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800" windowHeight="10305" tabRatio="812" activeTab="0"/>
  </bookViews>
  <sheets>
    <sheet name="Índice" sheetId="1" r:id="rId1"/>
    <sheet name="Glosario" sheetId="2" r:id="rId2"/>
    <sheet name="IX.1" sheetId="3" r:id="rId3"/>
    <sheet name="IX.2" sheetId="4" r:id="rId4"/>
    <sheet name="IX.3" sheetId="5" r:id="rId5"/>
    <sheet name="IX.4" sheetId="6" r:id="rId6"/>
    <sheet name="IX.5" sheetId="7" r:id="rId7"/>
    <sheet name="IX.6" sheetId="8" r:id="rId8"/>
    <sheet name="IX.7.1a" sheetId="9" r:id="rId9"/>
    <sheet name="IX.7.C" sheetId="10" r:id="rId10"/>
    <sheet name="IX.8" sheetId="11" r:id="rId11"/>
    <sheet name="IX.9" sheetId="12" r:id="rId12"/>
    <sheet name="IX.10" sheetId="13" r:id="rId13"/>
    <sheet name="IX.11" sheetId="14" r:id="rId14"/>
    <sheet name="IX.12" sheetId="15" r:id="rId15"/>
    <sheet name="IX.13" sheetId="16" r:id="rId16"/>
    <sheet name="IX.14" sheetId="17" r:id="rId17"/>
    <sheet name="IX.15" sheetId="18" r:id="rId18"/>
    <sheet name="IX.16" sheetId="19" r:id="rId19"/>
  </sheets>
  <definedNames>
    <definedName name="_Regression_Int" localSheetId="2" hidden="1">1</definedName>
    <definedName name="_Regression_Int" localSheetId="12" hidden="1">1</definedName>
    <definedName name="_Regression_Int" localSheetId="13" hidden="1">1</definedName>
    <definedName name="_Regression_Int" localSheetId="16" hidden="1">1</definedName>
    <definedName name="_Regression_Int" localSheetId="18" hidden="1">1</definedName>
    <definedName name="_Regression_Int" localSheetId="4" hidden="1">1</definedName>
    <definedName name="_Regression_Int" localSheetId="6" hidden="1">1</definedName>
    <definedName name="_Regression_Int" localSheetId="8" hidden="1">1</definedName>
    <definedName name="_Regression_Int" localSheetId="10" hidden="1">1</definedName>
    <definedName name="_Regression_Int" localSheetId="11" hidden="1">1</definedName>
    <definedName name="Cuadro_No._IX.1" localSheetId="2">'Índice'!$A$4</definedName>
  </definedNames>
  <calcPr fullCalcOnLoad="1"/>
</workbook>
</file>

<file path=xl/sharedStrings.xml><?xml version="1.0" encoding="utf-8"?>
<sst xmlns="http://schemas.openxmlformats.org/spreadsheetml/2006/main" count="727" uniqueCount="290">
  <si>
    <t>Cuadro No. IX.1</t>
  </si>
  <si>
    <t xml:space="preserve">   A) Iniciales (a+b+c)</t>
  </si>
  <si>
    <t xml:space="preserve">   B) Subsecuentes (d+e+f)</t>
  </si>
  <si>
    <t xml:space="preserve">   Días subsidiados (g+h+i)</t>
  </si>
  <si>
    <t xml:space="preserve">   Días promedio subsidiados por caso inicial</t>
  </si>
  <si>
    <t xml:space="preserve">   Importe promedio de los subsidios (pesos)</t>
  </si>
  <si>
    <t xml:space="preserve">     Por día                          </t>
  </si>
  <si>
    <t xml:space="preserve">     Por caso inicial</t>
  </si>
  <si>
    <t xml:space="preserve">     Certificados de incapacidad</t>
  </si>
  <si>
    <t xml:space="preserve">     a) Iniciales</t>
  </si>
  <si>
    <t xml:space="preserve">     d) Subsecuentes</t>
  </si>
  <si>
    <t xml:space="preserve">     g) Días subsidiados</t>
  </si>
  <si>
    <t xml:space="preserve">     Días promedio subsidiados por caso inicial</t>
  </si>
  <si>
    <t xml:space="preserve">     Importe de los subsidios (pesos)</t>
  </si>
  <si>
    <t xml:space="preserve">       Por día                       </t>
  </si>
  <si>
    <t xml:space="preserve">       Por caso inicial</t>
  </si>
  <si>
    <t xml:space="preserve">     b) Iniciales</t>
  </si>
  <si>
    <t xml:space="preserve">     e) Subsecuentes</t>
  </si>
  <si>
    <t xml:space="preserve">     h) Días subsidiados</t>
  </si>
  <si>
    <t xml:space="preserve">     Importe promedio de los subsidios (pesos)</t>
  </si>
  <si>
    <t xml:space="preserve">       Por día                        </t>
  </si>
  <si>
    <t xml:space="preserve">     c) Iniciales</t>
  </si>
  <si>
    <t xml:space="preserve">     f) Subsecuentes</t>
  </si>
  <si>
    <t xml:space="preserve">     i) Días subsidiados</t>
  </si>
  <si>
    <t xml:space="preserve">       Por día                         </t>
  </si>
  <si>
    <t>Fuente: Coordinación de Prestaciones Económicas.</t>
  </si>
  <si>
    <t>/WGZY/PPRTITC601~OS{ESC}\027E\0270\027G~ML30~MR140~MT2~P88~QAGRCUA601~OS{ESC}\027F\0270\015\027G~ML10~MR240~QGPQ</t>
  </si>
  <si>
    <t>/WGZY/PPRTITC602~OS{ESC}\0272\027E\027G~ML7~MR140~MT8~P88~OFQAGRCUA602~OS{ESC}\027F\0270\015\027G~ML14~MR240~QGPQ</t>
  </si>
  <si>
    <t>Cuadro No. IX.2</t>
  </si>
  <si>
    <t xml:space="preserve">   Riesgos de Trabajo</t>
  </si>
  <si>
    <t xml:space="preserve">   Enfermedades</t>
  </si>
  <si>
    <t xml:space="preserve">   Maternidad</t>
  </si>
  <si>
    <t>(1) Con base en los datos del cuadro IX.1.</t>
  </si>
  <si>
    <t>Los importes se refieren a montos nominales tramitados</t>
  </si>
  <si>
    <t>Cuadro No. IX.3</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</si>
  <si>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</si>
  <si>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</si>
  <si>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</si>
  <si>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</si>
  <si>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</si>
  <si>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</si>
  <si>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</si>
  <si>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</si>
  <si>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D.F. Norte</t>
  </si>
  <si>
    <t xml:space="preserve">     D.F. Sur</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</si>
  <si>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</si>
  <si>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</si>
  <si>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</si>
  <si>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</si>
  <si>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</si>
  <si>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</si>
  <si>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</si>
  <si>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</si>
  <si>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</si>
  <si>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</si>
  <si>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</si>
  <si>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</si>
  <si>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</si>
  <si>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</si>
  <si>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</si>
  <si>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</si>
  <si>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</si>
  <si>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</si>
  <si>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</si>
  <si>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</si>
  <si>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</si>
  <si>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</si>
  <si>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</si>
  <si>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Cuadro No. IX.4</t>
  </si>
  <si>
    <t>Cuadro No. IX.5</t>
  </si>
  <si>
    <t>Cuadro No. IX.6</t>
  </si>
  <si>
    <t>Cuadro No. IX.7</t>
  </si>
  <si>
    <t xml:space="preserve">      1972  (2)</t>
  </si>
  <si>
    <t xml:space="preserve">      1988  (3)</t>
  </si>
  <si>
    <t>(1) En los años 1995 y 1996 no se cuenta con información estadística.</t>
  </si>
  <si>
    <t>(2) De 1972 a 1987 la información se obtiene del nuevo Catálogo Maestro de Pensionados, en el que se conciliaron la antigua "Maestra de Pensionados" y la "Nómina de Pensiones".</t>
  </si>
  <si>
    <t xml:space="preserve">(3) A partir de 1988 la información se obtiene del Anuario Estadístico de Pensionados. </t>
  </si>
  <si>
    <t>(4) Clasificación de pensiones de acuerdo a la Nueva Ley del Seguro Social 1997.</t>
  </si>
  <si>
    <t>Fuente: Coordinación de Prestaciones Económicas.- Anuario Estadístico de Pensionados;  Sistema de Pensiones "SPES".</t>
  </si>
  <si>
    <t>Cuadro No. IX.8</t>
  </si>
  <si>
    <t>100 %</t>
  </si>
  <si>
    <t>Cuadro No. IX.9</t>
  </si>
  <si>
    <t>Cuadro No. IX.10</t>
  </si>
  <si>
    <t>&lt; 14</t>
  </si>
  <si>
    <t>15 - 19</t>
  </si>
  <si>
    <t>20 - 24</t>
  </si>
  <si>
    <t>25 - 29</t>
  </si>
  <si>
    <t>30 - 34</t>
  </si>
  <si>
    <t>35 - 39</t>
  </si>
  <si>
    <t>40 - 44</t>
  </si>
  <si>
    <t>45 - 49</t>
  </si>
  <si>
    <t>50 - 54</t>
  </si>
  <si>
    <t>55 - 59</t>
  </si>
  <si>
    <t>60 -64</t>
  </si>
  <si>
    <t>&gt; 64</t>
  </si>
  <si>
    <t>Cuadro No. IX.11</t>
  </si>
  <si>
    <t xml:space="preserve">     Cuantía mensual promedio</t>
  </si>
  <si>
    <t xml:space="preserve">     Edad promedio (años)</t>
  </si>
  <si>
    <t xml:space="preserve">(1) A partir de 1997 la información se obtiene del Anuario Estadístico de Pensionados a través del "SPES" (Sistema de Pensiones). </t>
  </si>
  <si>
    <t>Nota: La cuantía mensual promedio se obtiene dividiendo el importe bruto (pesos) de las pensiones del mes de diciembre, entre el número de pensiones del mismo mes.</t>
  </si>
  <si>
    <t>Cuadro No. IX.12</t>
  </si>
  <si>
    <t>Nota: La cuantía mensual promedio se obtiene dividiendo el importe bruto de las pensiones del mes de diciembre, entre el número de pensiones del mismo mes.</t>
  </si>
  <si>
    <t>Cuadro No. IX.13</t>
  </si>
  <si>
    <t>Cuadro No. IX.14</t>
  </si>
  <si>
    <t>%</t>
  </si>
  <si>
    <t xml:space="preserve">    Importe Total (pesos)</t>
  </si>
  <si>
    <t xml:space="preserve">    Ayudas otorgadas</t>
  </si>
  <si>
    <t xml:space="preserve">    Importe (pesos)</t>
  </si>
  <si>
    <t>Cuadro No. IX.15</t>
  </si>
  <si>
    <t>Cuadro No. IX.16</t>
  </si>
  <si>
    <t xml:space="preserve">    Casos</t>
  </si>
  <si>
    <t xml:space="preserve">    Importe promedio (pesos)</t>
  </si>
  <si>
    <t xml:space="preserve">    %</t>
  </si>
  <si>
    <t>Los importes son montos emitidos</t>
  </si>
  <si>
    <t>Nota: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</si>
  <si>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Nota: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</si>
  <si>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Nota: Por acuerdo 566/2004 del 24 de noviembre de 2004 se fusionan las delegaciones 1 Noroeste del D. F. y 2 Noreste del D. F. en Norte del D. F. y las delegaciones 3 Suroeste del D. F. y 4 Sureste del D. F. en Sur del D. F. Publicado en el Diario Oficial e la Federación del día 26 de abril del 2005.</t>
  </si>
  <si>
    <t>En las pensiones por Invalidez, se incluyen las Temporales</t>
  </si>
  <si>
    <t>No incluye Rentas Vitalicias</t>
  </si>
  <si>
    <t>En las Incapacidades Permanentes, se incluyen las pensiones provisionales</t>
  </si>
  <si>
    <t>257 183</t>
  </si>
  <si>
    <t>31 794</t>
  </si>
  <si>
    <t>9 066</t>
  </si>
  <si>
    <t>8 667</t>
  </si>
  <si>
    <t>2008 (2)</t>
  </si>
  <si>
    <t>Fuente: Coordinación de Prestaciones Económicas.- Anuario Estadístico de Pensionados, hasta 2007.</t>
  </si>
  <si>
    <t>2008(2)</t>
  </si>
  <si>
    <t>271 386</t>
  </si>
  <si>
    <t>530 863</t>
  </si>
  <si>
    <t>65 982</t>
  </si>
  <si>
    <t>20 888</t>
  </si>
  <si>
    <t>(2) A partir de 2008 la información se obtiene a través del Datamart de Prestaciones Económicas, e incluye las pensiones garantizadas "Ley 97"</t>
  </si>
  <si>
    <t xml:space="preserve">66 551 </t>
  </si>
  <si>
    <t>197 644 697</t>
  </si>
  <si>
    <t>10 810</t>
  </si>
  <si>
    <t>32 669 008</t>
  </si>
  <si>
    <t>55 447</t>
  </si>
  <si>
    <t>164 100 899</t>
  </si>
  <si>
    <t>(2) A partir de 2008 la información se obtiene a través del Datamart de Prestaciones Económicas, e incluye las pensiones provisionales.</t>
  </si>
  <si>
    <t>No incluye Rentas Vitalicias.</t>
  </si>
  <si>
    <t xml:space="preserve"> Certificados de Incapacidad  (A+B)</t>
  </si>
  <si>
    <t xml:space="preserve"> Importe total (I+II+III) (pesos)</t>
  </si>
  <si>
    <t xml:space="preserve"> Seguro de Enfermedades y Maternidad</t>
  </si>
  <si>
    <t>II.- Enfermedades</t>
  </si>
  <si>
    <t>III.- Maternidad</t>
  </si>
  <si>
    <t>Concepto</t>
  </si>
  <si>
    <t xml:space="preserve"> I.- Seguro de Riesgos de Trabajo</t>
  </si>
  <si>
    <t xml:space="preserve"> Certificados de Incapacidad</t>
  </si>
  <si>
    <t xml:space="preserve"> Días Subsidiados</t>
  </si>
  <si>
    <t xml:space="preserve"> Importe de los subsidios</t>
  </si>
  <si>
    <t>Delegaciones</t>
  </si>
  <si>
    <t>Certificados</t>
  </si>
  <si>
    <t>Suma</t>
  </si>
  <si>
    <t>Días</t>
  </si>
  <si>
    <t>Riesgos de Trabajo</t>
  </si>
  <si>
    <t>Enfermedades</t>
  </si>
  <si>
    <t>Maternidad</t>
  </si>
  <si>
    <t>Total</t>
  </si>
  <si>
    <t>Años</t>
  </si>
  <si>
    <t>Directas</t>
  </si>
  <si>
    <t>Sobrevivientes</t>
  </si>
  <si>
    <t>Incapacidad Permanente</t>
  </si>
  <si>
    <t>Viudez</t>
  </si>
  <si>
    <t>Orfandad</t>
  </si>
  <si>
    <t>Ascendientes</t>
  </si>
  <si>
    <t>Invalidez</t>
  </si>
  <si>
    <t>Cesantía</t>
  </si>
  <si>
    <t>Vejez</t>
  </si>
  <si>
    <t>Invalidez y Vida (4)</t>
  </si>
  <si>
    <t>Retiro, Cesantía y Vejez (4)</t>
  </si>
  <si>
    <t>Importe</t>
  </si>
  <si>
    <t>Iniciales</t>
  </si>
  <si>
    <t>Suma R.T. e I.V.C.M.</t>
  </si>
  <si>
    <t>Menos de  50%</t>
  </si>
  <si>
    <t>50% o más</t>
  </si>
  <si>
    <t>Vejez y Cesantía</t>
  </si>
  <si>
    <t>Invalidez, Vejez, Cesantía y Muerte</t>
  </si>
  <si>
    <t>Hasta 25 %</t>
  </si>
  <si>
    <t>25.01 al 50 %</t>
  </si>
  <si>
    <t>50.01 al 99 %</t>
  </si>
  <si>
    <t>Ascendencia</t>
  </si>
  <si>
    <t>Invalidez y Vida</t>
  </si>
  <si>
    <t>Retiro, Cesantía y Vejez</t>
  </si>
  <si>
    <t>Grupos etáreos</t>
  </si>
  <si>
    <t>Pensiones de Incapacidad Permanente</t>
  </si>
  <si>
    <t>en curso de pago</t>
  </si>
  <si>
    <t>Pensiones de Viudez</t>
  </si>
  <si>
    <t>Pensiones de Orfandad</t>
  </si>
  <si>
    <t>Pensiones de Ascendencia</t>
  </si>
  <si>
    <t>Pensiones de Invalidez</t>
  </si>
  <si>
    <t>Pensiones de Cesantía</t>
  </si>
  <si>
    <t>Pensiones de Vejez</t>
  </si>
  <si>
    <t xml:space="preserve">  Total de Ayudas Otorgadas</t>
  </si>
  <si>
    <t xml:space="preserve">  Enfermedades (asegurados)</t>
  </si>
  <si>
    <t xml:space="preserve">  Enfermedades (pensionados)</t>
  </si>
  <si>
    <t>Absolutas</t>
  </si>
  <si>
    <t>Total de Ayudas Otorgadas</t>
  </si>
  <si>
    <t xml:space="preserve">  Riesgos de Trabajo</t>
  </si>
  <si>
    <t>Ayudas Otorgadas</t>
  </si>
  <si>
    <t>Indemnizaciones Globales</t>
  </si>
  <si>
    <t xml:space="preserve">Variaciones anuales de las </t>
  </si>
  <si>
    <t xml:space="preserve">Variaciones anuales en el </t>
  </si>
  <si>
    <t>importe promedio (pesos)</t>
  </si>
  <si>
    <t>Notas: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</si>
  <si>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Subsecuentes</t>
  </si>
  <si>
    <t xml:space="preserve">Fuente: Coordinación de Prestaciones Económicas. </t>
  </si>
  <si>
    <t>Sumas R.T., I.V. y R.C.V.</t>
  </si>
  <si>
    <t>Capítulo  IX. Prestaciones Económicas</t>
  </si>
  <si>
    <t xml:space="preserve">     México Oriente</t>
  </si>
  <si>
    <t xml:space="preserve">     México Poniente</t>
  </si>
  <si>
    <t xml:space="preserve">    Absoluta</t>
  </si>
  <si>
    <t>1a. parte</t>
  </si>
  <si>
    <t>Conclusión</t>
  </si>
  <si>
    <r>
      <t>2004</t>
    </r>
    <r>
      <rPr>
        <vertAlign val="superscript"/>
        <sz val="10"/>
        <rFont val="Helvetica"/>
        <family val="2"/>
      </rPr>
      <t>1/</t>
    </r>
  </si>
  <si>
    <r>
      <t>2005</t>
    </r>
    <r>
      <rPr>
        <vertAlign val="superscript"/>
        <sz val="10"/>
        <rFont val="Helvetica"/>
        <family val="2"/>
      </rPr>
      <t>1/</t>
    </r>
  </si>
  <si>
    <r>
      <t>2006</t>
    </r>
    <r>
      <rPr>
        <vertAlign val="superscript"/>
        <sz val="10"/>
        <rFont val="Helvetica"/>
        <family val="2"/>
      </rPr>
      <t>1/</t>
    </r>
  </si>
  <si>
    <r>
      <t>2008</t>
    </r>
    <r>
      <rPr>
        <vertAlign val="superscript"/>
        <sz val="10"/>
        <rFont val="Helvetica"/>
        <family val="2"/>
      </rPr>
      <t>1/</t>
    </r>
  </si>
  <si>
    <r>
      <t>2009</t>
    </r>
    <r>
      <rPr>
        <vertAlign val="superscript"/>
        <sz val="10"/>
        <rFont val="Helvetica"/>
        <family val="2"/>
      </rPr>
      <t>1/</t>
    </r>
  </si>
  <si>
    <r>
      <t>2010</t>
    </r>
    <r>
      <rPr>
        <vertAlign val="superscript"/>
        <sz val="10"/>
        <rFont val="Helvetica"/>
        <family val="2"/>
      </rPr>
      <t>1/</t>
    </r>
  </si>
  <si>
    <r>
      <t>2011</t>
    </r>
    <r>
      <rPr>
        <vertAlign val="superscript"/>
        <sz val="10"/>
        <rFont val="Helvetica"/>
        <family val="2"/>
      </rPr>
      <t>1/</t>
    </r>
  </si>
  <si>
    <t>Regresar</t>
  </si>
  <si>
    <t>Cuadro No. IX.7.1a</t>
  </si>
  <si>
    <t>Glosario</t>
  </si>
  <si>
    <t>Prestaciones Económicas</t>
  </si>
  <si>
    <t>IX.7.Conclusión</t>
  </si>
  <si>
    <t>Chiapas</t>
  </si>
  <si>
    <t>Colima</t>
  </si>
  <si>
    <t xml:space="preserve">Colima </t>
  </si>
  <si>
    <r>
      <t>2012</t>
    </r>
    <r>
      <rPr>
        <vertAlign val="superscript"/>
        <sz val="10"/>
        <rFont val="Helvetica"/>
        <family val="2"/>
      </rPr>
      <t>1/</t>
    </r>
  </si>
  <si>
    <t>(2) A partir de 2008 la información se obtiene a través del Datamart de Prestaciones Económicas, e incluye las pensiones temporales.</t>
  </si>
  <si>
    <t xml:space="preserve"> Chiapas</t>
  </si>
  <si>
    <t xml:space="preserve"> Chihuahua</t>
  </si>
  <si>
    <r>
      <t>2013</t>
    </r>
    <r>
      <rPr>
        <vertAlign val="superscript"/>
        <sz val="10"/>
        <rFont val="Helvetica"/>
        <family val="2"/>
      </rPr>
      <t>1/</t>
    </r>
  </si>
  <si>
    <r>
      <t>1/</t>
    </r>
    <r>
      <rPr>
        <sz val="8"/>
        <rFont val="Helvetica"/>
        <family val="2"/>
      </rPr>
      <t xml:space="preserve"> El monto en estos años incluye Laudos Ley 73 y Ley 97</t>
    </r>
  </si>
  <si>
    <t>Certificados de incapacidad tramitados que produjeron subsidio, por ramo de seguro. 2000 - 2014</t>
  </si>
  <si>
    <t>Distribución porcentual de certificados de incapacidad, días subsidiados e importe por ramo de seguro. 2000 - 2014</t>
  </si>
  <si>
    <t>Certificados de incapacidad tramitados que produjeron subsidio e importe, por ramo de seguro y delegación. 2014</t>
  </si>
  <si>
    <t>Certificados de incapacidad tramitados que produjeron subsidios iniciales y subcecuentes por ramo de seguro y delegación. 2014</t>
  </si>
  <si>
    <t>Certificados de incapacidad y días subsidiados tramitados que no produjeron subsidio, por ramo de seguro y delegación. 2014</t>
  </si>
  <si>
    <t>Pensiones en curso de pago. 1944 - 2014</t>
  </si>
  <si>
    <t>Pensiones en curso de pago del seguro de riesgos de trabajo, por delegación. 2014</t>
  </si>
  <si>
    <t>Pensiones en curso de pago de los seguros de invalidez y vida; retiro, cesantía y vejez, por delegación. 2014</t>
  </si>
  <si>
    <t>Pensiones en curso de pago, distribuidas por edad, e incapacidad permanente del seguro de riesgos de trabajo, 2014</t>
  </si>
  <si>
    <t>Pensiones en curso de pago en el seguro de riesgos de trabajo por incapacidad permanente. 2000 - 2014</t>
  </si>
  <si>
    <t>Pensiones en curso de pago en el seguro de invalidez y vida  2000 - 2014</t>
  </si>
  <si>
    <t>Pensiones en curso de pago en el seguro de retiro, cesantía y vejez. 2000 - 2014</t>
  </si>
  <si>
    <t>Ayudas para gastos de funeral, casos e importes tramitados, por ramo de seguro.2000 - 2014</t>
  </si>
  <si>
    <t>Ayudas para gastos de matrimonio.  2000 - 2014</t>
  </si>
  <si>
    <t>Indemnizaciones, casos e importes tramitados 2000 - 2014</t>
  </si>
  <si>
    <t>Distribución porcentual de certificados de incapacidad, días subsidiados e importe por ramo de seguro. 2000 - 2014 (1)</t>
  </si>
  <si>
    <t>Certificados de incapacidad tramitados que produjeron subsidios iniciales y subsecuentes por ramo de seguro y delegación. 2014</t>
  </si>
  <si>
    <t>Pensiones en curso de pago. 1944 - 2014  (1)</t>
  </si>
  <si>
    <t>Ayudas para gastos de funeral, casos e importes tramitados, por ramo de seguro. 2000 - 2014</t>
  </si>
  <si>
    <r>
      <t>2014</t>
    </r>
    <r>
      <rPr>
        <vertAlign val="superscript"/>
        <sz val="10"/>
        <rFont val="Helvetica"/>
        <family val="2"/>
      </rPr>
      <t>1/</t>
    </r>
  </si>
  <si>
    <t xml:space="preserve">     En curso de pago</t>
  </si>
  <si>
    <t>Aguascalientes</t>
  </si>
  <si>
    <t>Baja California</t>
  </si>
  <si>
    <t>Baja California Sur</t>
  </si>
  <si>
    <t>Campeche</t>
  </si>
  <si>
    <t xml:space="preserve">Coahuila </t>
  </si>
  <si>
    <t>Chihuahua</t>
  </si>
  <si>
    <t>D.F. Norte</t>
  </si>
  <si>
    <t>D.F. Sur</t>
  </si>
  <si>
    <t>Durango</t>
  </si>
  <si>
    <t>Guanajuato</t>
  </si>
  <si>
    <t>Guerrero</t>
  </si>
  <si>
    <t>Hidalgo</t>
  </si>
  <si>
    <t>Jalisco</t>
  </si>
  <si>
    <t>México Oriente</t>
  </si>
  <si>
    <t>México Poniente</t>
  </si>
  <si>
    <t>Michoacán</t>
  </si>
  <si>
    <t>Morelos</t>
  </si>
  <si>
    <t>Nayarit</t>
  </si>
  <si>
    <t>Nuevo León</t>
  </si>
  <si>
    <t>Oaxaca</t>
  </si>
  <si>
    <t>Puebla</t>
  </si>
  <si>
    <t>Querétaro</t>
  </si>
  <si>
    <t>Quintana Roo</t>
  </si>
  <si>
    <t>San Luis Potosí</t>
  </si>
  <si>
    <t>Sinaloa</t>
  </si>
  <si>
    <t>Sonora</t>
  </si>
  <si>
    <t>Tabasco</t>
  </si>
  <si>
    <t>Tamaulipas</t>
  </si>
  <si>
    <t>Tlaxcala</t>
  </si>
  <si>
    <t>Veracruz Norte</t>
  </si>
  <si>
    <t>Veracruz Sur</t>
  </si>
  <si>
    <t>Yucatán</t>
  </si>
  <si>
    <t>Zacatecas</t>
  </si>
  <si>
    <t>Certificados de incapacidad y días con y sin subsidio tramitados, por ramo de seguro y delegación. 2014</t>
  </si>
  <si>
    <t>Las cifras para 2011, 2012, 2013 "IX.3:Certificados de incapacidad y días subsidiados tramitados, por ramo de seguro y delegación" incluyen conceptos con y sin subsidio.</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</si>
</sst>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General_)"/>
    <numFmt numFmtId="169" formatCode="0.00_)"/>
    <numFmt numFmtId="170" formatCode="_(* #,##0_);_(* \(#,##0\);_(* &quot;-&quot;??_);_(@_)"/>
    <numFmt numFmtId="171" formatCode="#\ ##0_);\(#\ ##0\)"/>
    <numFmt numFmtId="172" formatCode="#\ ###\ ##0_);\(#\ ###\ ##0\)"/>
    <numFmt numFmtId="173" formatCode="###\ ###\ ###_)"/>
    <numFmt numFmtId="174" formatCode="###\ ###\ ###\ ###_)"/>
    <numFmt numFmtId="175" formatCode="###\ ###\ ###.00_)"/>
    <numFmt numFmtId="176" formatCode="###.00_)"/>
    <numFmt numFmtId="177" formatCode="###\ ###.00_)"/>
    <numFmt numFmtId="178" formatCode="#\ ###\ ##0.00_);\(#\ ###\ ##0.00\)"/>
    <numFmt numFmtId="179" formatCode="#,##0.0"/>
    <numFmt numFmtId="180" formatCode="#\ ##0.00_);\(#\ ##0.00\)"/>
    <numFmt numFmtId="181" formatCode="###\ ###\ ###_="/>
    <numFmt numFmtId="182" formatCode="#\ ###\ ##0_);\(#\ ###\ ##0\)_)"/>
    <numFmt numFmtId="183" formatCode="#\ ###\ ##0_);\(#\ ###\ ##0\)\:\)"/>
    <numFmt numFmtId="184" formatCode="#\ ##0.00_);\(#\ ##0.00\)_)"/>
    <numFmt numFmtId="185" formatCode="#\ ##0__"/>
    <numFmt numFmtId="186" formatCode="#\ ##__"/>
    <numFmt numFmtId="187" formatCode="#\ ##0"/>
    <numFmt numFmtId="188" formatCode="###\ ###"/>
    <numFmt numFmtId="189" formatCode="#,##0.00;\-#,##0.00_)"/>
    <numFmt numFmtId="190" formatCode="#\ ###\ ##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 #\ #\ ###\ \ ###_)"/>
    <numFmt numFmtId="196" formatCode="0.00_ ;[Red]\-0.00\ "/>
    <numFmt numFmtId="197" formatCode="#.0\ ##0_);\(#.0\ ##0\)"/>
    <numFmt numFmtId="198" formatCode="#.\ ##0_);\(#.\ ##0\)"/>
    <numFmt numFmtId="199" formatCode=".\ ##0_);\(.\ ##0\ȩ;"/>
    <numFmt numFmtId="200" formatCode=".\ ##_);\(.\ ##\ȩ;"/>
    <numFmt numFmtId="201" formatCode=".\ #_);\(.\ #\ȩ;"/>
    <numFmt numFmtId="202" formatCode="\ _);\(\ \ȩ;"/>
    <numFmt numFmtId="203" formatCode="###.0\ ###\ ###_)"/>
    <numFmt numFmtId="204" formatCode="###.00\ ###\ ###_)"/>
    <numFmt numFmtId="205" formatCode="###.000\ ###\ ###_)"/>
    <numFmt numFmtId="206" formatCode="###.\ ###\ ###_)"/>
    <numFmt numFmtId="207" formatCode="##.\ ###\ ###_)"/>
    <numFmt numFmtId="208" formatCode="#.\ ###\ ###_)"/>
    <numFmt numFmtId="209" formatCode=".\ ###\ ###_⴩;"/>
    <numFmt numFmtId="210" formatCode=".\ ##\ ###_⴩;"/>
    <numFmt numFmtId="211" formatCode="#,##0.000;\-#,##0.000"/>
    <numFmt numFmtId="212" formatCode="#,##0.0000;\-#,##0.0000"/>
    <numFmt numFmtId="213" formatCode="#,##0.0;\-#,##0.0"/>
  </numFmts>
  <fonts count="75">
    <font>
      <sz val="12"/>
      <name val="Helv"/>
      <family val="0"/>
    </font>
    <font>
      <b/>
      <sz val="10"/>
      <name val="Arial"/>
      <family val="0"/>
    </font>
    <font>
      <i/>
      <sz val="10"/>
      <name val="Arial"/>
      <family val="0"/>
    </font>
    <font>
      <b/>
      <i/>
      <sz val="10"/>
      <name val="Arial"/>
      <family val="0"/>
    </font>
    <font>
      <sz val="10"/>
      <name val="Arial"/>
      <family val="2"/>
    </font>
    <font>
      <u val="single"/>
      <sz val="9"/>
      <color indexed="12"/>
      <name val="Helv"/>
      <family val="0"/>
    </font>
    <font>
      <u val="single"/>
      <sz val="9"/>
      <color indexed="36"/>
      <name val="Helv"/>
      <family val="0"/>
    </font>
    <font>
      <sz val="13"/>
      <name val="Helv"/>
      <family val="0"/>
    </font>
    <font>
      <sz val="11"/>
      <name val="Verdana"/>
      <family val="2"/>
    </font>
    <font>
      <sz val="8"/>
      <name val="Helvetica"/>
      <family val="2"/>
    </font>
    <font>
      <sz val="10"/>
      <name val="Helvetica"/>
      <family val="2"/>
    </font>
    <font>
      <b/>
      <sz val="11"/>
      <name val="Helvetica"/>
      <family val="2"/>
    </font>
    <font>
      <sz val="11"/>
      <name val="Helvetica"/>
      <family val="2"/>
    </font>
    <font>
      <b/>
      <sz val="10"/>
      <name val="Helvetica"/>
      <family val="2"/>
    </font>
    <font>
      <b/>
      <sz val="10"/>
      <color indexed="8"/>
      <name val="Helvetica"/>
      <family val="2"/>
    </font>
    <font>
      <sz val="10"/>
      <color indexed="8"/>
      <name val="Helvetica"/>
      <family val="2"/>
    </font>
    <font>
      <sz val="10"/>
      <color indexed="12"/>
      <name val="Helvetica"/>
      <family val="2"/>
    </font>
    <font>
      <b/>
      <sz val="8"/>
      <name val="Helvetica"/>
      <family val="2"/>
    </font>
    <font>
      <vertAlign val="superscript"/>
      <sz val="10"/>
      <name val="Helvetica"/>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1"/>
      <color indexed="20"/>
      <name val="Helvetica"/>
      <family val="2"/>
    </font>
    <font>
      <b/>
      <sz val="10"/>
      <color indexed="20"/>
      <name val="Helvetica"/>
      <family val="2"/>
    </font>
    <font>
      <sz val="10"/>
      <color indexed="10"/>
      <name val="Helvetica"/>
      <family val="2"/>
    </font>
    <font>
      <b/>
      <u val="single"/>
      <sz val="11"/>
      <color indexed="51"/>
      <name val="Helvetica"/>
      <family val="2"/>
    </font>
    <font>
      <b/>
      <u val="single"/>
      <sz val="10"/>
      <color indexed="57"/>
      <name val="Helvetica"/>
      <family val="2"/>
    </font>
    <font>
      <u val="single"/>
      <sz val="10"/>
      <color indexed="57"/>
      <name val="Helvetica"/>
      <family val="2"/>
    </font>
    <font>
      <sz val="10"/>
      <color indexed="57"/>
      <name val="Helvetica"/>
      <family val="2"/>
    </font>
    <font>
      <sz val="8"/>
      <color indexed="57"/>
      <name val="Helvetica"/>
      <family val="2"/>
    </font>
    <font>
      <b/>
      <sz val="11"/>
      <color indexed="57"/>
      <name val="Helvetica"/>
      <family val="2"/>
    </font>
    <font>
      <b/>
      <sz val="10"/>
      <color indexed="57"/>
      <name val="Helvetica"/>
      <family val="2"/>
    </font>
    <font>
      <b/>
      <sz val="11"/>
      <color indexed="50"/>
      <name val="Helvetica"/>
      <family val="0"/>
    </font>
    <font>
      <sz val="11"/>
      <color indexed="8"/>
      <name val="Helvetica"/>
      <family val="0"/>
    </font>
    <font>
      <b/>
      <sz val="11"/>
      <color indexed="8"/>
      <name val="Helvetic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8E001C"/>
      <name val="Helvetica"/>
      <family val="2"/>
    </font>
    <font>
      <b/>
      <sz val="10"/>
      <color rgb="FF8E001C"/>
      <name val="Helvetica"/>
      <family val="2"/>
    </font>
    <font>
      <sz val="10"/>
      <color rgb="FFFF0000"/>
      <name val="Helvetica"/>
      <family val="2"/>
    </font>
    <font>
      <b/>
      <u val="single"/>
      <sz val="11"/>
      <color rgb="FF6CA62C"/>
      <name val="Helvetica"/>
      <family val="2"/>
    </font>
    <font>
      <b/>
      <u val="single"/>
      <sz val="10"/>
      <color rgb="FF134E39"/>
      <name val="Helvetica"/>
      <family val="2"/>
    </font>
    <font>
      <u val="single"/>
      <sz val="10"/>
      <color rgb="FF134E39"/>
      <name val="Helvetica"/>
      <family val="2"/>
    </font>
    <font>
      <sz val="10"/>
      <color rgb="FF134E39"/>
      <name val="Helvetica"/>
      <family val="2"/>
    </font>
    <font>
      <sz val="8"/>
      <color rgb="FF134E39"/>
      <name val="Helvetica"/>
      <family val="2"/>
    </font>
    <font>
      <b/>
      <sz val="11"/>
      <color rgb="FF134E39"/>
      <name val="Helvetica"/>
      <family val="2"/>
    </font>
    <font>
      <b/>
      <sz val="10"/>
      <color rgb="FF134E39"/>
      <name val="Helvetic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color rgb="FF134E39"/>
      </top>
      <bottom>
        <color indexed="63"/>
      </bottom>
    </border>
    <border>
      <left>
        <color indexed="63"/>
      </left>
      <right>
        <color indexed="63"/>
      </right>
      <top>
        <color indexed="63"/>
      </top>
      <bottom style="thin">
        <color rgb="FF134E39"/>
      </bottom>
    </border>
    <border>
      <left>
        <color indexed="63"/>
      </left>
      <right>
        <color indexed="63"/>
      </right>
      <top>
        <color indexed="63"/>
      </top>
      <bottom style="medium">
        <color rgb="FF134E39"/>
      </bottom>
    </border>
    <border>
      <left>
        <color indexed="63"/>
      </left>
      <right>
        <color indexed="63"/>
      </right>
      <top style="medium">
        <color rgb="FF134E39"/>
      </top>
      <bottom style="thin">
        <color rgb="FF134E39"/>
      </bottom>
    </border>
    <border>
      <left>
        <color indexed="63"/>
      </left>
      <right>
        <color indexed="63"/>
      </right>
      <top style="thin">
        <color rgb="FF134E39"/>
      </top>
      <bottom style="thin">
        <color rgb="FF134E39"/>
      </bottom>
    </border>
    <border>
      <left>
        <color indexed="63"/>
      </left>
      <right>
        <color indexed="63"/>
      </right>
      <top style="thin">
        <color rgb="FF134E39"/>
      </top>
      <bottom>
        <color indexed="63"/>
      </bottom>
    </border>
    <border>
      <left>
        <color indexed="63"/>
      </left>
      <right>
        <color indexed="63"/>
      </right>
      <top style="thin">
        <color rgb="FF2E963F"/>
      </top>
      <bottom style="thin">
        <color rgb="FF134E39"/>
      </bottom>
    </border>
    <border>
      <left>
        <color indexed="63"/>
      </left>
      <right>
        <color indexed="63"/>
      </right>
      <top>
        <color indexed="63"/>
      </top>
      <bottom style="thick">
        <color rgb="FF134E39"/>
      </bottom>
    </border>
    <border>
      <left>
        <color indexed="63"/>
      </left>
      <right>
        <color indexed="63"/>
      </right>
      <top>
        <color indexed="63"/>
      </top>
      <bottom style="thin">
        <color rgb="FF2E963F"/>
      </bottom>
    </border>
    <border>
      <left>
        <color indexed="63"/>
      </left>
      <right>
        <color indexed="63"/>
      </right>
      <top style="thin">
        <color rgb="FF2E963F"/>
      </top>
      <bottom style="thin">
        <color rgb="FF2E963F"/>
      </bottom>
    </border>
    <border>
      <left>
        <color indexed="63"/>
      </left>
      <right>
        <color indexed="63"/>
      </right>
      <top style="thin">
        <color rgb="FF2E963F"/>
      </top>
      <bottom style="medium">
        <color rgb="FF134E39"/>
      </bottom>
    </border>
    <border>
      <left>
        <color indexed="63"/>
      </left>
      <right>
        <color indexed="63"/>
      </right>
      <top style="medium">
        <color rgb="FF134E39"/>
      </top>
      <bottom style="thin">
        <color rgb="FF2E963F"/>
      </bottom>
    </border>
    <border>
      <left>
        <color indexed="63"/>
      </left>
      <right>
        <color indexed="63"/>
      </right>
      <top style="thin">
        <color rgb="FF134E39"/>
      </top>
      <bottom style="thin">
        <color rgb="FF2E963F"/>
      </bottom>
    </border>
  </borders>
  <cellStyleXfs count="68">
    <xf numFmtId="16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6" fillId="30" borderId="0" applyNumberFormat="0" applyBorder="0" applyAlignment="0" applyProtection="0"/>
    <xf numFmtId="167"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0" fontId="57" fillId="31" borderId="0" applyNumberFormat="0" applyBorder="0" applyAlignment="0" applyProtection="0"/>
    <xf numFmtId="0" fontId="48" fillId="0" borderId="0">
      <alignment/>
      <protection/>
    </xf>
    <xf numFmtId="168" fontId="7" fillId="0" borderId="0">
      <alignment/>
      <protection/>
    </xf>
    <xf numFmtId="0" fontId="0" fillId="32" borderId="4" applyNumberFormat="0" applyFont="0" applyAlignment="0" applyProtection="0"/>
    <xf numFmtId="9" fontId="4" fillId="0" borderId="0" applyFont="0" applyFill="0" applyBorder="0" applyAlignment="0" applyProtection="0"/>
    <xf numFmtId="179" fontId="4" fillId="0" borderId="0" applyFill="0" applyBorder="0" applyAlignment="0" applyProtection="0"/>
    <xf numFmtId="3" fontId="4" fillId="0" borderId="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4" fillId="0" borderId="8" applyNumberFormat="0" applyFill="0" applyAlignment="0" applyProtection="0"/>
    <xf numFmtId="0" fontId="64" fillId="0" borderId="9" applyNumberFormat="0" applyFill="0" applyAlignment="0" applyProtection="0"/>
  </cellStyleXfs>
  <cellXfs count="344">
    <xf numFmtId="168" fontId="0" fillId="0" borderId="0" xfId="0" applyAlignment="1">
      <alignment/>
    </xf>
    <xf numFmtId="168" fontId="8" fillId="0" borderId="0" xfId="0" applyFont="1" applyAlignment="1">
      <alignment/>
    </xf>
    <xf numFmtId="168" fontId="9" fillId="0" borderId="0" xfId="0" applyFont="1" applyBorder="1" applyAlignment="1">
      <alignment/>
    </xf>
    <xf numFmtId="168" fontId="9" fillId="0" borderId="0" xfId="0" applyFont="1" applyAlignment="1">
      <alignment/>
    </xf>
    <xf numFmtId="168" fontId="10" fillId="0" borderId="0" xfId="0" applyFont="1" applyBorder="1" applyAlignment="1" applyProtection="1">
      <alignment horizontal="left"/>
      <protection/>
    </xf>
    <xf numFmtId="168" fontId="10" fillId="0" borderId="0" xfId="0" applyFont="1" applyBorder="1" applyAlignment="1">
      <alignment/>
    </xf>
    <xf numFmtId="174" fontId="10" fillId="0" borderId="0" xfId="48" applyNumberFormat="1" applyFont="1" applyBorder="1" applyAlignment="1" applyProtection="1">
      <alignment/>
      <protection/>
    </xf>
    <xf numFmtId="165" fontId="10" fillId="0" borderId="0" xfId="49" applyFont="1" applyFill="1" applyBorder="1" applyAlignment="1">
      <alignment/>
    </xf>
    <xf numFmtId="168" fontId="65" fillId="0" borderId="0" xfId="54" applyNumberFormat="1" applyFont="1" applyBorder="1" applyAlignment="1" applyProtection="1">
      <alignment vertical="center"/>
      <protection/>
    </xf>
    <xf numFmtId="168" fontId="12" fillId="0" borderId="0" xfId="0" applyFont="1" applyAlignment="1">
      <alignment vertical="center"/>
    </xf>
    <xf numFmtId="168" fontId="12" fillId="0" borderId="0" xfId="0" applyFont="1" applyAlignment="1" applyProtection="1">
      <alignment vertical="center" wrapText="1"/>
      <protection/>
    </xf>
    <xf numFmtId="168" fontId="12" fillId="0" borderId="0" xfId="0" applyFont="1" applyAlignment="1" applyProtection="1">
      <alignment vertical="center"/>
      <protection/>
    </xf>
    <xf numFmtId="190" fontId="12" fillId="0" borderId="0" xfId="0" applyNumberFormat="1" applyFont="1" applyBorder="1" applyAlignment="1">
      <alignment vertical="center"/>
    </xf>
    <xf numFmtId="168" fontId="12" fillId="0" borderId="0" xfId="55" applyFont="1" applyAlignment="1">
      <alignment vertical="center"/>
      <protection/>
    </xf>
    <xf numFmtId="168" fontId="12" fillId="0" borderId="0" xfId="0" applyFont="1" applyFill="1" applyAlignment="1">
      <alignment vertical="center" wrapText="1"/>
    </xf>
    <xf numFmtId="168" fontId="11" fillId="0" borderId="0" xfId="0" applyFont="1" applyAlignment="1">
      <alignment vertical="center"/>
    </xf>
    <xf numFmtId="168" fontId="12" fillId="0" borderId="0" xfId="0" applyFont="1" applyAlignment="1">
      <alignment horizontal="left" vertical="center"/>
    </xf>
    <xf numFmtId="168" fontId="13" fillId="0" borderId="0" xfId="0" applyFont="1" applyAlignment="1">
      <alignment/>
    </xf>
    <xf numFmtId="168" fontId="10" fillId="0" borderId="0" xfId="0" applyFont="1" applyBorder="1" applyAlignment="1" applyProtection="1">
      <alignment horizontal="left"/>
      <protection/>
    </xf>
    <xf numFmtId="173" fontId="10" fillId="0" borderId="0" xfId="0" applyNumberFormat="1" applyFont="1" applyBorder="1" applyAlignment="1" applyProtection="1">
      <alignment/>
      <protection/>
    </xf>
    <xf numFmtId="168" fontId="10" fillId="0" borderId="0" xfId="0" applyFont="1" applyAlignment="1">
      <alignment/>
    </xf>
    <xf numFmtId="168" fontId="10" fillId="0" borderId="0" xfId="0" applyFont="1" applyBorder="1" applyAlignment="1">
      <alignment/>
    </xf>
    <xf numFmtId="173" fontId="10" fillId="0" borderId="0" xfId="0" applyNumberFormat="1" applyFont="1" applyBorder="1" applyAlignment="1">
      <alignment/>
    </xf>
    <xf numFmtId="169" fontId="10" fillId="0" borderId="0" xfId="0" applyNumberFormat="1" applyFont="1" applyBorder="1" applyAlignment="1" applyProtection="1">
      <alignment/>
      <protection/>
    </xf>
    <xf numFmtId="174" fontId="10" fillId="0" borderId="0" xfId="48" applyNumberFormat="1" applyFont="1" applyBorder="1" applyAlignment="1" applyProtection="1">
      <alignment/>
      <protection/>
    </xf>
    <xf numFmtId="175" fontId="10" fillId="0" borderId="0" xfId="0" applyNumberFormat="1" applyFont="1" applyBorder="1" applyAlignment="1" applyProtection="1">
      <alignment/>
      <protection/>
    </xf>
    <xf numFmtId="173" fontId="10" fillId="0" borderId="0" xfId="48" applyNumberFormat="1" applyFont="1" applyBorder="1" applyAlignment="1">
      <alignment/>
    </xf>
    <xf numFmtId="176" fontId="10" fillId="0" borderId="0" xfId="0" applyNumberFormat="1" applyFont="1" applyBorder="1" applyAlignment="1" applyProtection="1">
      <alignment/>
      <protection/>
    </xf>
    <xf numFmtId="173" fontId="10" fillId="0" borderId="0" xfId="48" applyNumberFormat="1" applyFont="1" applyFill="1" applyBorder="1" applyAlignment="1">
      <alignment/>
    </xf>
    <xf numFmtId="168" fontId="10" fillId="0" borderId="0" xfId="0" applyFont="1" applyFill="1" applyBorder="1" applyAlignment="1">
      <alignment/>
    </xf>
    <xf numFmtId="177" fontId="10" fillId="0" borderId="0" xfId="0" applyNumberFormat="1" applyFont="1" applyBorder="1" applyAlignment="1" applyProtection="1">
      <alignment/>
      <protection/>
    </xf>
    <xf numFmtId="177" fontId="10" fillId="0" borderId="0" xfId="0" applyNumberFormat="1" applyFont="1" applyFill="1" applyBorder="1" applyAlignment="1" applyProtection="1">
      <alignment/>
      <protection/>
    </xf>
    <xf numFmtId="173" fontId="10" fillId="0" borderId="0" xfId="0" applyNumberFormat="1" applyFont="1" applyFill="1" applyBorder="1" applyAlignment="1" applyProtection="1">
      <alignment/>
      <protection/>
    </xf>
    <xf numFmtId="173" fontId="10" fillId="0" borderId="0" xfId="0" applyNumberFormat="1" applyFont="1" applyFill="1" applyBorder="1" applyAlignment="1">
      <alignment/>
    </xf>
    <xf numFmtId="174" fontId="10" fillId="0" borderId="0" xfId="48" applyNumberFormat="1" applyFont="1" applyBorder="1" applyAlignment="1">
      <alignment/>
    </xf>
    <xf numFmtId="174" fontId="10" fillId="0" borderId="0" xfId="48" applyNumberFormat="1" applyFont="1" applyFill="1" applyBorder="1" applyAlignment="1">
      <alignment/>
    </xf>
    <xf numFmtId="175" fontId="10" fillId="0" borderId="0" xfId="0" applyNumberFormat="1" applyFont="1" applyFill="1" applyBorder="1" applyAlignment="1" applyProtection="1">
      <alignment/>
      <protection/>
    </xf>
    <xf numFmtId="168" fontId="10" fillId="0" borderId="0" xfId="0" applyFont="1" applyBorder="1" applyAlignment="1">
      <alignment horizontal="left"/>
    </xf>
    <xf numFmtId="168" fontId="10" fillId="0" borderId="0" xfId="0" applyFont="1" applyAlignment="1" applyProtection="1">
      <alignment horizontal="left"/>
      <protection/>
    </xf>
    <xf numFmtId="39" fontId="10" fillId="0" borderId="0" xfId="0" applyNumberFormat="1" applyFont="1" applyAlignment="1" applyProtection="1">
      <alignment/>
      <protection/>
    </xf>
    <xf numFmtId="39" fontId="10" fillId="0" borderId="0" xfId="0" applyNumberFormat="1" applyFont="1" applyBorder="1" applyAlignment="1" applyProtection="1">
      <alignment/>
      <protection/>
    </xf>
    <xf numFmtId="189" fontId="10" fillId="0" borderId="0" xfId="0" applyNumberFormat="1" applyFont="1" applyBorder="1" applyAlignment="1" applyProtection="1">
      <alignment/>
      <protection/>
    </xf>
    <xf numFmtId="168" fontId="66" fillId="0" borderId="0" xfId="54" applyNumberFormat="1" applyFont="1" applyBorder="1" applyAlignment="1" applyProtection="1">
      <alignment/>
      <protection/>
    </xf>
    <xf numFmtId="168" fontId="10" fillId="0" borderId="0" xfId="0" applyFont="1" applyBorder="1" applyAlignment="1" applyProtection="1">
      <alignment horizontal="center"/>
      <protection/>
    </xf>
    <xf numFmtId="170" fontId="10" fillId="0" borderId="0" xfId="48" applyNumberFormat="1" applyFont="1" applyBorder="1" applyAlignment="1" applyProtection="1">
      <alignment/>
      <protection/>
    </xf>
    <xf numFmtId="168" fontId="10" fillId="0" borderId="0" xfId="0" applyFont="1" applyAlignment="1">
      <alignment wrapText="1"/>
    </xf>
    <xf numFmtId="168" fontId="10" fillId="0" borderId="0" xfId="0" applyFont="1" applyBorder="1" applyAlignment="1">
      <alignment wrapText="1"/>
    </xf>
    <xf numFmtId="4" fontId="10" fillId="0" borderId="0" xfId="0" applyNumberFormat="1" applyFont="1" applyAlignment="1">
      <alignment/>
    </xf>
    <xf numFmtId="168" fontId="10" fillId="0" borderId="0" xfId="0" applyFont="1" applyBorder="1" applyAlignment="1" applyProtection="1">
      <alignment horizontal="centerContinuous"/>
      <protection/>
    </xf>
    <xf numFmtId="173" fontId="10" fillId="0" borderId="0" xfId="48" applyNumberFormat="1" applyFont="1" applyBorder="1" applyAlignment="1" applyProtection="1">
      <alignment/>
      <protection/>
    </xf>
    <xf numFmtId="168" fontId="10" fillId="0" borderId="0" xfId="55" applyFont="1" applyBorder="1">
      <alignment/>
      <protection/>
    </xf>
    <xf numFmtId="37" fontId="10" fillId="0" borderId="0" xfId="55" applyNumberFormat="1" applyFont="1" applyBorder="1" applyProtection="1">
      <alignment/>
      <protection/>
    </xf>
    <xf numFmtId="0" fontId="10" fillId="0" borderId="0" xfId="55" applyNumberFormat="1" applyFont="1" applyBorder="1" applyAlignment="1" applyProtection="1">
      <alignment horizontal="center"/>
      <protection/>
    </xf>
    <xf numFmtId="172" fontId="10" fillId="0" borderId="0" xfId="55" applyNumberFormat="1" applyFont="1" applyBorder="1" applyProtection="1">
      <alignment/>
      <protection/>
    </xf>
    <xf numFmtId="168" fontId="10" fillId="0" borderId="0" xfId="55" applyFont="1" applyBorder="1" applyAlignment="1" applyProtection="1">
      <alignment horizontal="center"/>
      <protection/>
    </xf>
    <xf numFmtId="0" fontId="10" fillId="0" borderId="0" xfId="55" applyNumberFormat="1" applyFont="1" applyFill="1" applyBorder="1" applyAlignment="1" applyProtection="1" quotePrefix="1">
      <alignment horizontal="center"/>
      <protection/>
    </xf>
    <xf numFmtId="172" fontId="10" fillId="0" borderId="0" xfId="55" applyNumberFormat="1" applyFont="1" applyFill="1" applyBorder="1" applyProtection="1">
      <alignment/>
      <protection/>
    </xf>
    <xf numFmtId="168" fontId="10" fillId="0" borderId="0" xfId="55" applyFont="1" applyFill="1" applyBorder="1" applyAlignment="1" applyProtection="1">
      <alignment horizontal="center"/>
      <protection/>
    </xf>
    <xf numFmtId="172" fontId="10" fillId="0" borderId="0" xfId="0" applyNumberFormat="1" applyFont="1" applyFill="1" applyBorder="1" applyAlignment="1" applyProtection="1">
      <alignment/>
      <protection/>
    </xf>
    <xf numFmtId="168" fontId="10" fillId="0" borderId="0" xfId="0" applyFont="1" applyFill="1" applyBorder="1" applyAlignment="1">
      <alignment horizontal="left"/>
    </xf>
    <xf numFmtId="172" fontId="16" fillId="0" borderId="0" xfId="0" applyNumberFormat="1" applyFont="1" applyFill="1" applyBorder="1" applyAlignment="1" applyProtection="1">
      <alignment/>
      <protection locked="0"/>
    </xf>
    <xf numFmtId="168" fontId="10" fillId="0" borderId="0" xfId="0" applyFont="1" applyFill="1" applyBorder="1" applyAlignment="1">
      <alignment horizontal="centerContinuous"/>
    </xf>
    <xf numFmtId="168" fontId="10" fillId="0" borderId="0" xfId="0" applyFont="1" applyFill="1" applyBorder="1" applyAlignment="1">
      <alignment wrapText="1"/>
    </xf>
    <xf numFmtId="168" fontId="10" fillId="0" borderId="0" xfId="0" applyFont="1" applyFill="1" applyBorder="1" applyAlignment="1" applyProtection="1">
      <alignment horizontal="left"/>
      <protection/>
    </xf>
    <xf numFmtId="168" fontId="10" fillId="0" borderId="0" xfId="0" applyFont="1" applyFill="1" applyBorder="1" applyAlignment="1" applyProtection="1">
      <alignment horizontal="center" vertical="center"/>
      <protection/>
    </xf>
    <xf numFmtId="170" fontId="10" fillId="0" borderId="0" xfId="48" applyNumberFormat="1" applyFont="1" applyBorder="1" applyAlignment="1">
      <alignment/>
    </xf>
    <xf numFmtId="172" fontId="10" fillId="0" borderId="0" xfId="0" applyNumberFormat="1" applyFont="1" applyBorder="1" applyAlignment="1" applyProtection="1">
      <alignment/>
      <protection/>
    </xf>
    <xf numFmtId="172" fontId="10" fillId="0" borderId="0" xfId="0" applyNumberFormat="1" applyFont="1" applyBorder="1" applyAlignment="1" applyProtection="1">
      <alignment/>
      <protection locked="0"/>
    </xf>
    <xf numFmtId="172" fontId="15" fillId="0" borderId="0" xfId="0" applyNumberFormat="1" applyFont="1" applyFill="1" applyBorder="1" applyAlignment="1" applyProtection="1">
      <alignment/>
      <protection locked="0"/>
    </xf>
    <xf numFmtId="172" fontId="15" fillId="0" borderId="0" xfId="0" applyNumberFormat="1" applyFont="1" applyFill="1" applyBorder="1" applyAlignment="1" applyProtection="1">
      <alignment/>
      <protection/>
    </xf>
    <xf numFmtId="171" fontId="10" fillId="0" borderId="0" xfId="48" applyNumberFormat="1" applyFont="1" applyBorder="1" applyAlignment="1">
      <alignment horizontal="right"/>
    </xf>
    <xf numFmtId="171" fontId="10" fillId="0" borderId="0" xfId="48" applyNumberFormat="1" applyFont="1" applyFill="1" applyBorder="1" applyAlignment="1">
      <alignment horizontal="right"/>
    </xf>
    <xf numFmtId="171" fontId="10" fillId="0" borderId="0" xfId="0" applyNumberFormat="1" applyFont="1" applyBorder="1" applyAlignment="1">
      <alignment horizontal="right"/>
    </xf>
    <xf numFmtId="171" fontId="10" fillId="0" borderId="0" xfId="0" applyNumberFormat="1" applyFont="1" applyFill="1" applyBorder="1" applyAlignment="1">
      <alignment horizontal="right"/>
    </xf>
    <xf numFmtId="168" fontId="10" fillId="0" borderId="0" xfId="0" applyFont="1" applyBorder="1" applyAlignment="1" applyProtection="1" quotePrefix="1">
      <alignment horizontal="left"/>
      <protection/>
    </xf>
    <xf numFmtId="168" fontId="67" fillId="0" borderId="0" xfId="0" applyFont="1" applyBorder="1" applyAlignment="1">
      <alignment/>
    </xf>
    <xf numFmtId="168" fontId="10" fillId="0" borderId="0" xfId="0" applyFont="1" applyFill="1" applyBorder="1" applyAlignment="1">
      <alignment horizontal="right"/>
    </xf>
    <xf numFmtId="171" fontId="10" fillId="0" borderId="0" xfId="48" applyNumberFormat="1" applyFont="1" applyFill="1" applyBorder="1" applyAlignment="1">
      <alignment/>
    </xf>
    <xf numFmtId="168" fontId="10" fillId="0" borderId="0" xfId="0" applyFont="1" applyFill="1" applyBorder="1" applyAlignment="1" applyProtection="1">
      <alignment/>
      <protection/>
    </xf>
    <xf numFmtId="168" fontId="10" fillId="0" borderId="0" xfId="0" applyFont="1" applyFill="1" applyBorder="1" applyAlignment="1" applyProtection="1" quotePrefix="1">
      <alignment/>
      <protection/>
    </xf>
    <xf numFmtId="185" fontId="10" fillId="0" borderId="0" xfId="48" applyNumberFormat="1" applyFont="1" applyFill="1" applyBorder="1" applyAlignment="1">
      <alignment horizontal="right"/>
    </xf>
    <xf numFmtId="167" fontId="10" fillId="0" borderId="0" xfId="48" applyFont="1" applyFill="1" applyBorder="1" applyAlignment="1">
      <alignment horizontal="right"/>
    </xf>
    <xf numFmtId="172" fontId="10" fillId="0" borderId="0" xfId="0" applyNumberFormat="1" applyFont="1" applyFill="1" applyBorder="1" applyAlignment="1">
      <alignment horizontal="right"/>
    </xf>
    <xf numFmtId="173" fontId="10" fillId="0" borderId="0" xfId="0" applyNumberFormat="1" applyFont="1" applyFill="1" applyBorder="1" applyAlignment="1">
      <alignment horizontal="right"/>
    </xf>
    <xf numFmtId="2" fontId="10" fillId="0" borderId="0" xfId="0" applyNumberFormat="1" applyFont="1" applyFill="1" applyBorder="1" applyAlignment="1">
      <alignment horizontal="right"/>
    </xf>
    <xf numFmtId="174" fontId="10" fillId="0" borderId="0" xfId="48" applyNumberFormat="1" applyFont="1" applyFill="1" applyBorder="1" applyAlignment="1">
      <alignment horizontal="right"/>
    </xf>
    <xf numFmtId="173" fontId="10" fillId="0" borderId="0" xfId="48" applyNumberFormat="1" applyFont="1" applyFill="1" applyBorder="1" applyAlignment="1">
      <alignment horizontal="right"/>
    </xf>
    <xf numFmtId="174" fontId="10" fillId="0" borderId="0" xfId="48" applyNumberFormat="1" applyFont="1" applyFill="1" applyBorder="1" applyAlignment="1" applyProtection="1">
      <alignment horizontal="right"/>
      <protection/>
    </xf>
    <xf numFmtId="174" fontId="10" fillId="0" borderId="0" xfId="0" applyNumberFormat="1" applyFont="1" applyFill="1" applyBorder="1" applyAlignment="1">
      <alignment horizontal="right"/>
    </xf>
    <xf numFmtId="170" fontId="10" fillId="0" borderId="0" xfId="48" applyNumberFormat="1" applyFont="1" applyFill="1" applyBorder="1" applyAlignment="1">
      <alignment horizontal="right"/>
    </xf>
    <xf numFmtId="172" fontId="10" fillId="0" borderId="0" xfId="0" applyNumberFormat="1" applyFont="1" applyFill="1" applyBorder="1" applyAlignment="1" applyProtection="1">
      <alignment horizontal="right"/>
      <protection/>
    </xf>
    <xf numFmtId="39" fontId="10" fillId="0" borderId="0" xfId="0" applyNumberFormat="1" applyFont="1" applyFill="1" applyBorder="1" applyAlignment="1" applyProtection="1">
      <alignment horizontal="right"/>
      <protection/>
    </xf>
    <xf numFmtId="173" fontId="10" fillId="0" borderId="0" xfId="0" applyNumberFormat="1" applyFont="1" applyFill="1" applyBorder="1" applyAlignment="1" applyProtection="1">
      <alignment horizontal="right"/>
      <protection/>
    </xf>
    <xf numFmtId="173" fontId="15" fillId="0" borderId="0" xfId="0" applyNumberFormat="1" applyFont="1" applyFill="1" applyBorder="1" applyAlignment="1" applyProtection="1">
      <alignment horizontal="right"/>
      <protection/>
    </xf>
    <xf numFmtId="174" fontId="15" fillId="0" borderId="0" xfId="48" applyNumberFormat="1" applyFont="1" applyFill="1" applyBorder="1" applyAlignment="1" applyProtection="1">
      <alignment horizontal="right"/>
      <protection/>
    </xf>
    <xf numFmtId="174" fontId="10" fillId="0" borderId="0" xfId="0" applyNumberFormat="1" applyFont="1" applyFill="1" applyBorder="1" applyAlignment="1" applyProtection="1">
      <alignment horizontal="right"/>
      <protection/>
    </xf>
    <xf numFmtId="187" fontId="10" fillId="0" borderId="0" xfId="48" applyNumberFormat="1" applyFont="1" applyFill="1" applyBorder="1" applyAlignment="1">
      <alignment horizontal="right"/>
    </xf>
    <xf numFmtId="173" fontId="10" fillId="0" borderId="0" xfId="48" applyNumberFormat="1" applyFont="1" applyFill="1" applyBorder="1" applyAlignment="1" applyProtection="1">
      <alignment horizontal="right"/>
      <protection/>
    </xf>
    <xf numFmtId="186" fontId="10" fillId="0" borderId="0" xfId="48" applyNumberFormat="1" applyFont="1" applyFill="1" applyBorder="1" applyAlignment="1">
      <alignment horizontal="right"/>
    </xf>
    <xf numFmtId="181" fontId="10" fillId="0" borderId="0" xfId="48" applyNumberFormat="1" applyFont="1" applyFill="1" applyBorder="1" applyAlignment="1" applyProtection="1">
      <alignment horizontal="right"/>
      <protection/>
    </xf>
    <xf numFmtId="37" fontId="10" fillId="0" borderId="0" xfId="0" applyNumberFormat="1" applyFont="1" applyFill="1" applyBorder="1" applyAlignment="1" applyProtection="1">
      <alignment/>
      <protection/>
    </xf>
    <xf numFmtId="167" fontId="10" fillId="0" borderId="0" xfId="48" applyFont="1" applyFill="1" applyBorder="1" applyAlignment="1" applyProtection="1">
      <alignment/>
      <protection/>
    </xf>
    <xf numFmtId="168" fontId="10" fillId="0" borderId="0" xfId="0" applyFont="1" applyBorder="1" applyAlignment="1">
      <alignment horizontal="right"/>
    </xf>
    <xf numFmtId="173" fontId="67" fillId="0" borderId="0" xfId="48" applyNumberFormat="1" applyFont="1" applyFill="1" applyBorder="1" applyAlignment="1" applyProtection="1">
      <alignment horizontal="right"/>
      <protection/>
    </xf>
    <xf numFmtId="168" fontId="67" fillId="0" borderId="0" xfId="0" applyFont="1" applyBorder="1" applyAlignment="1">
      <alignment horizontal="right"/>
    </xf>
    <xf numFmtId="173" fontId="15" fillId="0" borderId="0" xfId="48" applyNumberFormat="1" applyFont="1" applyFill="1" applyBorder="1" applyAlignment="1" applyProtection="1">
      <alignment horizontal="right"/>
      <protection/>
    </xf>
    <xf numFmtId="167" fontId="10" fillId="0" borderId="0" xfId="48" applyNumberFormat="1" applyFont="1" applyFill="1" applyBorder="1" applyAlignment="1">
      <alignment horizontal="right"/>
    </xf>
    <xf numFmtId="168" fontId="10" fillId="0" borderId="0" xfId="0" applyFont="1" applyFill="1" applyBorder="1" applyAlignment="1" applyProtection="1">
      <alignment horizontal="center"/>
      <protection/>
    </xf>
    <xf numFmtId="172" fontId="10" fillId="0" borderId="0" xfId="48" applyNumberFormat="1" applyFont="1" applyFill="1" applyBorder="1" applyAlignment="1">
      <alignment/>
    </xf>
    <xf numFmtId="174" fontId="10" fillId="0" borderId="0" xfId="0" applyNumberFormat="1" applyFont="1" applyFill="1" applyBorder="1" applyAlignment="1">
      <alignment/>
    </xf>
    <xf numFmtId="174" fontId="67" fillId="0" borderId="0" xfId="48" applyNumberFormat="1" applyFont="1" applyFill="1" applyBorder="1" applyAlignment="1">
      <alignment/>
    </xf>
    <xf numFmtId="182" fontId="10" fillId="0" borderId="0" xfId="0" applyNumberFormat="1" applyFont="1" applyFill="1" applyBorder="1" applyAlignment="1">
      <alignment/>
    </xf>
    <xf numFmtId="183" fontId="10" fillId="0" borderId="0" xfId="0" applyNumberFormat="1" applyFont="1" applyFill="1" applyBorder="1" applyAlignment="1">
      <alignment/>
    </xf>
    <xf numFmtId="177" fontId="10" fillId="0" borderId="0" xfId="0" applyNumberFormat="1" applyFont="1" applyFill="1" applyBorder="1" applyAlignment="1">
      <alignment/>
    </xf>
    <xf numFmtId="168" fontId="9" fillId="0" borderId="0" xfId="0" applyFont="1" applyBorder="1" applyAlignment="1" applyProtection="1">
      <alignment horizontal="left"/>
      <protection/>
    </xf>
    <xf numFmtId="168" fontId="9" fillId="0" borderId="0" xfId="0" applyFont="1" applyBorder="1" applyAlignment="1">
      <alignment horizontal="left"/>
    </xf>
    <xf numFmtId="168" fontId="9" fillId="0" borderId="0" xfId="0" applyFont="1" applyAlignment="1" applyProtection="1">
      <alignment horizontal="left"/>
      <protection/>
    </xf>
    <xf numFmtId="168" fontId="9" fillId="0" borderId="0" xfId="0" applyFont="1" applyBorder="1" applyAlignment="1">
      <alignment/>
    </xf>
    <xf numFmtId="168" fontId="9" fillId="0" borderId="0" xfId="0" applyFont="1" applyBorder="1" applyAlignment="1" applyProtection="1" quotePrefix="1">
      <alignment horizontal="left"/>
      <protection/>
    </xf>
    <xf numFmtId="168" fontId="10" fillId="0" borderId="0" xfId="0" applyFont="1" applyFill="1" applyAlignment="1">
      <alignment/>
    </xf>
    <xf numFmtId="174" fontId="10" fillId="0" borderId="0" xfId="48" applyNumberFormat="1" applyFont="1" applyFill="1" applyBorder="1" applyAlignment="1" applyProtection="1">
      <alignment/>
      <protection/>
    </xf>
    <xf numFmtId="169" fontId="10" fillId="0" borderId="0" xfId="0" applyNumberFormat="1" applyFont="1" applyFill="1" applyBorder="1" applyAlignment="1" applyProtection="1">
      <alignment/>
      <protection/>
    </xf>
    <xf numFmtId="3" fontId="10" fillId="0" borderId="0" xfId="55" applyNumberFormat="1" applyFont="1" applyBorder="1">
      <alignment/>
      <protection/>
    </xf>
    <xf numFmtId="168" fontId="68" fillId="0" borderId="0" xfId="45" applyNumberFormat="1" applyFont="1" applyBorder="1" applyAlignment="1" applyProtection="1">
      <alignment vertical="center"/>
      <protection/>
    </xf>
    <xf numFmtId="168" fontId="10" fillId="0" borderId="0" xfId="0" applyFont="1" applyFill="1" applyBorder="1" applyAlignment="1">
      <alignment horizontal="center"/>
    </xf>
    <xf numFmtId="168" fontId="10" fillId="0" borderId="0" xfId="0" applyFont="1" applyFill="1" applyBorder="1" applyAlignment="1" applyProtection="1" quotePrefix="1">
      <alignment horizontal="center"/>
      <protection/>
    </xf>
    <xf numFmtId="168" fontId="10" fillId="0" borderId="0" xfId="0" applyFont="1" applyBorder="1" applyAlignment="1">
      <alignment horizontal="center"/>
    </xf>
    <xf numFmtId="168" fontId="10" fillId="0" borderId="0" xfId="0" applyFont="1" applyFill="1" applyBorder="1" applyAlignment="1">
      <alignment/>
    </xf>
    <xf numFmtId="168" fontId="10" fillId="0" borderId="0" xfId="0" applyFont="1" applyBorder="1" applyAlignment="1" applyProtection="1">
      <alignment/>
      <protection/>
    </xf>
    <xf numFmtId="168" fontId="9" fillId="0" borderId="0" xfId="0" applyFont="1" applyBorder="1" applyAlignment="1" applyProtection="1">
      <alignment/>
      <protection/>
    </xf>
    <xf numFmtId="168" fontId="10" fillId="0" borderId="0" xfId="0" applyFont="1" applyBorder="1" applyAlignment="1">
      <alignment/>
    </xf>
    <xf numFmtId="168" fontId="11" fillId="0" borderId="0" xfId="0" applyFont="1" applyAlignment="1">
      <alignment horizontal="center" vertical="center"/>
    </xf>
    <xf numFmtId="168" fontId="10" fillId="0" borderId="0" xfId="0" applyFont="1" applyFill="1" applyBorder="1" applyAlignment="1" quotePrefix="1">
      <alignment horizontal="center" vertical="center"/>
    </xf>
    <xf numFmtId="168" fontId="69" fillId="0" borderId="0" xfId="45" applyNumberFormat="1" applyFont="1" applyAlignment="1" applyProtection="1">
      <alignment vertical="center"/>
      <protection/>
    </xf>
    <xf numFmtId="168" fontId="70" fillId="0" borderId="0" xfId="45" applyNumberFormat="1" applyFont="1" applyBorder="1" applyAlignment="1" applyProtection="1">
      <alignment horizontal="center" vertical="center"/>
      <protection/>
    </xf>
    <xf numFmtId="168" fontId="12" fillId="0" borderId="0" xfId="0" applyFont="1" applyBorder="1" applyAlignment="1" applyProtection="1">
      <alignment horizontal="left"/>
      <protection/>
    </xf>
    <xf numFmtId="168" fontId="71" fillId="0" borderId="0" xfId="0" applyFont="1" applyAlignment="1">
      <alignment/>
    </xf>
    <xf numFmtId="168" fontId="71" fillId="0" borderId="0" xfId="0" applyFont="1" applyAlignment="1">
      <alignment horizontal="centerContinuous"/>
    </xf>
    <xf numFmtId="168" fontId="71" fillId="0" borderId="0" xfId="0" applyFont="1" applyBorder="1" applyAlignment="1">
      <alignment/>
    </xf>
    <xf numFmtId="168" fontId="10" fillId="0" borderId="10" xfId="0" applyFont="1" applyFill="1" applyBorder="1" applyAlignment="1" applyProtection="1">
      <alignment horizontal="center" vertical="center"/>
      <protection/>
    </xf>
    <xf numFmtId="168" fontId="10" fillId="0" borderId="11" xfId="0" applyFont="1" applyFill="1" applyBorder="1" applyAlignment="1" applyProtection="1">
      <alignment horizontal="right" vertical="center"/>
      <protection/>
    </xf>
    <xf numFmtId="168" fontId="10" fillId="0" borderId="11" xfId="0" applyFont="1" applyFill="1" applyBorder="1" applyAlignment="1" applyProtection="1">
      <alignment horizontal="center" vertical="center"/>
      <protection/>
    </xf>
    <xf numFmtId="168" fontId="10" fillId="0" borderId="12" xfId="0" applyFont="1" applyBorder="1" applyAlignment="1" applyProtection="1">
      <alignment horizontal="left"/>
      <protection/>
    </xf>
    <xf numFmtId="174" fontId="10" fillId="0" borderId="12" xfId="48" applyNumberFormat="1" applyFont="1" applyBorder="1" applyAlignment="1" applyProtection="1">
      <alignment/>
      <protection/>
    </xf>
    <xf numFmtId="174" fontId="10" fillId="0" borderId="12" xfId="48" applyNumberFormat="1" applyFont="1" applyBorder="1" applyAlignment="1">
      <alignment/>
    </xf>
    <xf numFmtId="4" fontId="71" fillId="0" borderId="0" xfId="0" applyNumberFormat="1" applyFont="1" applyAlignment="1">
      <alignment/>
    </xf>
    <xf numFmtId="168" fontId="10" fillId="0" borderId="13" xfId="0" applyFont="1" applyFill="1" applyBorder="1" applyAlignment="1">
      <alignment horizontal="center" vertical="center"/>
    </xf>
    <xf numFmtId="168" fontId="10" fillId="0" borderId="13" xfId="0" applyFont="1" applyFill="1" applyBorder="1" applyAlignment="1" applyProtection="1">
      <alignment horizontal="center" vertical="center"/>
      <protection/>
    </xf>
    <xf numFmtId="168" fontId="10" fillId="0" borderId="14" xfId="0" applyFont="1" applyFill="1" applyBorder="1" applyAlignment="1">
      <alignment horizontal="center" vertical="center"/>
    </xf>
    <xf numFmtId="168" fontId="10" fillId="0" borderId="14" xfId="0" applyFont="1" applyFill="1" applyBorder="1" applyAlignment="1" applyProtection="1">
      <alignment horizontal="center" vertical="center"/>
      <protection/>
    </xf>
    <xf numFmtId="4" fontId="10" fillId="0" borderId="14" xfId="0" applyNumberFormat="1" applyFont="1" applyFill="1" applyBorder="1" applyAlignment="1" applyProtection="1">
      <alignment horizontal="center" vertical="center"/>
      <protection/>
    </xf>
    <xf numFmtId="168" fontId="72" fillId="0" borderId="0" xfId="0" applyFont="1" applyAlignment="1">
      <alignment/>
    </xf>
    <xf numFmtId="168" fontId="10" fillId="0" borderId="11" xfId="0" applyFont="1" applyFill="1" applyBorder="1" applyAlignment="1" applyProtection="1">
      <alignment horizontal="center" vertical="center"/>
      <protection/>
    </xf>
    <xf numFmtId="168" fontId="10" fillId="0" borderId="14" xfId="0" applyFont="1" applyFill="1" applyBorder="1" applyAlignment="1" applyProtection="1">
      <alignment horizontal="center" vertical="center"/>
      <protection/>
    </xf>
    <xf numFmtId="168" fontId="10" fillId="0" borderId="0" xfId="0" applyFont="1" applyFill="1" applyBorder="1" applyAlignment="1">
      <alignment horizontal="center" vertical="center"/>
    </xf>
    <xf numFmtId="168" fontId="10" fillId="0" borderId="10" xfId="0" applyFont="1" applyFill="1" applyBorder="1" applyAlignment="1" applyProtection="1">
      <alignment horizontal="center" vertical="center"/>
      <protection/>
    </xf>
    <xf numFmtId="168" fontId="10" fillId="0" borderId="11" xfId="0" applyFont="1" applyFill="1" applyBorder="1" applyAlignment="1">
      <alignment horizontal="center" vertical="center"/>
    </xf>
    <xf numFmtId="168" fontId="10" fillId="0" borderId="12" xfId="0" applyFont="1" applyBorder="1" applyAlignment="1" applyProtection="1">
      <alignment horizontal="left"/>
      <protection/>
    </xf>
    <xf numFmtId="174" fontId="10" fillId="0" borderId="12" xfId="48" applyNumberFormat="1" applyFont="1" applyBorder="1" applyAlignment="1" applyProtection="1">
      <alignment/>
      <protection/>
    </xf>
    <xf numFmtId="168" fontId="10" fillId="0" borderId="15" xfId="0" applyFont="1" applyFill="1" applyBorder="1" applyAlignment="1">
      <alignment/>
    </xf>
    <xf numFmtId="165" fontId="10" fillId="0" borderId="15" xfId="49" applyFont="1" applyFill="1" applyBorder="1" applyAlignment="1">
      <alignment/>
    </xf>
    <xf numFmtId="168" fontId="10" fillId="0" borderId="10" xfId="0" applyFont="1" applyFill="1" applyBorder="1" applyAlignment="1">
      <alignment horizontal="center" vertical="center"/>
    </xf>
    <xf numFmtId="168" fontId="10" fillId="0" borderId="11" xfId="0" applyFont="1" applyFill="1" applyBorder="1" applyAlignment="1">
      <alignment horizontal="center" vertical="center"/>
    </xf>
    <xf numFmtId="168" fontId="10" fillId="0" borderId="16" xfId="0" applyFont="1" applyFill="1" applyBorder="1" applyAlignment="1" applyProtection="1">
      <alignment horizontal="center" vertical="center"/>
      <protection/>
    </xf>
    <xf numFmtId="168" fontId="71" fillId="0" borderId="0" xfId="55" applyFont="1" applyBorder="1">
      <alignment/>
      <protection/>
    </xf>
    <xf numFmtId="168" fontId="73" fillId="0" borderId="0" xfId="54" applyNumberFormat="1" applyFont="1" applyBorder="1" applyAlignment="1" applyProtection="1">
      <alignment vertical="center"/>
      <protection/>
    </xf>
    <xf numFmtId="168" fontId="74" fillId="0" borderId="0" xfId="54" applyNumberFormat="1" applyFont="1" applyBorder="1" applyAlignment="1" applyProtection="1">
      <alignment/>
      <protection/>
    </xf>
    <xf numFmtId="168" fontId="71" fillId="0" borderId="0" xfId="54" applyNumberFormat="1" applyFont="1" applyBorder="1" applyAlignment="1" applyProtection="1">
      <alignment horizontal="right"/>
      <protection/>
    </xf>
    <xf numFmtId="168" fontId="10" fillId="0" borderId="10" xfId="55" applyFont="1" applyFill="1" applyBorder="1" applyAlignment="1">
      <alignment horizontal="center" vertical="center" wrapText="1"/>
      <protection/>
    </xf>
    <xf numFmtId="37" fontId="10" fillId="0" borderId="11" xfId="55" applyNumberFormat="1" applyFont="1" applyFill="1" applyBorder="1" applyAlignment="1" applyProtection="1">
      <alignment horizontal="center" vertical="center" wrapText="1"/>
      <protection/>
    </xf>
    <xf numFmtId="168" fontId="10" fillId="0" borderId="0" xfId="55" applyFont="1" applyFill="1" applyBorder="1" applyAlignment="1">
      <alignment horizontal="center" vertical="center" wrapText="1"/>
      <protection/>
    </xf>
    <xf numFmtId="37" fontId="10" fillId="0" borderId="0" xfId="55" applyNumberFormat="1" applyFont="1" applyFill="1" applyBorder="1" applyAlignment="1" applyProtection="1">
      <alignment horizontal="center" vertical="center" wrapText="1"/>
      <protection/>
    </xf>
    <xf numFmtId="168" fontId="10" fillId="0" borderId="11" xfId="55" applyFont="1" applyFill="1" applyBorder="1" applyAlignment="1">
      <alignment horizontal="center" vertical="center" wrapText="1"/>
      <protection/>
    </xf>
    <xf numFmtId="172" fontId="10" fillId="0" borderId="12" xfId="0" applyNumberFormat="1" applyFont="1" applyFill="1" applyBorder="1" applyAlignment="1" applyProtection="1">
      <alignment/>
      <protection/>
    </xf>
    <xf numFmtId="168" fontId="10" fillId="0" borderId="14" xfId="0" applyFont="1" applyFill="1" applyBorder="1" applyAlignment="1">
      <alignment horizontal="center" vertical="center" wrapText="1"/>
    </xf>
    <xf numFmtId="168" fontId="10" fillId="0" borderId="14" xfId="0" applyFont="1" applyFill="1" applyBorder="1" applyAlignment="1" quotePrefix="1">
      <alignment horizontal="center" vertical="center"/>
    </xf>
    <xf numFmtId="168" fontId="10" fillId="0" borderId="12" xfId="0" applyFont="1" applyFill="1" applyBorder="1" applyAlignment="1" applyProtection="1">
      <alignment horizontal="left"/>
      <protection/>
    </xf>
    <xf numFmtId="168" fontId="73" fillId="0" borderId="12" xfId="54" applyNumberFormat="1" applyFont="1" applyBorder="1" applyAlignment="1" applyProtection="1">
      <alignment vertical="center"/>
      <protection/>
    </xf>
    <xf numFmtId="168" fontId="10" fillId="0" borderId="12" xfId="0" applyFont="1" applyFill="1" applyBorder="1" applyAlignment="1" applyProtection="1" quotePrefix="1">
      <alignment horizontal="center"/>
      <protection/>
    </xf>
    <xf numFmtId="172" fontId="15" fillId="0" borderId="12" xfId="0" applyNumberFormat="1" applyFont="1" applyFill="1" applyBorder="1" applyAlignment="1" applyProtection="1">
      <alignment/>
      <protection locked="0"/>
    </xf>
    <xf numFmtId="168" fontId="10" fillId="0" borderId="12" xfId="0" applyFont="1" applyFill="1" applyBorder="1" applyAlignment="1">
      <alignment/>
    </xf>
    <xf numFmtId="168" fontId="10" fillId="0" borderId="10" xfId="0" applyFont="1" applyFill="1" applyBorder="1" applyAlignment="1" applyProtection="1">
      <alignment vertical="center"/>
      <protection/>
    </xf>
    <xf numFmtId="37" fontId="10" fillId="0" borderId="12" xfId="0" applyNumberFormat="1" applyFont="1" applyFill="1" applyBorder="1" applyAlignment="1" applyProtection="1">
      <alignment/>
      <protection/>
    </xf>
    <xf numFmtId="167" fontId="10" fillId="0" borderId="12" xfId="48" applyFont="1" applyFill="1" applyBorder="1" applyAlignment="1" applyProtection="1">
      <alignment/>
      <protection/>
    </xf>
    <xf numFmtId="173" fontId="10" fillId="0" borderId="12" xfId="48" applyNumberFormat="1" applyFont="1" applyFill="1" applyBorder="1" applyAlignment="1" applyProtection="1">
      <alignment horizontal="right"/>
      <protection/>
    </xf>
    <xf numFmtId="39" fontId="10" fillId="0" borderId="12" xfId="0" applyNumberFormat="1" applyFont="1" applyFill="1" applyBorder="1" applyAlignment="1" applyProtection="1">
      <alignment horizontal="right"/>
      <protection/>
    </xf>
    <xf numFmtId="168" fontId="10" fillId="0" borderId="12" xfId="0" applyFont="1" applyFill="1" applyBorder="1" applyAlignment="1" applyProtection="1">
      <alignment horizontal="center"/>
      <protection/>
    </xf>
    <xf numFmtId="184" fontId="10" fillId="0" borderId="12" xfId="0" applyNumberFormat="1" applyFont="1" applyFill="1" applyBorder="1" applyAlignment="1">
      <alignment/>
    </xf>
    <xf numFmtId="168" fontId="74" fillId="0" borderId="12" xfId="54" applyNumberFormat="1" applyFont="1" applyBorder="1" applyAlignment="1" applyProtection="1">
      <alignment/>
      <protection/>
    </xf>
    <xf numFmtId="0" fontId="10" fillId="0" borderId="12" xfId="55" applyNumberFormat="1" applyFont="1" applyBorder="1" applyAlignment="1" applyProtection="1">
      <alignment horizontal="center"/>
      <protection/>
    </xf>
    <xf numFmtId="172" fontId="10" fillId="0" borderId="12" xfId="55" applyNumberFormat="1" applyFont="1" applyBorder="1" applyProtection="1">
      <alignment/>
      <protection/>
    </xf>
    <xf numFmtId="168" fontId="10" fillId="0" borderId="12" xfId="0" applyFont="1" applyFill="1" applyBorder="1" applyAlignment="1" applyProtection="1">
      <alignment/>
      <protection/>
    </xf>
    <xf numFmtId="168" fontId="10" fillId="0" borderId="13" xfId="0" applyFont="1" applyFill="1" applyBorder="1" applyAlignment="1" applyProtection="1">
      <alignment horizontal="center" vertical="center"/>
      <protection/>
    </xf>
    <xf numFmtId="168" fontId="10" fillId="0" borderId="10" xfId="0" applyFont="1" applyFill="1" applyBorder="1" applyAlignment="1" applyProtection="1">
      <alignment horizontal="center" vertical="center"/>
      <protection/>
    </xf>
    <xf numFmtId="168" fontId="10" fillId="0" borderId="0" xfId="0" applyFont="1" applyFill="1" applyBorder="1" applyAlignment="1">
      <alignment horizontal="left" indent="1"/>
    </xf>
    <xf numFmtId="168" fontId="10" fillId="0" borderId="0" xfId="0" applyFont="1" applyFill="1" applyBorder="1" applyAlignment="1" applyProtection="1">
      <alignment horizontal="left"/>
      <protection/>
    </xf>
    <xf numFmtId="174" fontId="10" fillId="0" borderId="0" xfId="48" applyNumberFormat="1" applyFont="1" applyFill="1" applyBorder="1" applyAlignment="1" applyProtection="1">
      <alignment/>
      <protection/>
    </xf>
    <xf numFmtId="168" fontId="10" fillId="0" borderId="0" xfId="0" applyFont="1" applyFill="1" applyBorder="1" applyAlignment="1">
      <alignment horizontal="left" indent="1"/>
    </xf>
    <xf numFmtId="173" fontId="10" fillId="0" borderId="0" xfId="48" applyNumberFormat="1" applyFont="1" applyFill="1" applyBorder="1" applyAlignment="1" applyProtection="1">
      <alignment/>
      <protection/>
    </xf>
    <xf numFmtId="170" fontId="13" fillId="0" borderId="0" xfId="48" applyNumberFormat="1" applyFont="1" applyBorder="1" applyAlignment="1" applyProtection="1">
      <alignment/>
      <protection/>
    </xf>
    <xf numFmtId="168" fontId="13" fillId="0" borderId="0" xfId="0" applyFont="1" applyBorder="1" applyAlignment="1">
      <alignment/>
    </xf>
    <xf numFmtId="174" fontId="13" fillId="0" borderId="0" xfId="48" applyNumberFormat="1" applyFont="1" applyBorder="1" applyAlignment="1" applyProtection="1">
      <alignment/>
      <protection/>
    </xf>
    <xf numFmtId="168" fontId="13" fillId="0" borderId="0" xfId="0" applyFont="1" applyBorder="1" applyAlignment="1" applyProtection="1">
      <alignment horizontal="centerContinuous"/>
      <protection/>
    </xf>
    <xf numFmtId="173" fontId="13" fillId="0" borderId="0" xfId="48" applyNumberFormat="1" applyFont="1" applyBorder="1" applyAlignment="1" applyProtection="1">
      <alignment/>
      <protection/>
    </xf>
    <xf numFmtId="3" fontId="10" fillId="0" borderId="12" xfId="0" applyNumberFormat="1" applyFont="1" applyFill="1" applyBorder="1" applyAlignment="1">
      <alignment horizontal="right"/>
    </xf>
    <xf numFmtId="3" fontId="10" fillId="0" borderId="0" xfId="0" applyNumberFormat="1" applyFont="1" applyFill="1" applyBorder="1" applyAlignment="1">
      <alignment horizontal="right"/>
    </xf>
    <xf numFmtId="1" fontId="10" fillId="0" borderId="0" xfId="0" applyNumberFormat="1" applyFont="1" applyBorder="1" applyAlignment="1">
      <alignment horizontal="right"/>
    </xf>
    <xf numFmtId="1" fontId="10" fillId="0" borderId="0" xfId="0" applyNumberFormat="1" applyFont="1" applyFill="1" applyBorder="1" applyAlignment="1">
      <alignment horizontal="right"/>
    </xf>
    <xf numFmtId="174" fontId="13" fillId="0" borderId="0" xfId="48" applyNumberFormat="1" applyFont="1" applyFill="1" applyBorder="1" applyAlignment="1" applyProtection="1">
      <alignment/>
      <protection/>
    </xf>
    <xf numFmtId="168" fontId="9" fillId="0" borderId="0" xfId="0" applyFont="1" applyAlignment="1" applyProtection="1">
      <alignment/>
      <protection/>
    </xf>
    <xf numFmtId="168" fontId="9" fillId="0" borderId="0" xfId="0" applyFont="1" applyBorder="1" applyAlignment="1" applyProtection="1">
      <alignment/>
      <protection/>
    </xf>
    <xf numFmtId="3" fontId="71" fillId="0" borderId="0" xfId="0" applyNumberFormat="1" applyFont="1" applyBorder="1" applyAlignment="1">
      <alignment/>
    </xf>
    <xf numFmtId="3" fontId="10" fillId="0" borderId="0" xfId="0" applyNumberFormat="1" applyFont="1" applyBorder="1" applyAlignment="1">
      <alignment/>
    </xf>
    <xf numFmtId="172" fontId="10" fillId="0" borderId="0" xfId="0" applyNumberFormat="1" applyFont="1" applyFill="1" applyBorder="1" applyAlignment="1" applyProtection="1">
      <alignment/>
      <protection locked="0"/>
    </xf>
    <xf numFmtId="168" fontId="10" fillId="0" borderId="0" xfId="0" applyFont="1" applyFill="1" applyBorder="1" applyAlignment="1" applyProtection="1">
      <alignment horizontal="left" indent="1"/>
      <protection/>
    </xf>
    <xf numFmtId="168" fontId="10" fillId="0" borderId="13" xfId="0" applyFont="1" applyFill="1" applyBorder="1" applyAlignment="1" applyProtection="1">
      <alignment horizontal="center" vertical="center"/>
      <protection/>
    </xf>
    <xf numFmtId="168" fontId="73" fillId="0" borderId="12" xfId="54" applyNumberFormat="1" applyFont="1" applyBorder="1" applyAlignment="1" applyProtection="1">
      <alignment vertical="center"/>
      <protection/>
    </xf>
    <xf numFmtId="168" fontId="10" fillId="0" borderId="11" xfId="0" applyFont="1" applyFill="1" applyBorder="1" applyAlignment="1" applyProtection="1">
      <alignment horizontal="center" vertical="center"/>
      <protection/>
    </xf>
    <xf numFmtId="168" fontId="67" fillId="0" borderId="0" xfId="0" applyFont="1" applyFill="1" applyBorder="1" applyAlignment="1">
      <alignment/>
    </xf>
    <xf numFmtId="3" fontId="10" fillId="0" borderId="0" xfId="48" applyNumberFormat="1" applyFont="1" applyFill="1" applyBorder="1" applyAlignment="1" applyProtection="1">
      <alignment horizontal="right"/>
      <protection/>
    </xf>
    <xf numFmtId="3" fontId="10" fillId="0" borderId="0" xfId="0" applyNumberFormat="1" applyFont="1" applyFill="1" applyBorder="1" applyAlignment="1">
      <alignment/>
    </xf>
    <xf numFmtId="39" fontId="10" fillId="0" borderId="0" xfId="0" applyNumberFormat="1" applyFont="1" applyBorder="1" applyAlignment="1">
      <alignment/>
    </xf>
    <xf numFmtId="168" fontId="10" fillId="33" borderId="13" xfId="54" applyNumberFormat="1" applyFont="1" applyFill="1" applyBorder="1" applyAlignment="1">
      <alignment horizontal="center" vertical="center" wrapText="1"/>
      <protection/>
    </xf>
    <xf numFmtId="168" fontId="10" fillId="33" borderId="13" xfId="54" applyNumberFormat="1" applyFont="1" applyFill="1" applyBorder="1" applyAlignment="1">
      <alignment horizontal="right" vertical="center" wrapText="1"/>
      <protection/>
    </xf>
    <xf numFmtId="168" fontId="10" fillId="0" borderId="13" xfId="0" applyFont="1" applyFill="1" applyBorder="1" applyAlignment="1" applyProtection="1">
      <alignment horizontal="center" vertical="center"/>
      <protection/>
    </xf>
    <xf numFmtId="168" fontId="10" fillId="0" borderId="10" xfId="0" applyFont="1" applyFill="1" applyBorder="1" applyAlignment="1" applyProtection="1">
      <alignment horizontal="center" vertical="center"/>
      <protection/>
    </xf>
    <xf numFmtId="168" fontId="10" fillId="0" borderId="11" xfId="0" applyFont="1" applyFill="1" applyBorder="1" applyAlignment="1" applyProtection="1">
      <alignment horizontal="center" vertical="center"/>
      <protection/>
    </xf>
    <xf numFmtId="168" fontId="10" fillId="0" borderId="16" xfId="0" applyFont="1" applyFill="1" applyBorder="1" applyAlignment="1" applyProtection="1">
      <alignment horizontal="center" vertical="center"/>
      <protection/>
    </xf>
    <xf numFmtId="168" fontId="12" fillId="33" borderId="10" xfId="54" applyNumberFormat="1" applyFont="1" applyFill="1" applyBorder="1" applyAlignment="1">
      <alignment horizontal="center" vertical="center" wrapText="1"/>
      <protection/>
    </xf>
    <xf numFmtId="168" fontId="10" fillId="0" borderId="16" xfId="0" applyFont="1" applyFill="1" applyBorder="1" applyAlignment="1" applyProtection="1">
      <alignment horizontal="center" vertical="center"/>
      <protection/>
    </xf>
    <xf numFmtId="168" fontId="10" fillId="0" borderId="0" xfId="0" applyFont="1" applyFill="1" applyBorder="1" applyAlignment="1" applyProtection="1">
      <alignment vertical="center"/>
      <protection/>
    </xf>
    <xf numFmtId="168" fontId="10" fillId="0" borderId="0" xfId="0" applyFont="1" applyBorder="1" applyAlignment="1" applyProtection="1">
      <alignment horizontal="left" wrapText="1"/>
      <protection/>
    </xf>
    <xf numFmtId="168" fontId="10" fillId="0" borderId="0" xfId="0" applyFont="1" applyBorder="1" applyAlignment="1" applyProtection="1">
      <alignment horizontal="left" vertical="center" wrapText="1"/>
      <protection/>
    </xf>
    <xf numFmtId="171" fontId="10" fillId="0" borderId="0" xfId="48" applyNumberFormat="1" applyFont="1" applyBorder="1" applyAlignment="1">
      <alignment horizontal="right" vertical="center"/>
    </xf>
    <xf numFmtId="171" fontId="10" fillId="0" borderId="0" xfId="48" applyNumberFormat="1" applyFont="1" applyFill="1" applyBorder="1" applyAlignment="1">
      <alignment horizontal="right" vertical="center"/>
    </xf>
    <xf numFmtId="168" fontId="10" fillId="0" borderId="0" xfId="0" applyFont="1" applyBorder="1" applyAlignment="1" applyProtection="1">
      <alignment horizontal="left" vertical="center"/>
      <protection/>
    </xf>
    <xf numFmtId="168" fontId="10" fillId="0" borderId="0" xfId="0" applyFont="1" applyFill="1" applyBorder="1" applyAlignment="1">
      <alignment horizontal="center" vertical="center"/>
    </xf>
    <xf numFmtId="168" fontId="10" fillId="0" borderId="17" xfId="0" applyFont="1" applyBorder="1" applyAlignment="1">
      <alignment/>
    </xf>
    <xf numFmtId="171" fontId="10" fillId="0" borderId="17" xfId="0" applyNumberFormat="1" applyFont="1" applyFill="1" applyBorder="1" applyAlignment="1">
      <alignment horizontal="right"/>
    </xf>
    <xf numFmtId="168" fontId="10" fillId="0" borderId="17" xfId="0" applyFont="1" applyFill="1" applyBorder="1" applyAlignment="1" applyProtection="1">
      <alignment horizontal="left"/>
      <protection/>
    </xf>
    <xf numFmtId="172" fontId="10" fillId="0" borderId="17" xfId="0" applyNumberFormat="1" applyFont="1" applyBorder="1" applyAlignment="1" applyProtection="1">
      <alignment/>
      <protection locked="0"/>
    </xf>
    <xf numFmtId="172" fontId="10" fillId="0" borderId="17" xfId="0" applyNumberFormat="1" applyFont="1" applyFill="1" applyBorder="1" applyAlignment="1" applyProtection="1">
      <alignment/>
      <protection locked="0"/>
    </xf>
    <xf numFmtId="172" fontId="10" fillId="0" borderId="17" xfId="0" applyNumberFormat="1" applyFont="1" applyFill="1" applyBorder="1" applyAlignment="1" applyProtection="1">
      <alignment/>
      <protection/>
    </xf>
    <xf numFmtId="172" fontId="10" fillId="0" borderId="17" xfId="0" applyNumberFormat="1" applyFont="1" applyBorder="1" applyAlignment="1" applyProtection="1">
      <alignment/>
      <protection/>
    </xf>
    <xf numFmtId="168" fontId="10" fillId="0" borderId="0" xfId="0" applyFont="1" applyFill="1" applyBorder="1" applyAlignment="1" applyProtection="1">
      <alignment horizontal="left" wrapText="1"/>
      <protection/>
    </xf>
    <xf numFmtId="168" fontId="10" fillId="0" borderId="17" xfId="0" applyFont="1" applyBorder="1" applyAlignment="1" applyProtection="1">
      <alignment horizontal="left" vertical="center" wrapText="1"/>
      <protection/>
    </xf>
    <xf numFmtId="173" fontId="10" fillId="0" borderId="17" xfId="0" applyNumberFormat="1" applyFont="1" applyFill="1" applyBorder="1" applyAlignment="1" applyProtection="1">
      <alignment/>
      <protection/>
    </xf>
    <xf numFmtId="173" fontId="10" fillId="0" borderId="17" xfId="0" applyNumberFormat="1" applyFont="1" applyBorder="1" applyAlignment="1">
      <alignment/>
    </xf>
    <xf numFmtId="168" fontId="10" fillId="0" borderId="17" xfId="55" applyFont="1" applyFill="1" applyBorder="1">
      <alignment/>
      <protection/>
    </xf>
    <xf numFmtId="168" fontId="67" fillId="0" borderId="17" xfId="55" applyFont="1" applyFill="1" applyBorder="1">
      <alignment/>
      <protection/>
    </xf>
    <xf numFmtId="168" fontId="71" fillId="0" borderId="12" xfId="54" applyNumberFormat="1" applyFont="1" applyBorder="1" applyAlignment="1" applyProtection="1">
      <alignment horizontal="right"/>
      <protection/>
    </xf>
    <xf numFmtId="168" fontId="10" fillId="0" borderId="0" xfId="0" applyFont="1" applyBorder="1" applyAlignment="1" applyProtection="1">
      <alignment horizontal="center" vertical="center" wrapText="1"/>
      <protection/>
    </xf>
    <xf numFmtId="168" fontId="10" fillId="0" borderId="0" xfId="0" applyFont="1" applyBorder="1" applyAlignment="1" applyProtection="1">
      <alignment horizontal="center" vertical="center"/>
      <protection/>
    </xf>
    <xf numFmtId="168" fontId="10" fillId="0" borderId="12" xfId="0" applyFont="1" applyBorder="1" applyAlignment="1">
      <alignment/>
    </xf>
    <xf numFmtId="168" fontId="10" fillId="0" borderId="0" xfId="0" applyFont="1" applyFill="1" applyAlignment="1">
      <alignment horizontal="left"/>
    </xf>
    <xf numFmtId="168" fontId="10" fillId="0" borderId="0" xfId="0" applyFont="1" applyAlignment="1">
      <alignment horizontal="left"/>
    </xf>
    <xf numFmtId="39" fontId="10" fillId="0" borderId="12" xfId="0" applyNumberFormat="1" applyFont="1" applyBorder="1" applyAlignment="1" applyProtection="1">
      <alignment/>
      <protection/>
    </xf>
    <xf numFmtId="168" fontId="14" fillId="34" borderId="10" xfId="0" applyNumberFormat="1" applyFont="1" applyFill="1" applyBorder="1" applyAlignment="1">
      <alignment horizontal="center" vertical="center" wrapText="1"/>
    </xf>
    <xf numFmtId="195" fontId="10" fillId="34" borderId="0" xfId="54" applyNumberFormat="1" applyFont="1" applyFill="1" applyBorder="1" applyAlignment="1">
      <alignment horizontal="left"/>
      <protection/>
    </xf>
    <xf numFmtId="195" fontId="10" fillId="34" borderId="0" xfId="54" applyNumberFormat="1" applyFont="1" applyFill="1" applyBorder="1" applyAlignment="1">
      <alignment horizontal="right"/>
      <protection/>
    </xf>
    <xf numFmtId="195" fontId="10" fillId="0" borderId="0" xfId="54" applyNumberFormat="1" applyFont="1" applyFill="1" applyBorder="1" applyAlignment="1">
      <alignment horizontal="right"/>
      <protection/>
    </xf>
    <xf numFmtId="168" fontId="9" fillId="0" borderId="0" xfId="0" applyFont="1" applyBorder="1" applyAlignment="1">
      <alignment/>
    </xf>
    <xf numFmtId="195" fontId="10" fillId="34" borderId="17" xfId="54" applyNumberFormat="1" applyFont="1" applyFill="1" applyBorder="1" applyAlignment="1">
      <alignment horizontal="left"/>
      <protection/>
    </xf>
    <xf numFmtId="195" fontId="10" fillId="34" borderId="17" xfId="54" applyNumberFormat="1" applyFont="1" applyFill="1" applyBorder="1" applyAlignment="1">
      <alignment horizontal="right"/>
      <protection/>
    </xf>
    <xf numFmtId="195" fontId="10" fillId="0" borderId="17" xfId="54" applyNumberFormat="1" applyFont="1" applyFill="1" applyBorder="1" applyAlignment="1">
      <alignment horizontal="right"/>
      <protection/>
    </xf>
    <xf numFmtId="168" fontId="10" fillId="0" borderId="17" xfId="0" applyFont="1" applyBorder="1" applyAlignment="1">
      <alignment/>
    </xf>
    <xf numFmtId="4" fontId="10" fillId="0" borderId="0" xfId="0" applyNumberFormat="1" applyFont="1" applyFill="1" applyBorder="1" applyAlignment="1">
      <alignment/>
    </xf>
    <xf numFmtId="168" fontId="12" fillId="35" borderId="0" xfId="0" applyFont="1" applyFill="1" applyAlignment="1" applyProtection="1">
      <alignment vertical="center" wrapText="1"/>
      <protection/>
    </xf>
    <xf numFmtId="168" fontId="73" fillId="0" borderId="0" xfId="0" applyFont="1" applyAlignment="1">
      <alignment horizontal="center" vertical="center"/>
    </xf>
    <xf numFmtId="168" fontId="73" fillId="0" borderId="0" xfId="54" applyNumberFormat="1" applyFont="1" applyBorder="1" applyAlignment="1" applyProtection="1">
      <alignment horizontal="left" vertical="center"/>
      <protection/>
    </xf>
    <xf numFmtId="168" fontId="12" fillId="33" borderId="10" xfId="54" applyNumberFormat="1" applyFont="1" applyFill="1" applyBorder="1" applyAlignment="1">
      <alignment horizontal="center" vertical="center" wrapText="1"/>
      <protection/>
    </xf>
    <xf numFmtId="168" fontId="12" fillId="33" borderId="0" xfId="54" applyNumberFormat="1" applyFont="1" applyFill="1" applyBorder="1" applyAlignment="1">
      <alignment horizontal="center" vertical="center" wrapText="1"/>
      <protection/>
    </xf>
    <xf numFmtId="168" fontId="71" fillId="0" borderId="0" xfId="0" applyFont="1" applyAlignment="1" applyProtection="1">
      <alignment horizontal="right"/>
      <protection/>
    </xf>
    <xf numFmtId="168" fontId="9" fillId="0" borderId="0" xfId="0" applyFont="1" applyAlignment="1" applyProtection="1">
      <alignment horizontal="left"/>
      <protection/>
    </xf>
    <xf numFmtId="168" fontId="9" fillId="0" borderId="0" xfId="0" applyFont="1" applyAlignment="1">
      <alignment wrapText="1"/>
    </xf>
    <xf numFmtId="168" fontId="10" fillId="0" borderId="10" xfId="0" applyFont="1" applyFill="1" applyBorder="1" applyAlignment="1">
      <alignment horizontal="center" vertical="center"/>
    </xf>
    <xf numFmtId="168" fontId="10" fillId="0" borderId="11" xfId="0" applyFont="1" applyFill="1" applyBorder="1" applyAlignment="1">
      <alignment horizontal="center" vertical="center"/>
    </xf>
    <xf numFmtId="168" fontId="10" fillId="0" borderId="13" xfId="0" applyFont="1" applyFill="1" applyBorder="1" applyAlignment="1" applyProtection="1">
      <alignment horizontal="center" vertical="center"/>
      <protection/>
    </xf>
    <xf numFmtId="168" fontId="74" fillId="0" borderId="0" xfId="54" applyNumberFormat="1" applyFont="1" applyBorder="1" applyAlignment="1" applyProtection="1">
      <alignment horizontal="left" vertical="center"/>
      <protection/>
    </xf>
    <xf numFmtId="168" fontId="9" fillId="0" borderId="0" xfId="0" applyFont="1" applyAlignment="1">
      <alignment horizontal="left" wrapText="1"/>
    </xf>
    <xf numFmtId="168" fontId="9" fillId="0" borderId="0" xfId="0" applyFont="1" applyBorder="1" applyAlignment="1">
      <alignment horizontal="left" vertical="center" wrapText="1"/>
    </xf>
    <xf numFmtId="168" fontId="9" fillId="0" borderId="0" xfId="0" applyFont="1" applyBorder="1" applyAlignment="1">
      <alignment horizontal="left" wrapText="1"/>
    </xf>
    <xf numFmtId="168" fontId="10" fillId="0" borderId="14" xfId="0" applyFont="1" applyFill="1" applyBorder="1" applyAlignment="1">
      <alignment horizontal="center" vertical="center"/>
    </xf>
    <xf numFmtId="168" fontId="73" fillId="0" borderId="12" xfId="54" applyNumberFormat="1" applyFont="1" applyBorder="1" applyAlignment="1" applyProtection="1">
      <alignment horizontal="left" vertical="center" wrapText="1"/>
      <protection/>
    </xf>
    <xf numFmtId="168" fontId="10" fillId="0" borderId="13" xfId="0" applyFont="1" applyFill="1" applyBorder="1" applyAlignment="1">
      <alignment horizontal="center" vertical="center"/>
    </xf>
    <xf numFmtId="168" fontId="10" fillId="0" borderId="13" xfId="0" applyFont="1" applyFill="1" applyBorder="1" applyAlignment="1" applyProtection="1">
      <alignment horizontal="center" vertical="center"/>
      <protection/>
    </xf>
    <xf numFmtId="168" fontId="71" fillId="0" borderId="0" xfId="0" applyFont="1" applyBorder="1" applyAlignment="1" applyProtection="1">
      <alignment horizontal="right"/>
      <protection/>
    </xf>
    <xf numFmtId="168" fontId="9" fillId="0" borderId="0" xfId="0" applyFont="1" applyBorder="1" applyAlignment="1">
      <alignment horizontal="left" wrapText="1"/>
    </xf>
    <xf numFmtId="168" fontId="10" fillId="0" borderId="13" xfId="0" applyFont="1" applyFill="1" applyBorder="1" applyAlignment="1">
      <alignment horizontal="center" vertical="center"/>
    </xf>
    <xf numFmtId="168" fontId="10" fillId="0" borderId="13" xfId="55" applyFont="1" applyFill="1" applyBorder="1" applyAlignment="1">
      <alignment horizontal="center" vertical="center"/>
      <protection/>
    </xf>
    <xf numFmtId="168" fontId="10" fillId="0" borderId="14" xfId="55" applyFont="1" applyFill="1" applyBorder="1" applyAlignment="1">
      <alignment horizontal="center" vertical="center"/>
      <protection/>
    </xf>
    <xf numFmtId="168" fontId="10" fillId="0" borderId="18" xfId="55" applyFont="1" applyFill="1" applyBorder="1" applyAlignment="1">
      <alignment horizontal="center" vertical="center"/>
      <protection/>
    </xf>
    <xf numFmtId="168" fontId="10" fillId="0" borderId="19" xfId="55" applyFont="1" applyFill="1" applyBorder="1" applyAlignment="1">
      <alignment horizontal="center" vertical="center"/>
      <protection/>
    </xf>
    <xf numFmtId="168" fontId="10" fillId="0" borderId="20" xfId="55" applyFont="1" applyFill="1" applyBorder="1" applyAlignment="1">
      <alignment horizontal="center" vertical="center"/>
      <protection/>
    </xf>
    <xf numFmtId="168" fontId="10" fillId="0" borderId="18" xfId="55" applyFont="1" applyFill="1" applyBorder="1" applyAlignment="1">
      <alignment horizontal="center" vertical="center" wrapText="1"/>
      <protection/>
    </xf>
    <xf numFmtId="168" fontId="10" fillId="0" borderId="19" xfId="55" applyFont="1" applyFill="1" applyBorder="1" applyAlignment="1">
      <alignment horizontal="center" vertical="center" wrapText="1"/>
      <protection/>
    </xf>
    <xf numFmtId="168" fontId="10" fillId="0" borderId="20" xfId="55" applyFont="1" applyFill="1" applyBorder="1" applyAlignment="1">
      <alignment horizontal="center" vertical="center" wrapText="1"/>
      <protection/>
    </xf>
    <xf numFmtId="37" fontId="10" fillId="0" borderId="18" xfId="55" applyNumberFormat="1" applyFont="1" applyFill="1" applyBorder="1" applyAlignment="1" applyProtection="1">
      <alignment horizontal="center" vertical="center"/>
      <protection/>
    </xf>
    <xf numFmtId="37" fontId="10" fillId="0" borderId="19" xfId="55" applyNumberFormat="1" applyFont="1" applyFill="1" applyBorder="1" applyAlignment="1" applyProtection="1">
      <alignment horizontal="center" vertical="center"/>
      <protection/>
    </xf>
    <xf numFmtId="37" fontId="10" fillId="0" borderId="20" xfId="55" applyNumberFormat="1" applyFont="1" applyFill="1" applyBorder="1" applyAlignment="1" applyProtection="1">
      <alignment horizontal="center" vertical="center"/>
      <protection/>
    </xf>
    <xf numFmtId="168" fontId="71" fillId="0" borderId="0" xfId="55" applyFont="1" applyBorder="1" applyAlignment="1">
      <alignment horizontal="right"/>
      <protection/>
    </xf>
    <xf numFmtId="168" fontId="10" fillId="0" borderId="21" xfId="55" applyFont="1" applyFill="1" applyBorder="1" applyAlignment="1">
      <alignment horizontal="center" vertical="center"/>
      <protection/>
    </xf>
    <xf numFmtId="168" fontId="10" fillId="0" borderId="21" xfId="55" applyFont="1" applyFill="1" applyBorder="1" applyAlignment="1">
      <alignment horizontal="center" vertical="center" wrapText="1"/>
      <protection/>
    </xf>
    <xf numFmtId="168" fontId="10" fillId="0" borderId="22" xfId="55" applyFont="1" applyFill="1" applyBorder="1" applyAlignment="1">
      <alignment horizontal="center" vertical="center"/>
      <protection/>
    </xf>
    <xf numFmtId="168" fontId="10" fillId="0" borderId="16" xfId="55" applyFont="1" applyFill="1" applyBorder="1" applyAlignment="1">
      <alignment horizontal="center" vertical="center"/>
      <protection/>
    </xf>
    <xf numFmtId="168" fontId="10" fillId="0" borderId="22" xfId="55" applyFont="1" applyFill="1" applyBorder="1" applyAlignment="1">
      <alignment horizontal="center" vertical="center" wrapText="1"/>
      <protection/>
    </xf>
    <xf numFmtId="168" fontId="10" fillId="0" borderId="16" xfId="55" applyFont="1" applyFill="1" applyBorder="1" applyAlignment="1">
      <alignment horizontal="center" vertical="center" wrapText="1"/>
      <protection/>
    </xf>
    <xf numFmtId="168" fontId="10" fillId="0" borderId="13" xfId="55" applyFont="1" applyFill="1" applyBorder="1" applyAlignment="1">
      <alignment horizontal="center" vertical="center" wrapText="1"/>
      <protection/>
    </xf>
    <xf numFmtId="168" fontId="9" fillId="0" borderId="0" xfId="55" applyFont="1" applyFill="1" applyBorder="1" applyAlignment="1" applyProtection="1" quotePrefix="1">
      <alignment horizontal="left"/>
      <protection/>
    </xf>
    <xf numFmtId="168" fontId="9" fillId="0" borderId="0" xfId="55" applyFont="1" applyFill="1" applyBorder="1" applyAlignment="1" applyProtection="1">
      <alignment horizontal="left"/>
      <protection/>
    </xf>
    <xf numFmtId="168" fontId="9" fillId="0" borderId="0" xfId="55" applyFont="1" applyFill="1" applyBorder="1" applyAlignment="1" quotePrefix="1">
      <alignment horizontal="left"/>
      <protection/>
    </xf>
    <xf numFmtId="168" fontId="71" fillId="0" borderId="0" xfId="55" applyFont="1" applyFill="1" applyBorder="1" applyAlignment="1">
      <alignment horizontal="right"/>
      <protection/>
    </xf>
    <xf numFmtId="37" fontId="10" fillId="0" borderId="18" xfId="55" applyNumberFormat="1" applyFont="1" applyFill="1" applyBorder="1" applyAlignment="1" applyProtection="1">
      <alignment horizontal="center" vertical="center" wrapText="1"/>
      <protection/>
    </xf>
    <xf numFmtId="37" fontId="10" fillId="0" borderId="16" xfId="55" applyNumberFormat="1" applyFont="1" applyFill="1" applyBorder="1" applyAlignment="1" applyProtection="1">
      <alignment horizontal="center" vertical="center" wrapText="1"/>
      <protection/>
    </xf>
    <xf numFmtId="168" fontId="71" fillId="0" borderId="0" xfId="0" applyFont="1" applyFill="1" applyBorder="1" applyAlignment="1" applyProtection="1">
      <alignment horizontal="right"/>
      <protection/>
    </xf>
    <xf numFmtId="168" fontId="10" fillId="0" borderId="14" xfId="0" applyFont="1" applyFill="1" applyBorder="1" applyAlignment="1">
      <alignment horizontal="center" vertical="center"/>
    </xf>
    <xf numFmtId="168" fontId="10" fillId="0" borderId="14" xfId="0" applyFont="1" applyFill="1" applyBorder="1" applyAlignment="1" quotePrefix="1">
      <alignment horizontal="center" vertical="center"/>
    </xf>
    <xf numFmtId="168" fontId="10" fillId="0" borderId="14" xfId="0" applyFont="1" applyFill="1" applyBorder="1" applyAlignment="1" applyProtection="1">
      <alignment horizontal="center" vertical="center"/>
      <protection/>
    </xf>
    <xf numFmtId="168" fontId="9" fillId="0" borderId="0" xfId="0" applyFont="1" applyFill="1" applyBorder="1" applyAlignment="1">
      <alignment wrapText="1"/>
    </xf>
    <xf numFmtId="168" fontId="9" fillId="0" borderId="0" xfId="0" applyFont="1" applyFill="1" applyBorder="1" applyAlignment="1" applyProtection="1">
      <alignment horizontal="left"/>
      <protection/>
    </xf>
    <xf numFmtId="168" fontId="9" fillId="0" borderId="0" xfId="0" applyFont="1" applyBorder="1" applyAlignment="1">
      <alignment horizontal="left"/>
    </xf>
    <xf numFmtId="168" fontId="9" fillId="0" borderId="0" xfId="0" applyFont="1" applyBorder="1" applyAlignment="1" applyProtection="1">
      <alignment horizontal="left"/>
      <protection/>
    </xf>
    <xf numFmtId="168" fontId="9" fillId="0" borderId="0" xfId="0" applyFont="1" applyBorder="1" applyAlignment="1">
      <alignment wrapText="1"/>
    </xf>
    <xf numFmtId="168" fontId="73" fillId="0" borderId="12" xfId="54" applyNumberFormat="1" applyFont="1" applyBorder="1" applyAlignment="1" applyProtection="1">
      <alignment vertical="center"/>
      <protection/>
    </xf>
    <xf numFmtId="9" fontId="10" fillId="0" borderId="14" xfId="0" applyNumberFormat="1" applyFont="1" applyFill="1" applyBorder="1" applyAlignment="1" quotePrefix="1">
      <alignment horizontal="center" vertical="center"/>
    </xf>
    <xf numFmtId="168" fontId="10" fillId="0" borderId="10" xfId="0" applyFont="1" applyFill="1" applyBorder="1" applyAlignment="1" applyProtection="1">
      <alignment horizontal="center" vertical="center"/>
      <protection/>
    </xf>
    <xf numFmtId="168" fontId="10" fillId="0" borderId="11" xfId="0" applyFont="1" applyFill="1" applyBorder="1" applyAlignment="1" applyProtection="1">
      <alignment horizontal="center" vertical="center"/>
      <protection/>
    </xf>
    <xf numFmtId="168" fontId="10" fillId="0" borderId="0" xfId="0" applyFont="1" applyBorder="1" applyAlignment="1" applyProtection="1">
      <alignment horizontal="left"/>
      <protection/>
    </xf>
    <xf numFmtId="168" fontId="9" fillId="0" borderId="0" xfId="0" applyFont="1" applyBorder="1" applyAlignment="1" applyProtection="1" quotePrefix="1">
      <alignment horizontal="left"/>
      <protection/>
    </xf>
    <xf numFmtId="168" fontId="73" fillId="0" borderId="12" xfId="54" applyNumberFormat="1" applyFont="1" applyBorder="1" applyAlignment="1" applyProtection="1">
      <alignment horizontal="left" vertical="center"/>
      <protection/>
    </xf>
    <xf numFmtId="168" fontId="9" fillId="0" borderId="0" xfId="0" applyFont="1" applyBorder="1" applyAlignment="1">
      <alignment horizontal="left"/>
    </xf>
    <xf numFmtId="168" fontId="9" fillId="0" borderId="0" xfId="0" applyFont="1" applyFill="1" applyBorder="1" applyAlignment="1" applyProtection="1">
      <alignment horizontal="left"/>
      <protection/>
    </xf>
    <xf numFmtId="168" fontId="9" fillId="0" borderId="0" xfId="0" applyFont="1" applyFill="1" applyBorder="1" applyAlignment="1" applyProtection="1" quotePrefix="1">
      <alignment horizontal="left"/>
      <protection/>
    </xf>
    <xf numFmtId="168" fontId="10" fillId="0" borderId="19" xfId="0" applyFont="1" applyFill="1" applyBorder="1" applyAlignment="1" applyProtection="1">
      <alignment horizontal="center" vertical="center"/>
      <protection/>
    </xf>
    <xf numFmtId="168" fontId="10" fillId="0" borderId="16" xfId="0" applyFont="1" applyFill="1" applyBorder="1" applyAlignment="1" applyProtection="1">
      <alignment horizontal="center" vertical="center"/>
      <protection/>
    </xf>
    <xf numFmtId="168" fontId="10" fillId="0" borderId="18" xfId="0" applyFont="1" applyFill="1" applyBorder="1" applyAlignment="1" applyProtection="1">
      <alignment horizontal="center" vertical="center"/>
      <protection/>
    </xf>
    <xf numFmtId="168" fontId="10" fillId="0" borderId="0" xfId="0" applyFont="1" applyFill="1" applyBorder="1" applyAlignment="1" applyProtection="1">
      <alignment horizontal="center" vertical="center"/>
      <protection/>
    </xf>
    <xf numFmtId="168" fontId="71" fillId="0" borderId="0" xfId="0" applyFont="1" applyFill="1" applyBorder="1" applyAlignment="1" applyProtection="1">
      <alignment horizontal="right" wrapText="1"/>
      <protection/>
    </xf>
    <xf numFmtId="168" fontId="10" fillId="0" borderId="21" xfId="0" applyFont="1" applyFill="1" applyBorder="1" applyAlignment="1">
      <alignment horizontal="center" vertical="center"/>
    </xf>
    <xf numFmtId="168" fontId="10" fillId="0" borderId="16" xfId="0" applyFont="1" applyFill="1" applyBorder="1" applyAlignment="1">
      <alignment horizontal="center" vertical="center"/>
    </xf>
    <xf numFmtId="168" fontId="10" fillId="0" borderId="19" xfId="0" applyFont="1" applyFill="1" applyBorder="1" applyAlignment="1">
      <alignment horizontal="center" vertical="center"/>
    </xf>
    <xf numFmtId="168" fontId="10" fillId="0" borderId="10" xfId="0" applyFont="1" applyFill="1" applyBorder="1" applyAlignment="1" applyProtection="1">
      <alignment horizontal="center" vertical="center"/>
      <protection/>
    </xf>
    <xf numFmtId="168" fontId="17" fillId="0" borderId="0" xfId="0" applyFont="1" applyFill="1" applyBorder="1" applyAlignment="1">
      <alignment/>
    </xf>
    <xf numFmtId="168" fontId="9" fillId="0" borderId="0" xfId="0" applyFont="1" applyFill="1" applyBorder="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_7 CUADRO IX.7" xfId="55"/>
    <cellStyle name="Notas" xfId="56"/>
    <cellStyle name="Percent" xfId="57"/>
    <cellStyle name="Punto" xfId="58"/>
    <cellStyle name="Punto0"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7</xdr:col>
      <xdr:colOff>942975</xdr:colOff>
      <xdr:row>31</xdr:row>
      <xdr:rowOff>28575</xdr:rowOff>
    </xdr:to>
    <xdr:sp>
      <xdr:nvSpPr>
        <xdr:cNvPr id="1" name="1 CuadroTexto"/>
        <xdr:cNvSpPr txBox="1">
          <a:spLocks noChangeArrowheads="1"/>
        </xdr:cNvSpPr>
      </xdr:nvSpPr>
      <xdr:spPr>
        <a:xfrm>
          <a:off x="19050" y="219075"/>
          <a:ext cx="7686675" cy="5972175"/>
        </a:xfrm>
        <a:prstGeom prst="rect">
          <a:avLst/>
        </a:prstGeom>
        <a:solidFill>
          <a:srgbClr val="FFFFFF"/>
        </a:solidFill>
        <a:ln w="25400" cmpd="sng">
          <a:noFill/>
        </a:ln>
      </xdr:spPr>
      <xdr:txBody>
        <a:bodyPr vertOverflow="clip" wrap="square"/>
        <a:p>
          <a:pPr algn="l">
            <a:defRPr/>
          </a:pPr>
          <a:r>
            <a:rPr lang="en-US" cap="none" sz="1100" b="1" i="0" u="none" baseline="0">
              <a:solidFill>
                <a:srgbClr val="339933"/>
              </a:solidFill>
              <a:latin typeface="Helvetica"/>
              <a:ea typeface="Helvetica"/>
              <a:cs typeface="Helvetica"/>
            </a:rPr>
            <a:t>
</a:t>
          </a:r>
          <a:r>
            <a:rPr lang="en-US" cap="none" sz="1100" b="1" i="0" u="none" baseline="0">
              <a:solidFill>
                <a:srgbClr val="339933"/>
              </a:solidFill>
              <a:latin typeface="Helvetica"/>
              <a:ea typeface="Helvetica"/>
              <a:cs typeface="Helvetica"/>
            </a:rPr>
            <a:t>
</a:t>
          </a:r>
          <a:r>
            <a:rPr lang="en-US" cap="none" sz="1100" b="1" i="0" u="none" baseline="0">
              <a:solidFill>
                <a:srgbClr val="336666"/>
              </a:solidFill>
              <a:latin typeface="Helvetica"/>
              <a:ea typeface="Helvetica"/>
              <a:cs typeface="Helvetica"/>
            </a:rPr>
            <a:t>IX  PRESTACIONES ECONÓMICAS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Certificado de incapacidad. </a:t>
          </a:r>
          <a:r>
            <a:rPr lang="en-US" cap="none" sz="1100" b="0" i="0" u="none" baseline="0">
              <a:solidFill>
                <a:srgbClr val="000000"/>
              </a:solidFill>
              <a:latin typeface="Helvetica"/>
              <a:ea typeface="Helvetica"/>
              <a:cs typeface="Helvetica"/>
            </a:rPr>
            <a:t>Es el documento que se extiende a un asegurado para justificar la ausencia a sus labores cuando presenta un padecimiento incapacitante.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Certificado de incapacidad con subsidio. </a:t>
          </a:r>
          <a:r>
            <a:rPr lang="en-US" cap="none" sz="1100" b="0" i="0" u="none" baseline="0">
              <a:solidFill>
                <a:srgbClr val="000000"/>
              </a:solidFill>
              <a:latin typeface="Helvetica"/>
              <a:ea typeface="Helvetica"/>
              <a:cs typeface="Helvetica"/>
            </a:rPr>
            <a:t>Es el documento que se extiende a un asegurado para justificar la ausencia a sus labores cuando presenta un padecimiento incapacitante, permitiéndole además cobrar el subsidio correspondiente si se reúnen los requisitos que al respecto señala la LSS. (Reglamento para la expedición de incapacidad temporal para el trabajo a los asegurados del régimen obligatorio del IMSS).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 Certificado de incapacidad sin subsidio. </a:t>
          </a:r>
          <a:r>
            <a:rPr lang="en-US" cap="none" sz="1100" b="0" i="0" u="none" baseline="0">
              <a:solidFill>
                <a:srgbClr val="000000"/>
              </a:solidFill>
              <a:latin typeface="Helvetica"/>
              <a:ea typeface="Helvetica"/>
              <a:cs typeface="Helvetica"/>
            </a:rPr>
            <a:t>Es el documento que se extiende a un asegurado para justificar la ausencia a sus labores cuando presenta un padecimiento incapacitante y que no cobra ó no procede el derecho a un subsidio.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 Ayuda para gastos de funeral. </a:t>
          </a:r>
          <a:r>
            <a:rPr lang="en-US" cap="none" sz="1100" b="0" i="0" u="none" baseline="0">
              <a:solidFill>
                <a:srgbClr val="000000"/>
              </a:solidFill>
              <a:latin typeface="Helvetica"/>
              <a:ea typeface="Helvetica"/>
              <a:cs typeface="Helvetica"/>
            </a:rPr>
            <a:t>Es la prestación en dinero que se paga a la persona familiar del asegurado o pensionado fallecido, que presenta copia del acta de defunción y la cuenta original de los gastos de funeral; esta ayuda consiste en dos meses del salario mínimo general que rija en el Distrito Federal en la fecha del fallecimiento y de acuerdo a los requisitos señalados en la LSS.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 Ayuda para gastos de matrimonio. </a:t>
          </a:r>
          <a:r>
            <a:rPr lang="en-US" cap="none" sz="1100" b="0" i="0" u="none" baseline="0">
              <a:solidFill>
                <a:srgbClr val="000000"/>
              </a:solidFill>
              <a:latin typeface="Helvetica"/>
              <a:ea typeface="Helvetica"/>
              <a:cs typeface="Helvetica"/>
            </a:rPr>
            <a:t>Es la cantidad de dinero que como dote se paga al asegurado de cualquier sexo que contrae matrimonio civil y reúne los requisitos señalados en la LSS y que consiste en 30 días de salario mínimo vigente en el Distrito Federal a la fecha de su matrimonio.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 Indemnizaciones globales. </a:t>
          </a:r>
          <a:r>
            <a:rPr lang="en-US" cap="none" sz="1100" b="0" i="0" u="none" baseline="0">
              <a:solidFill>
                <a:srgbClr val="000000"/>
              </a:solidFill>
              <a:latin typeface="Helvetica"/>
              <a:ea typeface="Helvetica"/>
              <a:cs typeface="Helvetica"/>
            </a:rPr>
            <a:t>Es la prestación establecida por la ley del seguro social, consistente en el pago de cinco anualidades de una pensión de incapacidad permanente parcial con evaluación definitiva de hasta el 25%. esta será optativa para el trabajador, cuando la valuación exceda del 25 % sin rebasar el 50%.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20"/>
  <sheetViews>
    <sheetView showGridLines="0" tabSelected="1" zoomScalePageLayoutView="0" workbookViewId="0" topLeftCell="A1">
      <selection activeCell="A1" sqref="A1:B1"/>
    </sheetView>
  </sheetViews>
  <sheetFormatPr defaultColWidth="11.5546875" defaultRowHeight="15.75"/>
  <cols>
    <col min="1" max="1" width="12.6640625" style="15" customWidth="1"/>
    <col min="2" max="2" width="96.10546875" style="16" customWidth="1"/>
    <col min="3" max="16384" width="11.5546875" style="9" customWidth="1"/>
  </cols>
  <sheetData>
    <row r="1" spans="1:2" ht="15">
      <c r="A1" s="268" t="s">
        <v>207</v>
      </c>
      <c r="B1" s="268"/>
    </row>
    <row r="2" spans="1:2" ht="15">
      <c r="A2" s="131"/>
      <c r="B2" s="131"/>
    </row>
    <row r="3" spans="1:2" ht="14.25">
      <c r="A3" s="133" t="s">
        <v>222</v>
      </c>
      <c r="B3" s="16" t="s">
        <v>223</v>
      </c>
    </row>
    <row r="4" spans="1:12" ht="24.75" customHeight="1">
      <c r="A4" s="133" t="s">
        <v>0</v>
      </c>
      <c r="B4" s="10" t="s">
        <v>234</v>
      </c>
      <c r="C4" s="11"/>
      <c r="D4" s="11"/>
      <c r="E4" s="11"/>
      <c r="F4" s="11"/>
      <c r="G4" s="11"/>
      <c r="H4" s="11"/>
      <c r="I4" s="11"/>
      <c r="J4" s="11"/>
      <c r="K4" s="11"/>
      <c r="L4" s="11"/>
    </row>
    <row r="5" spans="1:2" ht="24.75" customHeight="1">
      <c r="A5" s="133" t="s">
        <v>28</v>
      </c>
      <c r="B5" s="10" t="s">
        <v>235</v>
      </c>
    </row>
    <row r="6" spans="1:2" ht="24.75" customHeight="1">
      <c r="A6" s="133" t="s">
        <v>34</v>
      </c>
      <c r="B6" s="267" t="s">
        <v>288</v>
      </c>
    </row>
    <row r="7" spans="1:11" ht="24.75" customHeight="1">
      <c r="A7" s="133" t="s">
        <v>68</v>
      </c>
      <c r="B7" s="10" t="s">
        <v>236</v>
      </c>
      <c r="C7" s="11"/>
      <c r="D7" s="12"/>
      <c r="E7" s="12"/>
      <c r="F7" s="12"/>
      <c r="G7" s="12"/>
      <c r="H7" s="12"/>
      <c r="I7" s="12"/>
      <c r="J7" s="12"/>
      <c r="K7" s="12"/>
    </row>
    <row r="8" spans="1:9" ht="24.75" customHeight="1">
      <c r="A8" s="133" t="s">
        <v>69</v>
      </c>
      <c r="B8" s="10" t="s">
        <v>237</v>
      </c>
      <c r="C8" s="11"/>
      <c r="D8" s="11"/>
      <c r="E8" s="11"/>
      <c r="F8" s="11"/>
      <c r="G8" s="11"/>
      <c r="H8" s="11"/>
      <c r="I8" s="11"/>
    </row>
    <row r="9" spans="1:2" ht="24.75" customHeight="1">
      <c r="A9" s="133" t="s">
        <v>70</v>
      </c>
      <c r="B9" s="10" t="s">
        <v>238</v>
      </c>
    </row>
    <row r="10" spans="1:6" ht="24.75" customHeight="1">
      <c r="A10" s="133" t="s">
        <v>221</v>
      </c>
      <c r="B10" s="10" t="s">
        <v>239</v>
      </c>
      <c r="C10" s="13"/>
      <c r="D10" s="13"/>
      <c r="E10" s="13"/>
      <c r="F10" s="13"/>
    </row>
    <row r="11" spans="2:6" ht="24.75" customHeight="1">
      <c r="B11" s="133" t="s">
        <v>224</v>
      </c>
      <c r="C11" s="13"/>
      <c r="D11" s="13"/>
      <c r="E11" s="13"/>
      <c r="F11" s="13"/>
    </row>
    <row r="12" spans="1:2" ht="24.75" customHeight="1">
      <c r="A12" s="133" t="s">
        <v>79</v>
      </c>
      <c r="B12" s="10" t="s">
        <v>240</v>
      </c>
    </row>
    <row r="13" spans="1:2" ht="24.75" customHeight="1">
      <c r="A13" s="133" t="s">
        <v>81</v>
      </c>
      <c r="B13" s="10" t="s">
        <v>241</v>
      </c>
    </row>
    <row r="14" spans="1:3" ht="24.75" customHeight="1">
      <c r="A14" s="133" t="s">
        <v>82</v>
      </c>
      <c r="B14" s="10" t="s">
        <v>242</v>
      </c>
      <c r="C14" s="14"/>
    </row>
    <row r="15" spans="1:2" ht="24.75" customHeight="1">
      <c r="A15" s="133" t="s">
        <v>95</v>
      </c>
      <c r="B15" s="10" t="s">
        <v>243</v>
      </c>
    </row>
    <row r="16" spans="1:2" ht="24.75" customHeight="1">
      <c r="A16" s="133" t="s">
        <v>100</v>
      </c>
      <c r="B16" s="10" t="s">
        <v>244</v>
      </c>
    </row>
    <row r="17" spans="1:2" ht="24.75" customHeight="1">
      <c r="A17" s="133" t="s">
        <v>102</v>
      </c>
      <c r="B17" s="10" t="s">
        <v>245</v>
      </c>
    </row>
    <row r="18" spans="1:2" ht="24.75" customHeight="1">
      <c r="A18" s="133" t="s">
        <v>103</v>
      </c>
      <c r="B18" s="10" t="s">
        <v>246</v>
      </c>
    </row>
    <row r="19" spans="1:2" ht="24.75" customHeight="1">
      <c r="A19" s="133" t="s">
        <v>108</v>
      </c>
      <c r="B19" s="10" t="s">
        <v>247</v>
      </c>
    </row>
    <row r="20" spans="1:2" ht="24.75" customHeight="1">
      <c r="A20" s="133" t="s">
        <v>109</v>
      </c>
      <c r="B20" s="10" t="s">
        <v>248</v>
      </c>
    </row>
  </sheetData>
  <sheetProtection/>
  <mergeCells count="1">
    <mergeCell ref="A1:B1"/>
  </mergeCells>
  <hyperlinks>
    <hyperlink ref="A4" location="IX.1!A1" display="Cuadro No. IX.1"/>
    <hyperlink ref="A5" location="IX.2!A1" display="Cuadro No. IX.2"/>
    <hyperlink ref="A6" location="IX.3!A1" display="Cuadro No. IX.3"/>
    <hyperlink ref="A7" location="IX.4!A1" display="Cuadro No. IX.4"/>
    <hyperlink ref="A8" location="IX.5!A1" display="Cuadro No. IX.5"/>
    <hyperlink ref="A9" location="IX.6!A1" display="Cuadro No. IX.6"/>
    <hyperlink ref="B11" location="IX.7.C!A1" display="IX.7.Conclusión"/>
    <hyperlink ref="A10" location="IX.7.1a!A1" display="Cuadro No. IX.7.1a"/>
    <hyperlink ref="A12" location="IX.8!A1" display="Cuadro No. IX.8"/>
    <hyperlink ref="A13" location="IX.9!A1" display="Cuadro No. IX.9"/>
    <hyperlink ref="A14" location="IX.10!A1" display="Cuadro No. IX.10"/>
    <hyperlink ref="A15" location="IX.11!A1" display="Cuadro No. IX.11"/>
    <hyperlink ref="A16" location="IX.12!A1" display="Cuadro No. IX.12"/>
    <hyperlink ref="A17" location="IX.13!A1" display="Cuadro No. IX.13"/>
    <hyperlink ref="A18" location="IX.14!A1" display="Cuadro No. IX.14"/>
    <hyperlink ref="A19" location="IX.15!A1" display="Cuadro No. IX.15"/>
    <hyperlink ref="A20" location="IX.16!A1" display="Cuadro No. IX.16"/>
    <hyperlink ref="A3" location="Glosario!A1" display="Glosario"/>
  </hyperlinks>
  <printOptions horizontalCentered="1"/>
  <pageMargins left="0.2755905511811024" right="0.2755905511811024" top="0.3937007874015748" bottom="0.53" header="0" footer="0"/>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R36"/>
  <sheetViews>
    <sheetView showGridLines="0" zoomScaleSheetLayoutView="49" zoomScalePageLayoutView="0" workbookViewId="0" topLeftCell="A1">
      <selection activeCell="A1" sqref="A1"/>
    </sheetView>
  </sheetViews>
  <sheetFormatPr defaultColWidth="11.5546875" defaultRowHeight="15.75"/>
  <cols>
    <col min="1" max="1" width="9.21484375" style="50" customWidth="1"/>
    <col min="2" max="2" width="8.5546875" style="50" customWidth="1"/>
    <col min="3" max="3" width="8.99609375" style="50" customWidth="1"/>
    <col min="4" max="4" width="6.5546875" style="50" customWidth="1"/>
    <col min="5" max="5" width="6.77734375" style="50" customWidth="1"/>
    <col min="6" max="6" width="7.3359375" style="50" customWidth="1"/>
    <col min="7" max="7" width="10.10546875" style="50" customWidth="1"/>
    <col min="8" max="8" width="3.21484375" style="50" customWidth="1"/>
    <col min="9" max="9" width="7.10546875" style="50" customWidth="1"/>
    <col min="10" max="10" width="7.3359375" style="50" customWidth="1"/>
    <col min="11" max="11" width="7.21484375" style="50" customWidth="1"/>
    <col min="12" max="12" width="7.10546875" style="50" customWidth="1"/>
    <col min="13" max="13" width="10.6640625" style="50" customWidth="1"/>
    <col min="14" max="14" width="2.77734375" style="50" customWidth="1"/>
    <col min="15" max="15" width="8.6640625" style="50" customWidth="1"/>
    <col min="16" max="16" width="7.88671875" style="50" customWidth="1"/>
    <col min="17" max="17" width="6.99609375" style="50" customWidth="1"/>
    <col min="18" max="16384" width="11.5546875" style="50" customWidth="1"/>
  </cols>
  <sheetData>
    <row r="1" spans="1:17" ht="12.75">
      <c r="A1" s="134" t="s">
        <v>220</v>
      </c>
      <c r="B1" s="164"/>
      <c r="C1" s="164"/>
      <c r="D1" s="164"/>
      <c r="E1" s="164"/>
      <c r="F1" s="164"/>
      <c r="G1" s="164"/>
      <c r="H1" s="164"/>
      <c r="I1" s="164"/>
      <c r="J1" s="164"/>
      <c r="K1" s="164"/>
      <c r="L1" s="164"/>
      <c r="M1" s="164"/>
      <c r="N1" s="164"/>
      <c r="O1" s="164"/>
      <c r="P1" s="164"/>
      <c r="Q1" s="164"/>
    </row>
    <row r="2" spans="1:17" ht="12.75" customHeight="1">
      <c r="A2" s="311" t="s">
        <v>71</v>
      </c>
      <c r="B2" s="311"/>
      <c r="C2" s="311"/>
      <c r="D2" s="311"/>
      <c r="E2" s="311"/>
      <c r="F2" s="311"/>
      <c r="G2" s="311"/>
      <c r="H2" s="311"/>
      <c r="I2" s="311"/>
      <c r="J2" s="311"/>
      <c r="K2" s="311"/>
      <c r="L2" s="311"/>
      <c r="M2" s="311"/>
      <c r="N2" s="311"/>
      <c r="O2" s="311"/>
      <c r="P2" s="311"/>
      <c r="Q2" s="311"/>
    </row>
    <row r="3" spans="1:18" ht="23.25" customHeight="1">
      <c r="A3" s="269" t="s">
        <v>251</v>
      </c>
      <c r="B3" s="269"/>
      <c r="C3" s="269"/>
      <c r="D3" s="269"/>
      <c r="E3" s="269"/>
      <c r="F3" s="269"/>
      <c r="G3" s="269"/>
      <c r="H3" s="269"/>
      <c r="I3" s="269"/>
      <c r="J3" s="269"/>
      <c r="K3" s="269"/>
      <c r="L3" s="269"/>
      <c r="M3" s="269"/>
      <c r="N3" s="269"/>
      <c r="O3" s="269"/>
      <c r="P3" s="269"/>
      <c r="Q3" s="269"/>
      <c r="R3" s="42"/>
    </row>
    <row r="4" spans="1:18" ht="15.75" thickBot="1">
      <c r="A4" s="165"/>
      <c r="B4" s="166"/>
      <c r="C4" s="166"/>
      <c r="D4" s="166"/>
      <c r="E4" s="166"/>
      <c r="F4" s="166"/>
      <c r="G4" s="166"/>
      <c r="H4" s="166"/>
      <c r="I4" s="166"/>
      <c r="J4" s="166"/>
      <c r="K4" s="166"/>
      <c r="L4" s="166"/>
      <c r="M4" s="166"/>
      <c r="N4" s="166"/>
      <c r="O4" s="166"/>
      <c r="P4" s="166"/>
      <c r="Q4" s="167" t="s">
        <v>212</v>
      </c>
      <c r="R4" s="42"/>
    </row>
    <row r="5" spans="1:17" ht="20.25" customHeight="1">
      <c r="A5" s="302" t="s">
        <v>158</v>
      </c>
      <c r="B5" s="302" t="s">
        <v>206</v>
      </c>
      <c r="C5" s="307" t="s">
        <v>154</v>
      </c>
      <c r="D5" s="307"/>
      <c r="E5" s="307"/>
      <c r="F5" s="307"/>
      <c r="G5" s="307"/>
      <c r="H5" s="168"/>
      <c r="I5" s="307" t="s">
        <v>168</v>
      </c>
      <c r="J5" s="307"/>
      <c r="K5" s="307"/>
      <c r="L5" s="307"/>
      <c r="M5" s="307"/>
      <c r="N5" s="168"/>
      <c r="O5" s="307" t="s">
        <v>169</v>
      </c>
      <c r="P5" s="307"/>
      <c r="Q5" s="307"/>
    </row>
    <row r="6" spans="1:17" ht="12.75" customHeight="1">
      <c r="A6" s="295"/>
      <c r="B6" s="295"/>
      <c r="C6" s="305" t="s">
        <v>159</v>
      </c>
      <c r="D6" s="305" t="s">
        <v>160</v>
      </c>
      <c r="E6" s="305"/>
      <c r="F6" s="305"/>
      <c r="G6" s="305"/>
      <c r="H6" s="170"/>
      <c r="I6" s="305" t="s">
        <v>159</v>
      </c>
      <c r="J6" s="305" t="s">
        <v>160</v>
      </c>
      <c r="K6" s="305"/>
      <c r="L6" s="305"/>
      <c r="M6" s="305"/>
      <c r="N6" s="170"/>
      <c r="O6" s="305" t="s">
        <v>159</v>
      </c>
      <c r="P6" s="305"/>
      <c r="Q6" s="305"/>
    </row>
    <row r="7" spans="1:17" ht="12.75" customHeight="1">
      <c r="A7" s="295"/>
      <c r="B7" s="295"/>
      <c r="C7" s="306"/>
      <c r="D7" s="306"/>
      <c r="E7" s="306"/>
      <c r="F7" s="306"/>
      <c r="G7" s="306"/>
      <c r="H7" s="170"/>
      <c r="I7" s="306"/>
      <c r="J7" s="306"/>
      <c r="K7" s="306"/>
      <c r="L7" s="306"/>
      <c r="M7" s="306"/>
      <c r="N7" s="170"/>
      <c r="O7" s="306"/>
      <c r="P7" s="306"/>
      <c r="Q7" s="306"/>
    </row>
    <row r="8" spans="1:17" ht="12.75" customHeight="1">
      <c r="A8" s="295"/>
      <c r="B8" s="295"/>
      <c r="C8" s="312" t="s">
        <v>161</v>
      </c>
      <c r="D8" s="312" t="s">
        <v>152</v>
      </c>
      <c r="E8" s="312" t="s">
        <v>162</v>
      </c>
      <c r="F8" s="312" t="s">
        <v>163</v>
      </c>
      <c r="G8" s="312" t="s">
        <v>164</v>
      </c>
      <c r="H8" s="171"/>
      <c r="I8" s="294" t="s">
        <v>165</v>
      </c>
      <c r="J8" s="294" t="s">
        <v>152</v>
      </c>
      <c r="K8" s="294" t="s">
        <v>162</v>
      </c>
      <c r="L8" s="294" t="s">
        <v>163</v>
      </c>
      <c r="M8" s="294" t="s">
        <v>164</v>
      </c>
      <c r="N8" s="170"/>
      <c r="O8" s="294" t="s">
        <v>152</v>
      </c>
      <c r="P8" s="294" t="s">
        <v>166</v>
      </c>
      <c r="Q8" s="294" t="s">
        <v>167</v>
      </c>
    </row>
    <row r="9" spans="1:17" ht="12.75" customHeight="1">
      <c r="A9" s="306"/>
      <c r="B9" s="306"/>
      <c r="C9" s="313"/>
      <c r="D9" s="313"/>
      <c r="E9" s="313"/>
      <c r="F9" s="313"/>
      <c r="G9" s="313"/>
      <c r="H9" s="169"/>
      <c r="I9" s="306"/>
      <c r="J9" s="306"/>
      <c r="K9" s="306"/>
      <c r="L9" s="306"/>
      <c r="M9" s="306"/>
      <c r="N9" s="172"/>
      <c r="O9" s="306"/>
      <c r="P9" s="306"/>
      <c r="Q9" s="306"/>
    </row>
    <row r="10" spans="1:17" ht="22.5" customHeight="1">
      <c r="A10" s="55">
        <v>1997</v>
      </c>
      <c r="B10" s="56">
        <v>1653142</v>
      </c>
      <c r="C10" s="56">
        <v>189982</v>
      </c>
      <c r="D10" s="56">
        <v>74157</v>
      </c>
      <c r="E10" s="56">
        <v>34229</v>
      </c>
      <c r="F10" s="56">
        <v>27236</v>
      </c>
      <c r="G10" s="56">
        <v>12692</v>
      </c>
      <c r="H10" s="56"/>
      <c r="I10" s="56">
        <v>302201</v>
      </c>
      <c r="J10" s="56">
        <v>522172</v>
      </c>
      <c r="K10" s="56">
        <v>387711</v>
      </c>
      <c r="L10" s="56">
        <v>113346</v>
      </c>
      <c r="M10" s="56">
        <v>21115</v>
      </c>
      <c r="N10" s="56"/>
      <c r="O10" s="56">
        <v>564630</v>
      </c>
      <c r="P10" s="56">
        <v>371676</v>
      </c>
      <c r="Q10" s="56">
        <v>192954</v>
      </c>
    </row>
    <row r="11" spans="1:17" ht="22.5" customHeight="1">
      <c r="A11" s="57">
        <v>1998</v>
      </c>
      <c r="B11" s="56">
        <v>1706151</v>
      </c>
      <c r="C11" s="56">
        <v>192922</v>
      </c>
      <c r="D11" s="56">
        <v>70388</v>
      </c>
      <c r="E11" s="56">
        <v>33852</v>
      </c>
      <c r="F11" s="56">
        <v>24033</v>
      </c>
      <c r="G11" s="56">
        <v>12503</v>
      </c>
      <c r="H11" s="56"/>
      <c r="I11" s="56">
        <v>311838</v>
      </c>
      <c r="J11" s="56">
        <v>519335</v>
      </c>
      <c r="K11" s="56">
        <v>398137</v>
      </c>
      <c r="L11" s="56">
        <v>100463</v>
      </c>
      <c r="M11" s="56">
        <v>20735</v>
      </c>
      <c r="N11" s="56"/>
      <c r="O11" s="56">
        <v>611668</v>
      </c>
      <c r="P11" s="56">
        <v>415083</v>
      </c>
      <c r="Q11" s="56">
        <v>196585</v>
      </c>
    </row>
    <row r="12" spans="1:17" ht="22.5" customHeight="1">
      <c r="A12" s="57">
        <v>1999</v>
      </c>
      <c r="B12" s="56">
        <v>1746122</v>
      </c>
      <c r="C12" s="56">
        <v>197113</v>
      </c>
      <c r="D12" s="56">
        <v>67242</v>
      </c>
      <c r="E12" s="56">
        <v>33624</v>
      </c>
      <c r="F12" s="56">
        <v>21254</v>
      </c>
      <c r="G12" s="56">
        <v>12364</v>
      </c>
      <c r="H12" s="56"/>
      <c r="I12" s="56">
        <v>301652</v>
      </c>
      <c r="J12" s="56">
        <v>524718</v>
      </c>
      <c r="K12" s="56">
        <v>412436</v>
      </c>
      <c r="L12" s="56">
        <v>91431</v>
      </c>
      <c r="M12" s="56">
        <v>20851</v>
      </c>
      <c r="N12" s="56"/>
      <c r="O12" s="56">
        <v>655397</v>
      </c>
      <c r="P12" s="56">
        <v>451662</v>
      </c>
      <c r="Q12" s="56">
        <v>203735</v>
      </c>
    </row>
    <row r="13" spans="1:17" ht="22.5" customHeight="1">
      <c r="A13" s="57">
        <v>2000</v>
      </c>
      <c r="B13" s="56">
        <v>1794269</v>
      </c>
      <c r="C13" s="56">
        <v>202407</v>
      </c>
      <c r="D13" s="56">
        <v>64037</v>
      </c>
      <c r="E13" s="56">
        <v>33373</v>
      </c>
      <c r="F13" s="56">
        <v>18452</v>
      </c>
      <c r="G13" s="56">
        <v>12212</v>
      </c>
      <c r="H13" s="56"/>
      <c r="I13" s="56">
        <v>291395</v>
      </c>
      <c r="J13" s="56">
        <v>531069</v>
      </c>
      <c r="K13" s="56">
        <v>426374</v>
      </c>
      <c r="L13" s="56">
        <v>85871</v>
      </c>
      <c r="M13" s="56">
        <v>18824</v>
      </c>
      <c r="N13" s="56"/>
      <c r="O13" s="56">
        <v>705361</v>
      </c>
      <c r="P13" s="56">
        <v>491464</v>
      </c>
      <c r="Q13" s="56">
        <v>213897</v>
      </c>
    </row>
    <row r="14" spans="1:17" ht="22.5" customHeight="1">
      <c r="A14" s="57">
        <v>2001</v>
      </c>
      <c r="B14" s="56">
        <v>1855137</v>
      </c>
      <c r="C14" s="56">
        <v>208962</v>
      </c>
      <c r="D14" s="56">
        <v>61319</v>
      </c>
      <c r="E14" s="56">
        <v>33123</v>
      </c>
      <c r="F14" s="56">
        <v>16147</v>
      </c>
      <c r="G14" s="56">
        <v>12049</v>
      </c>
      <c r="H14" s="56"/>
      <c r="I14" s="56">
        <v>280011</v>
      </c>
      <c r="J14" s="56">
        <v>538896</v>
      </c>
      <c r="K14" s="56">
        <v>443041</v>
      </c>
      <c r="L14" s="56">
        <v>75308</v>
      </c>
      <c r="M14" s="56">
        <v>20547</v>
      </c>
      <c r="N14" s="56"/>
      <c r="O14" s="56">
        <v>765949</v>
      </c>
      <c r="P14" s="56">
        <v>545139</v>
      </c>
      <c r="Q14" s="56">
        <v>220810</v>
      </c>
    </row>
    <row r="15" spans="1:17" ht="22.5" customHeight="1">
      <c r="A15" s="57">
        <v>2002</v>
      </c>
      <c r="B15" s="56">
        <v>1933249</v>
      </c>
      <c r="C15" s="56">
        <v>215729</v>
      </c>
      <c r="D15" s="56">
        <v>60021</v>
      </c>
      <c r="E15" s="56">
        <v>33206</v>
      </c>
      <c r="F15" s="56">
        <v>14810</v>
      </c>
      <c r="G15" s="56">
        <v>12005</v>
      </c>
      <c r="H15" s="56"/>
      <c r="I15" s="56">
        <v>277637</v>
      </c>
      <c r="J15" s="56">
        <v>555854</v>
      </c>
      <c r="K15" s="56">
        <v>461397</v>
      </c>
      <c r="L15" s="56">
        <v>73087</v>
      </c>
      <c r="M15" s="56">
        <v>21370</v>
      </c>
      <c r="N15" s="56"/>
      <c r="O15" s="56">
        <v>824008</v>
      </c>
      <c r="P15" s="56">
        <v>594306</v>
      </c>
      <c r="Q15" s="56">
        <v>229702</v>
      </c>
    </row>
    <row r="16" spans="1:17" ht="22.5" customHeight="1">
      <c r="A16" s="57">
        <v>2003</v>
      </c>
      <c r="B16" s="56">
        <v>2006974</v>
      </c>
      <c r="C16" s="56">
        <v>220814</v>
      </c>
      <c r="D16" s="56">
        <v>58655</v>
      </c>
      <c r="E16" s="56">
        <v>33422</v>
      </c>
      <c r="F16" s="56">
        <v>13217</v>
      </c>
      <c r="G16" s="56">
        <v>12016</v>
      </c>
      <c r="H16" s="56"/>
      <c r="I16" s="56">
        <v>279848</v>
      </c>
      <c r="J16" s="56">
        <v>573027</v>
      </c>
      <c r="K16" s="56">
        <v>479798</v>
      </c>
      <c r="L16" s="56">
        <v>70491</v>
      </c>
      <c r="M16" s="56">
        <v>22738</v>
      </c>
      <c r="N16" s="56"/>
      <c r="O16" s="56">
        <v>874630</v>
      </c>
      <c r="P16" s="56">
        <v>636861</v>
      </c>
      <c r="Q16" s="56">
        <v>237769</v>
      </c>
    </row>
    <row r="17" spans="1:17" ht="22.5" customHeight="1">
      <c r="A17" s="57">
        <v>2004</v>
      </c>
      <c r="B17" s="56">
        <v>2096674</v>
      </c>
      <c r="C17" s="56">
        <v>224126</v>
      </c>
      <c r="D17" s="56">
        <v>58119</v>
      </c>
      <c r="E17" s="56">
        <v>33696</v>
      </c>
      <c r="F17" s="56">
        <v>12525</v>
      </c>
      <c r="G17" s="56">
        <v>11898</v>
      </c>
      <c r="H17" s="56"/>
      <c r="I17" s="56">
        <v>277318</v>
      </c>
      <c r="J17" s="56">
        <v>601168</v>
      </c>
      <c r="K17" s="56">
        <v>503759</v>
      </c>
      <c r="L17" s="56">
        <v>73026</v>
      </c>
      <c r="M17" s="56">
        <v>24383</v>
      </c>
      <c r="N17" s="56"/>
      <c r="O17" s="56">
        <v>935943</v>
      </c>
      <c r="P17" s="56">
        <v>691860</v>
      </c>
      <c r="Q17" s="56">
        <v>244083</v>
      </c>
    </row>
    <row r="18" spans="1:17" ht="22.5" customHeight="1">
      <c r="A18" s="57">
        <v>2005</v>
      </c>
      <c r="B18" s="56">
        <v>2176454</v>
      </c>
      <c r="C18" s="56">
        <v>227591</v>
      </c>
      <c r="D18" s="56">
        <v>57167</v>
      </c>
      <c r="E18" s="56">
        <v>33822</v>
      </c>
      <c r="F18" s="56">
        <v>11570</v>
      </c>
      <c r="G18" s="56">
        <v>11775</v>
      </c>
      <c r="H18" s="56"/>
      <c r="I18" s="56">
        <v>275144</v>
      </c>
      <c r="J18" s="56">
        <v>624050</v>
      </c>
      <c r="K18" s="56">
        <v>525381</v>
      </c>
      <c r="L18" s="56">
        <v>72959</v>
      </c>
      <c r="M18" s="56">
        <v>25710</v>
      </c>
      <c r="N18" s="56"/>
      <c r="O18" s="56">
        <v>992502</v>
      </c>
      <c r="P18" s="56">
        <v>741108</v>
      </c>
      <c r="Q18" s="56">
        <v>251394</v>
      </c>
    </row>
    <row r="19" spans="1:17" ht="22.5" customHeight="1">
      <c r="A19" s="57">
        <v>2006</v>
      </c>
      <c r="B19" s="56">
        <v>2241959</v>
      </c>
      <c r="C19" s="56">
        <v>227218</v>
      </c>
      <c r="D19" s="56">
        <v>55834</v>
      </c>
      <c r="E19" s="56">
        <v>33721</v>
      </c>
      <c r="F19" s="56">
        <v>10620</v>
      </c>
      <c r="G19" s="56">
        <v>11493</v>
      </c>
      <c r="H19" s="56"/>
      <c r="I19" s="56">
        <v>267513</v>
      </c>
      <c r="J19" s="56">
        <v>644184</v>
      </c>
      <c r="K19" s="56">
        <v>545017</v>
      </c>
      <c r="L19" s="56">
        <v>72549</v>
      </c>
      <c r="M19" s="56">
        <v>26618</v>
      </c>
      <c r="N19" s="56"/>
      <c r="O19" s="56">
        <v>1047210</v>
      </c>
      <c r="P19" s="56">
        <v>789191</v>
      </c>
      <c r="Q19" s="56">
        <v>258019</v>
      </c>
    </row>
    <row r="20" spans="1:17" ht="22.5" customHeight="1">
      <c r="A20" s="57">
        <v>2007</v>
      </c>
      <c r="B20" s="56">
        <v>2351709</v>
      </c>
      <c r="C20" s="56">
        <v>233249</v>
      </c>
      <c r="D20" s="56">
        <v>55290</v>
      </c>
      <c r="E20" s="56">
        <v>34070</v>
      </c>
      <c r="F20" s="56">
        <v>9808</v>
      </c>
      <c r="G20" s="56">
        <v>11412</v>
      </c>
      <c r="H20" s="56"/>
      <c r="I20" s="56">
        <v>263856</v>
      </c>
      <c r="J20" s="56">
        <v>669406</v>
      </c>
      <c r="K20" s="56">
        <v>570087</v>
      </c>
      <c r="L20" s="56">
        <v>72110</v>
      </c>
      <c r="M20" s="56">
        <v>27209</v>
      </c>
      <c r="N20" s="56"/>
      <c r="O20" s="56">
        <v>1129908</v>
      </c>
      <c r="P20" s="56">
        <v>859157</v>
      </c>
      <c r="Q20" s="56">
        <v>270751</v>
      </c>
    </row>
    <row r="21" spans="1:17" ht="22.5" customHeight="1">
      <c r="A21" s="57">
        <v>2008</v>
      </c>
      <c r="B21" s="56">
        <v>2391297</v>
      </c>
      <c r="C21" s="58">
        <v>257183</v>
      </c>
      <c r="D21" s="58">
        <v>49527</v>
      </c>
      <c r="E21" s="58">
        <v>31794</v>
      </c>
      <c r="F21" s="58">
        <v>9066</v>
      </c>
      <c r="G21" s="58">
        <v>8667</v>
      </c>
      <c r="H21" s="58"/>
      <c r="I21" s="58">
        <v>271386</v>
      </c>
      <c r="J21" s="58">
        <v>617733</v>
      </c>
      <c r="K21" s="58">
        <v>530863</v>
      </c>
      <c r="L21" s="58">
        <v>65982</v>
      </c>
      <c r="M21" s="58">
        <v>20888</v>
      </c>
      <c r="N21" s="58"/>
      <c r="O21" s="58">
        <v>1195468</v>
      </c>
      <c r="P21" s="58">
        <v>914010</v>
      </c>
      <c r="Q21" s="58">
        <v>281458</v>
      </c>
    </row>
    <row r="22" spans="1:17" ht="22.5" customHeight="1">
      <c r="A22" s="57">
        <v>2009</v>
      </c>
      <c r="B22" s="56">
        <v>2488312</v>
      </c>
      <c r="C22" s="58">
        <v>257040</v>
      </c>
      <c r="D22" s="58">
        <v>49853</v>
      </c>
      <c r="E22" s="58">
        <v>32042</v>
      </c>
      <c r="F22" s="58">
        <v>9003</v>
      </c>
      <c r="G22" s="58">
        <v>8808</v>
      </c>
      <c r="H22" s="58"/>
      <c r="I22" s="58">
        <v>267848</v>
      </c>
      <c r="J22" s="58">
        <v>646488</v>
      </c>
      <c r="K22" s="58">
        <v>552970</v>
      </c>
      <c r="L22" s="58">
        <v>71578</v>
      </c>
      <c r="M22" s="58">
        <v>21940</v>
      </c>
      <c r="N22" s="58"/>
      <c r="O22" s="58">
        <v>1267083</v>
      </c>
      <c r="P22" s="58">
        <v>977216</v>
      </c>
      <c r="Q22" s="58">
        <v>289867</v>
      </c>
    </row>
    <row r="23" spans="1:17" ht="22.5" customHeight="1">
      <c r="A23" s="57">
        <v>2010</v>
      </c>
      <c r="B23" s="56">
        <v>2582884</v>
      </c>
      <c r="C23" s="58">
        <v>254195</v>
      </c>
      <c r="D23" s="58">
        <v>48974</v>
      </c>
      <c r="E23" s="58">
        <v>31968</v>
      </c>
      <c r="F23" s="58">
        <v>8554</v>
      </c>
      <c r="G23" s="58">
        <v>8452</v>
      </c>
      <c r="H23" s="58"/>
      <c r="I23" s="58">
        <v>265688</v>
      </c>
      <c r="J23" s="58">
        <v>668287</v>
      </c>
      <c r="K23" s="58">
        <v>573483</v>
      </c>
      <c r="L23" s="58">
        <v>72739</v>
      </c>
      <c r="M23" s="58">
        <v>22065</v>
      </c>
      <c r="N23" s="58"/>
      <c r="O23" s="58">
        <v>1345740</v>
      </c>
      <c r="P23" s="58">
        <v>1046498</v>
      </c>
      <c r="Q23" s="58">
        <v>299242</v>
      </c>
    </row>
    <row r="24" spans="1:17" ht="22.5" customHeight="1">
      <c r="A24" s="57">
        <v>2011</v>
      </c>
      <c r="B24" s="56">
        <v>2691713</v>
      </c>
      <c r="C24" s="58">
        <v>248782</v>
      </c>
      <c r="D24" s="58">
        <v>48783</v>
      </c>
      <c r="E24" s="58">
        <v>32117</v>
      </c>
      <c r="F24" s="58">
        <v>8518</v>
      </c>
      <c r="G24" s="58">
        <v>8148</v>
      </c>
      <c r="H24" s="58"/>
      <c r="I24" s="58">
        <v>265513</v>
      </c>
      <c r="J24" s="58">
        <v>692905</v>
      </c>
      <c r="K24" s="58">
        <v>596120</v>
      </c>
      <c r="L24" s="58">
        <v>74545</v>
      </c>
      <c r="M24" s="58">
        <v>22240</v>
      </c>
      <c r="N24" s="58"/>
      <c r="O24" s="58">
        <v>1435730</v>
      </c>
      <c r="P24" s="58">
        <v>1123827</v>
      </c>
      <c r="Q24" s="58">
        <v>311903</v>
      </c>
    </row>
    <row r="25" spans="1:17" ht="22.5" customHeight="1">
      <c r="A25" s="57">
        <v>2012</v>
      </c>
      <c r="B25" s="56">
        <v>2807503</v>
      </c>
      <c r="C25" s="58">
        <v>248175</v>
      </c>
      <c r="D25" s="58">
        <v>48310</v>
      </c>
      <c r="E25" s="58">
        <v>32152</v>
      </c>
      <c r="F25" s="58">
        <v>8302</v>
      </c>
      <c r="G25" s="58">
        <v>7856</v>
      </c>
      <c r="H25" s="58"/>
      <c r="I25" s="58">
        <v>266393</v>
      </c>
      <c r="J25" s="58">
        <v>718477</v>
      </c>
      <c r="K25" s="58">
        <v>619529</v>
      </c>
      <c r="L25" s="58">
        <v>76559</v>
      </c>
      <c r="M25" s="58">
        <v>22389</v>
      </c>
      <c r="N25" s="58"/>
      <c r="O25" s="58">
        <v>1526148</v>
      </c>
      <c r="P25" s="58">
        <v>1201112</v>
      </c>
      <c r="Q25" s="58">
        <v>325036</v>
      </c>
    </row>
    <row r="26" spans="1:17" ht="22.5" customHeight="1">
      <c r="A26" s="57">
        <v>2013</v>
      </c>
      <c r="B26" s="56">
        <v>2928460</v>
      </c>
      <c r="C26" s="58">
        <v>249422</v>
      </c>
      <c r="D26" s="58">
        <v>47447</v>
      </c>
      <c r="E26" s="58">
        <v>32220</v>
      </c>
      <c r="F26" s="58">
        <v>7647</v>
      </c>
      <c r="G26" s="58">
        <v>7580</v>
      </c>
      <c r="H26" s="58"/>
      <c r="I26" s="58">
        <v>267148</v>
      </c>
      <c r="J26" s="58">
        <v>741959</v>
      </c>
      <c r="K26" s="58">
        <v>643395</v>
      </c>
      <c r="L26" s="58">
        <v>75772</v>
      </c>
      <c r="M26" s="58">
        <v>22792</v>
      </c>
      <c r="N26" s="58"/>
      <c r="O26" s="58">
        <v>1622484</v>
      </c>
      <c r="P26" s="58">
        <v>1283079</v>
      </c>
      <c r="Q26" s="58">
        <v>339405</v>
      </c>
    </row>
    <row r="27" spans="1:17" ht="22.5" customHeight="1">
      <c r="A27" s="57">
        <v>2014</v>
      </c>
      <c r="B27" s="56">
        <f>C27+D27+I27+J27+O27</f>
        <v>3067025</v>
      </c>
      <c r="C27" s="58">
        <v>248735</v>
      </c>
      <c r="D27" s="58">
        <f>E27+F27+G27</f>
        <v>47611</v>
      </c>
      <c r="E27" s="58">
        <v>32246</v>
      </c>
      <c r="F27" s="58">
        <v>8130</v>
      </c>
      <c r="G27" s="58">
        <v>7235</v>
      </c>
      <c r="H27" s="58"/>
      <c r="I27" s="58">
        <v>262242</v>
      </c>
      <c r="J27" s="58">
        <f>K27+L27+M27</f>
        <v>773740</v>
      </c>
      <c r="K27" s="58">
        <v>669234</v>
      </c>
      <c r="L27" s="58">
        <v>81419</v>
      </c>
      <c r="M27" s="58">
        <v>23087</v>
      </c>
      <c r="N27" s="58"/>
      <c r="O27" s="58">
        <f>P27+Q27</f>
        <v>1734697</v>
      </c>
      <c r="P27" s="58">
        <v>1378660</v>
      </c>
      <c r="Q27" s="58">
        <v>356037</v>
      </c>
    </row>
    <row r="28" spans="1:17" ht="7.5" customHeight="1" thickBot="1">
      <c r="A28" s="248"/>
      <c r="B28" s="249"/>
      <c r="C28" s="248"/>
      <c r="D28" s="248"/>
      <c r="E28" s="248"/>
      <c r="F28" s="248"/>
      <c r="G28" s="248"/>
      <c r="H28" s="248"/>
      <c r="I28" s="248"/>
      <c r="J28" s="248"/>
      <c r="K28" s="248"/>
      <c r="L28" s="248"/>
      <c r="M28" s="248"/>
      <c r="N28" s="248"/>
      <c r="O28" s="248"/>
      <c r="P28" s="248"/>
      <c r="Q28" s="248"/>
    </row>
    <row r="29" spans="1:17" ht="12.75" customHeight="1" thickTop="1">
      <c r="A29" s="309" t="s">
        <v>74</v>
      </c>
      <c r="B29" s="309"/>
      <c r="C29" s="309"/>
      <c r="D29" s="309"/>
      <c r="E29" s="309"/>
      <c r="F29" s="309"/>
      <c r="G29" s="309"/>
      <c r="H29" s="309"/>
      <c r="I29" s="309"/>
      <c r="J29" s="309"/>
      <c r="K29" s="309"/>
      <c r="L29" s="309"/>
      <c r="M29" s="309"/>
      <c r="N29" s="309"/>
      <c r="O29" s="309"/>
      <c r="P29" s="309"/>
      <c r="Q29" s="309"/>
    </row>
    <row r="30" spans="1:17" ht="12.75" customHeight="1">
      <c r="A30" s="309" t="s">
        <v>75</v>
      </c>
      <c r="B30" s="309"/>
      <c r="C30" s="309"/>
      <c r="D30" s="309"/>
      <c r="E30" s="309"/>
      <c r="F30" s="309"/>
      <c r="G30" s="309"/>
      <c r="H30" s="309"/>
      <c r="I30" s="309"/>
      <c r="J30" s="309"/>
      <c r="K30" s="309"/>
      <c r="L30" s="309"/>
      <c r="M30" s="309"/>
      <c r="N30" s="309"/>
      <c r="O30" s="309"/>
      <c r="P30" s="309"/>
      <c r="Q30" s="309"/>
    </row>
    <row r="31" spans="1:17" ht="12.75" customHeight="1">
      <c r="A31" s="309" t="s">
        <v>76</v>
      </c>
      <c r="B31" s="309"/>
      <c r="C31" s="309"/>
      <c r="D31" s="309"/>
      <c r="E31" s="309"/>
      <c r="F31" s="309"/>
      <c r="G31" s="309"/>
      <c r="H31" s="309"/>
      <c r="I31" s="309"/>
      <c r="J31" s="309"/>
      <c r="K31" s="309"/>
      <c r="L31" s="309"/>
      <c r="M31" s="309"/>
      <c r="N31" s="309"/>
      <c r="O31" s="309"/>
      <c r="P31" s="309"/>
      <c r="Q31" s="309"/>
    </row>
    <row r="32" spans="1:17" ht="12.75" customHeight="1">
      <c r="A32" s="310" t="s">
        <v>77</v>
      </c>
      <c r="B32" s="310"/>
      <c r="C32" s="310"/>
      <c r="D32" s="310"/>
      <c r="E32" s="310"/>
      <c r="F32" s="310"/>
      <c r="G32" s="310"/>
      <c r="H32" s="310"/>
      <c r="I32" s="310"/>
      <c r="J32" s="310"/>
      <c r="K32" s="310"/>
      <c r="L32" s="310"/>
      <c r="M32" s="310"/>
      <c r="N32" s="310"/>
      <c r="O32" s="310"/>
      <c r="P32" s="310"/>
      <c r="Q32" s="310"/>
    </row>
    <row r="33" spans="1:17" ht="12.75" customHeight="1">
      <c r="A33" s="308" t="s">
        <v>78</v>
      </c>
      <c r="B33" s="308"/>
      <c r="C33" s="308"/>
      <c r="D33" s="308"/>
      <c r="E33" s="308"/>
      <c r="F33" s="308"/>
      <c r="G33" s="308"/>
      <c r="H33" s="308"/>
      <c r="I33" s="308"/>
      <c r="J33" s="308"/>
      <c r="K33" s="308"/>
      <c r="L33" s="308"/>
      <c r="M33" s="308"/>
      <c r="N33" s="308"/>
      <c r="O33" s="308"/>
      <c r="P33" s="308"/>
      <c r="Q33" s="308"/>
    </row>
    <row r="36" spans="2:9" ht="12.75">
      <c r="B36" s="58"/>
      <c r="I36" s="122"/>
    </row>
  </sheetData>
  <sheetProtection/>
  <mergeCells count="30">
    <mergeCell ref="O6:Q7"/>
    <mergeCell ref="C8:C9"/>
    <mergeCell ref="D8:D9"/>
    <mergeCell ref="E8:E9"/>
    <mergeCell ref="F8:F9"/>
    <mergeCell ref="L8:L9"/>
    <mergeCell ref="G8:G9"/>
    <mergeCell ref="I8:I9"/>
    <mergeCell ref="J8:J9"/>
    <mergeCell ref="K8:K9"/>
    <mergeCell ref="A33:Q33"/>
    <mergeCell ref="A29:Q29"/>
    <mergeCell ref="A30:Q30"/>
    <mergeCell ref="A31:Q31"/>
    <mergeCell ref="A32:Q32"/>
    <mergeCell ref="A2:Q2"/>
    <mergeCell ref="M8:M9"/>
    <mergeCell ref="O8:O9"/>
    <mergeCell ref="P8:P9"/>
    <mergeCell ref="Q8:Q9"/>
    <mergeCell ref="A3:Q3"/>
    <mergeCell ref="J6:M7"/>
    <mergeCell ref="A5:A9"/>
    <mergeCell ref="B5:B9"/>
    <mergeCell ref="D6:G7"/>
    <mergeCell ref="I6:I7"/>
    <mergeCell ref="C5:G5"/>
    <mergeCell ref="I5:M5"/>
    <mergeCell ref="O5:Q5"/>
    <mergeCell ref="C6:C7"/>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6" r:id="rId1"/>
</worksheet>
</file>

<file path=xl/worksheets/sheet11.xml><?xml version="1.0" encoding="utf-8"?>
<worksheet xmlns="http://schemas.openxmlformats.org/spreadsheetml/2006/main" xmlns:r="http://schemas.openxmlformats.org/officeDocument/2006/relationships">
  <sheetPr transitionEvaluation="1" transitionEntry="1">
    <pageSetUpPr fitToPage="1"/>
  </sheetPr>
  <dimension ref="A1:R47"/>
  <sheetViews>
    <sheetView showGridLines="0" zoomScale="90" zoomScaleNormal="90" zoomScaleSheetLayoutView="49" zoomScalePageLayoutView="0" workbookViewId="0" topLeftCell="A1">
      <selection activeCell="B1" sqref="B1"/>
    </sheetView>
  </sheetViews>
  <sheetFormatPr defaultColWidth="9.77734375" defaultRowHeight="15.75"/>
  <cols>
    <col min="1" max="1" width="2.99609375" style="5" customWidth="1"/>
    <col min="2" max="2" width="17.99609375" style="21" customWidth="1"/>
    <col min="3" max="3" width="8.21484375" style="21" customWidth="1"/>
    <col min="4" max="4" width="8.77734375" style="21" customWidth="1"/>
    <col min="5" max="8" width="10.77734375" style="21" customWidth="1"/>
    <col min="9" max="9" width="10.3359375" style="21" customWidth="1"/>
    <col min="10" max="10" width="10.10546875" style="21" customWidth="1"/>
    <col min="11" max="11" width="10.3359375" style="21" customWidth="1"/>
    <col min="12" max="12" width="1.77734375" style="21" hidden="1" customWidth="1"/>
    <col min="13" max="16" width="9.77734375" style="21" hidden="1" customWidth="1"/>
    <col min="17" max="19" width="9.77734375" style="29" customWidth="1"/>
    <col min="20" max="16384" width="9.77734375" style="21" customWidth="1"/>
  </cols>
  <sheetData>
    <row r="1" spans="2:11" ht="12.75">
      <c r="B1" s="134" t="s">
        <v>220</v>
      </c>
      <c r="C1" s="211"/>
      <c r="D1" s="211"/>
      <c r="E1" s="138"/>
      <c r="F1" s="138"/>
      <c r="G1" s="138"/>
      <c r="H1" s="138"/>
      <c r="I1" s="138"/>
      <c r="J1" s="138"/>
      <c r="K1" s="138"/>
    </row>
    <row r="2" spans="2:16" ht="12.75" customHeight="1">
      <c r="B2" s="314" t="s">
        <v>79</v>
      </c>
      <c r="C2" s="314"/>
      <c r="D2" s="314"/>
      <c r="E2" s="314"/>
      <c r="F2" s="314"/>
      <c r="G2" s="314"/>
      <c r="H2" s="314"/>
      <c r="I2" s="314"/>
      <c r="J2" s="314"/>
      <c r="K2" s="314"/>
      <c r="L2" s="61"/>
      <c r="M2" s="29"/>
      <c r="N2" s="29"/>
      <c r="O2" s="29"/>
      <c r="P2" s="29"/>
    </row>
    <row r="3" spans="2:16" ht="21" customHeight="1" thickBot="1">
      <c r="B3" s="269" t="s">
        <v>240</v>
      </c>
      <c r="C3" s="269"/>
      <c r="D3" s="269"/>
      <c r="E3" s="269"/>
      <c r="F3" s="269"/>
      <c r="G3" s="269"/>
      <c r="H3" s="269"/>
      <c r="I3" s="269"/>
      <c r="J3" s="269"/>
      <c r="K3" s="269"/>
      <c r="L3" s="61"/>
      <c r="M3" s="29"/>
      <c r="N3" s="29"/>
      <c r="O3" s="29"/>
      <c r="P3" s="29"/>
    </row>
    <row r="4" spans="2:16" ht="12.75" customHeight="1">
      <c r="B4" s="288" t="s">
        <v>150</v>
      </c>
      <c r="C4" s="288" t="s">
        <v>157</v>
      </c>
      <c r="D4" s="277" t="s">
        <v>161</v>
      </c>
      <c r="E4" s="277"/>
      <c r="F4" s="277"/>
      <c r="G4" s="277"/>
      <c r="H4" s="277"/>
      <c r="I4" s="288" t="s">
        <v>162</v>
      </c>
      <c r="J4" s="288" t="s">
        <v>163</v>
      </c>
      <c r="K4" s="288" t="s">
        <v>180</v>
      </c>
      <c r="L4" s="59"/>
      <c r="M4" s="29"/>
      <c r="N4" s="29"/>
      <c r="O4" s="29"/>
      <c r="P4" s="29"/>
    </row>
    <row r="5" spans="2:16" ht="12.75" customHeight="1">
      <c r="B5" s="315"/>
      <c r="C5" s="316"/>
      <c r="D5" s="317"/>
      <c r="E5" s="317"/>
      <c r="F5" s="317"/>
      <c r="G5" s="317"/>
      <c r="H5" s="317"/>
      <c r="I5" s="316"/>
      <c r="J5" s="316"/>
      <c r="K5" s="315"/>
      <c r="L5" s="29"/>
      <c r="M5" s="29"/>
      <c r="N5" s="29"/>
      <c r="O5" s="29"/>
      <c r="P5" s="29"/>
    </row>
    <row r="6" spans="2:16" ht="29.25" customHeight="1">
      <c r="B6" s="315"/>
      <c r="C6" s="316"/>
      <c r="D6" s="148" t="s">
        <v>152</v>
      </c>
      <c r="E6" s="148" t="s">
        <v>177</v>
      </c>
      <c r="F6" s="174" t="s">
        <v>178</v>
      </c>
      <c r="G6" s="174" t="s">
        <v>179</v>
      </c>
      <c r="H6" s="175" t="s">
        <v>80</v>
      </c>
      <c r="I6" s="316"/>
      <c r="J6" s="316"/>
      <c r="K6" s="315"/>
      <c r="L6" s="59"/>
      <c r="M6" s="29"/>
      <c r="N6" s="29"/>
      <c r="O6" s="29"/>
      <c r="P6" s="29"/>
    </row>
    <row r="7" spans="2:18" ht="29.25" customHeight="1">
      <c r="B7" s="124" t="s">
        <v>157</v>
      </c>
      <c r="C7" s="32">
        <f>SUM(C8:C42)</f>
        <v>296346</v>
      </c>
      <c r="D7" s="32">
        <f>SUM(D8:D42)</f>
        <v>248735</v>
      </c>
      <c r="E7" s="32">
        <f aca="true" t="shared" si="0" ref="E7:K7">SUM(E8:E42)</f>
        <v>101167</v>
      </c>
      <c r="F7" s="32">
        <f t="shared" si="0"/>
        <v>100003</v>
      </c>
      <c r="G7" s="32">
        <f t="shared" si="0"/>
        <v>37930</v>
      </c>
      <c r="H7" s="32">
        <f t="shared" si="0"/>
        <v>9635</v>
      </c>
      <c r="I7" s="32">
        <f t="shared" si="0"/>
        <v>32246</v>
      </c>
      <c r="J7" s="32">
        <f t="shared" si="0"/>
        <v>8130</v>
      </c>
      <c r="K7" s="32">
        <f t="shared" si="0"/>
        <v>7235</v>
      </c>
      <c r="L7" s="132">
        <f>SUM(L8:L42)</f>
        <v>0</v>
      </c>
      <c r="M7" s="132">
        <f>SUM(M8:M42)</f>
        <v>0</v>
      </c>
      <c r="N7" s="132">
        <f>SUM(N8:N42)</f>
        <v>0</v>
      </c>
      <c r="O7" s="132">
        <f>SUM(O8:O42)</f>
        <v>0</v>
      </c>
      <c r="P7" s="132">
        <f>SUM(P8:P42)</f>
        <v>0</v>
      </c>
      <c r="Q7" s="76"/>
      <c r="R7" s="32"/>
    </row>
    <row r="8" spans="1:18" ht="12.75">
      <c r="A8" s="5">
        <v>1</v>
      </c>
      <c r="B8" s="231" t="s">
        <v>35</v>
      </c>
      <c r="C8" s="32">
        <f>D8+SUM(I8:K8)</f>
        <v>4381</v>
      </c>
      <c r="D8" s="32">
        <f>SUM(E8:H8)</f>
        <v>3806</v>
      </c>
      <c r="E8" s="22">
        <v>1390</v>
      </c>
      <c r="F8" s="22">
        <v>1533</v>
      </c>
      <c r="G8" s="22">
        <v>696</v>
      </c>
      <c r="H8" s="22">
        <v>187</v>
      </c>
      <c r="I8" s="32">
        <v>356</v>
      </c>
      <c r="J8" s="32">
        <v>129</v>
      </c>
      <c r="K8" s="32">
        <v>90</v>
      </c>
      <c r="L8" s="60"/>
      <c r="M8" s="29"/>
      <c r="N8" s="29"/>
      <c r="O8" s="29"/>
      <c r="P8" s="29"/>
      <c r="Q8" s="218"/>
      <c r="R8" s="218"/>
    </row>
    <row r="9" spans="1:18" ht="12.75" customHeight="1">
      <c r="A9" s="5">
        <v>2</v>
      </c>
      <c r="B9" s="232" t="s">
        <v>36</v>
      </c>
      <c r="C9" s="32">
        <f aca="true" t="shared" si="1" ref="C9:C42">D9+SUM(I9:K9)</f>
        <v>6069</v>
      </c>
      <c r="D9" s="32">
        <f aca="true" t="shared" si="2" ref="D9:D42">SUM(E9:H9)</f>
        <v>4976</v>
      </c>
      <c r="E9" s="22">
        <v>1325</v>
      </c>
      <c r="F9" s="22">
        <v>2448</v>
      </c>
      <c r="G9" s="22">
        <v>982</v>
      </c>
      <c r="H9" s="22">
        <v>221</v>
      </c>
      <c r="I9" s="32">
        <v>775</v>
      </c>
      <c r="J9" s="32">
        <v>187</v>
      </c>
      <c r="K9" s="32">
        <v>131</v>
      </c>
      <c r="L9" s="60"/>
      <c r="M9" s="29"/>
      <c r="N9" s="29"/>
      <c r="O9" s="29"/>
      <c r="P9" s="29"/>
      <c r="Q9" s="218"/>
      <c r="R9" s="218"/>
    </row>
    <row r="10" spans="1:18" ht="12.75" customHeight="1">
      <c r="A10" s="5">
        <v>3</v>
      </c>
      <c r="B10" s="232" t="s">
        <v>37</v>
      </c>
      <c r="C10" s="32">
        <f t="shared" si="1"/>
        <v>1244</v>
      </c>
      <c r="D10" s="32">
        <f t="shared" si="2"/>
        <v>1006</v>
      </c>
      <c r="E10" s="22">
        <v>169</v>
      </c>
      <c r="F10" s="22">
        <v>593</v>
      </c>
      <c r="G10" s="22">
        <v>197</v>
      </c>
      <c r="H10" s="22">
        <v>47</v>
      </c>
      <c r="I10" s="32">
        <v>146</v>
      </c>
      <c r="J10" s="32">
        <v>63</v>
      </c>
      <c r="K10" s="32">
        <v>29</v>
      </c>
      <c r="L10" s="60"/>
      <c r="M10" s="29"/>
      <c r="N10" s="29"/>
      <c r="O10" s="29"/>
      <c r="P10" s="29"/>
      <c r="Q10" s="218"/>
      <c r="R10" s="218"/>
    </row>
    <row r="11" spans="1:18" ht="12.75" customHeight="1">
      <c r="A11" s="5">
        <v>4</v>
      </c>
      <c r="B11" s="232" t="s">
        <v>38</v>
      </c>
      <c r="C11" s="32">
        <f t="shared" si="1"/>
        <v>1180</v>
      </c>
      <c r="D11" s="32">
        <f t="shared" si="2"/>
        <v>846</v>
      </c>
      <c r="E11" s="22">
        <v>106</v>
      </c>
      <c r="F11" s="22">
        <v>487</v>
      </c>
      <c r="G11" s="22">
        <v>198</v>
      </c>
      <c r="H11" s="22">
        <v>55</v>
      </c>
      <c r="I11" s="32">
        <v>221</v>
      </c>
      <c r="J11" s="32">
        <v>53</v>
      </c>
      <c r="K11" s="32">
        <v>60</v>
      </c>
      <c r="L11" s="60"/>
      <c r="M11" s="29"/>
      <c r="N11" s="29"/>
      <c r="O11" s="29"/>
      <c r="P11" s="29"/>
      <c r="Q11" s="218"/>
      <c r="R11" s="218"/>
    </row>
    <row r="12" spans="1:18" ht="12.75" customHeight="1">
      <c r="A12" s="5">
        <v>5</v>
      </c>
      <c r="B12" s="232" t="s">
        <v>39</v>
      </c>
      <c r="C12" s="32">
        <f t="shared" si="1"/>
        <v>22509</v>
      </c>
      <c r="D12" s="32">
        <f t="shared" si="2"/>
        <v>20625</v>
      </c>
      <c r="E12" s="22">
        <v>13188</v>
      </c>
      <c r="F12" s="22">
        <v>5410</v>
      </c>
      <c r="G12" s="22">
        <v>1673</v>
      </c>
      <c r="H12" s="22">
        <v>354</v>
      </c>
      <c r="I12" s="32">
        <v>1243</v>
      </c>
      <c r="J12" s="32">
        <v>393</v>
      </c>
      <c r="K12" s="32">
        <v>248</v>
      </c>
      <c r="L12" s="60"/>
      <c r="M12" s="29"/>
      <c r="N12" s="29"/>
      <c r="O12" s="29"/>
      <c r="P12" s="29"/>
      <c r="Q12" s="218"/>
      <c r="R12" s="218"/>
    </row>
    <row r="13" spans="1:18" ht="12.75" customHeight="1">
      <c r="A13" s="5">
        <v>6</v>
      </c>
      <c r="B13" s="232" t="s">
        <v>40</v>
      </c>
      <c r="C13" s="32">
        <f t="shared" si="1"/>
        <v>1454</v>
      </c>
      <c r="D13" s="32">
        <f t="shared" si="2"/>
        <v>1036</v>
      </c>
      <c r="E13" s="22">
        <v>153</v>
      </c>
      <c r="F13" s="22">
        <v>567</v>
      </c>
      <c r="G13" s="22">
        <v>250</v>
      </c>
      <c r="H13" s="22">
        <v>66</v>
      </c>
      <c r="I13" s="32">
        <v>246</v>
      </c>
      <c r="J13" s="32">
        <v>116</v>
      </c>
      <c r="K13" s="32">
        <v>56</v>
      </c>
      <c r="L13" s="58"/>
      <c r="M13" s="29"/>
      <c r="N13" s="29"/>
      <c r="O13" s="29"/>
      <c r="P13" s="29"/>
      <c r="Q13" s="218"/>
      <c r="R13" s="218"/>
    </row>
    <row r="14" spans="1:18" ht="12.75" customHeight="1">
      <c r="A14" s="5">
        <v>7</v>
      </c>
      <c r="B14" s="232" t="s">
        <v>41</v>
      </c>
      <c r="C14" s="32">
        <f t="shared" si="1"/>
        <v>2565</v>
      </c>
      <c r="D14" s="32">
        <f t="shared" si="2"/>
        <v>1743</v>
      </c>
      <c r="E14" s="22">
        <v>225</v>
      </c>
      <c r="F14" s="22">
        <v>881</v>
      </c>
      <c r="G14" s="22">
        <v>486</v>
      </c>
      <c r="H14" s="22">
        <v>151</v>
      </c>
      <c r="I14" s="32">
        <v>545</v>
      </c>
      <c r="J14" s="32">
        <v>138</v>
      </c>
      <c r="K14" s="32">
        <v>139</v>
      </c>
      <c r="L14" s="60"/>
      <c r="M14" s="29"/>
      <c r="N14" s="29"/>
      <c r="O14" s="29"/>
      <c r="P14" s="29"/>
      <c r="Q14" s="218"/>
      <c r="R14" s="218"/>
    </row>
    <row r="15" spans="1:18" ht="12.75" customHeight="1">
      <c r="A15" s="5">
        <v>8</v>
      </c>
      <c r="B15" s="232" t="s">
        <v>42</v>
      </c>
      <c r="C15" s="32">
        <f t="shared" si="1"/>
        <v>12319</v>
      </c>
      <c r="D15" s="32">
        <f t="shared" si="2"/>
        <v>10793</v>
      </c>
      <c r="E15" s="22">
        <v>4328</v>
      </c>
      <c r="F15" s="22">
        <v>4540</v>
      </c>
      <c r="G15" s="22">
        <v>1644</v>
      </c>
      <c r="H15" s="22">
        <v>281</v>
      </c>
      <c r="I15" s="32">
        <v>1009</v>
      </c>
      <c r="J15" s="32">
        <v>355</v>
      </c>
      <c r="K15" s="32">
        <v>162</v>
      </c>
      <c r="L15" s="60"/>
      <c r="M15" s="29"/>
      <c r="N15" s="29"/>
      <c r="O15" s="29"/>
      <c r="P15" s="29"/>
      <c r="Q15" s="218"/>
      <c r="R15" s="218"/>
    </row>
    <row r="16" spans="1:18" ht="12.75" customHeight="1">
      <c r="A16" s="5">
        <v>40</v>
      </c>
      <c r="B16" s="232" t="s">
        <v>43</v>
      </c>
      <c r="C16" s="32">
        <f t="shared" si="1"/>
        <v>18729</v>
      </c>
      <c r="D16" s="32">
        <f t="shared" si="2"/>
        <v>16782</v>
      </c>
      <c r="E16" s="22">
        <v>7635</v>
      </c>
      <c r="F16" s="22">
        <v>6513</v>
      </c>
      <c r="G16" s="22">
        <v>2089</v>
      </c>
      <c r="H16" s="22">
        <v>545</v>
      </c>
      <c r="I16" s="32">
        <v>1508</v>
      </c>
      <c r="J16" s="32">
        <v>141</v>
      </c>
      <c r="K16" s="32">
        <v>298</v>
      </c>
      <c r="L16" s="58"/>
      <c r="M16" s="29"/>
      <c r="N16" s="29"/>
      <c r="O16" s="29"/>
      <c r="P16" s="29"/>
      <c r="Q16" s="218"/>
      <c r="R16" s="218"/>
    </row>
    <row r="17" spans="1:18" ht="12.75" customHeight="1">
      <c r="A17" s="5">
        <v>41</v>
      </c>
      <c r="B17" s="232" t="s">
        <v>44</v>
      </c>
      <c r="C17" s="32">
        <f t="shared" si="1"/>
        <v>14662</v>
      </c>
      <c r="D17" s="32">
        <f t="shared" si="2"/>
        <v>12545</v>
      </c>
      <c r="E17" s="22">
        <v>4418</v>
      </c>
      <c r="F17" s="22">
        <v>5518</v>
      </c>
      <c r="G17" s="22">
        <v>2078</v>
      </c>
      <c r="H17" s="22">
        <v>531</v>
      </c>
      <c r="I17" s="32">
        <v>1663</v>
      </c>
      <c r="J17" s="32">
        <v>185</v>
      </c>
      <c r="K17" s="32">
        <v>269</v>
      </c>
      <c r="L17" s="60"/>
      <c r="M17" s="29"/>
      <c r="N17" s="29"/>
      <c r="O17" s="29"/>
      <c r="P17" s="29"/>
      <c r="Q17" s="218"/>
      <c r="R17" s="218"/>
    </row>
    <row r="18" spans="1:18" ht="12.75" customHeight="1">
      <c r="A18" s="5">
        <v>10</v>
      </c>
      <c r="B18" s="232" t="s">
        <v>45</v>
      </c>
      <c r="C18" s="32">
        <f t="shared" si="1"/>
        <v>4284</v>
      </c>
      <c r="D18" s="32">
        <f t="shared" si="2"/>
        <v>3332</v>
      </c>
      <c r="E18" s="22">
        <v>743</v>
      </c>
      <c r="F18" s="22">
        <v>1603</v>
      </c>
      <c r="G18" s="22">
        <v>771</v>
      </c>
      <c r="H18" s="22">
        <v>215</v>
      </c>
      <c r="I18" s="32">
        <v>644</v>
      </c>
      <c r="J18" s="32">
        <v>170</v>
      </c>
      <c r="K18" s="32">
        <v>138</v>
      </c>
      <c r="L18" s="58"/>
      <c r="M18" s="29"/>
      <c r="N18" s="29"/>
      <c r="O18" s="29"/>
      <c r="P18" s="29"/>
      <c r="Q18" s="218"/>
      <c r="R18" s="218"/>
    </row>
    <row r="19" spans="1:18" ht="12.75" customHeight="1">
      <c r="A19" s="5">
        <v>11</v>
      </c>
      <c r="B19" s="232" t="s">
        <v>46</v>
      </c>
      <c r="C19" s="32">
        <f t="shared" si="1"/>
        <v>10505</v>
      </c>
      <c r="D19" s="32">
        <f t="shared" si="2"/>
        <v>8278</v>
      </c>
      <c r="E19" s="22">
        <v>1491</v>
      </c>
      <c r="F19" s="22">
        <v>4335</v>
      </c>
      <c r="G19" s="22">
        <v>1942</v>
      </c>
      <c r="H19" s="22">
        <v>510</v>
      </c>
      <c r="I19" s="32">
        <v>1455</v>
      </c>
      <c r="J19" s="32">
        <v>400</v>
      </c>
      <c r="K19" s="32">
        <v>372</v>
      </c>
      <c r="L19" s="60"/>
      <c r="M19" s="29"/>
      <c r="N19" s="29"/>
      <c r="O19" s="29"/>
      <c r="P19" s="29"/>
      <c r="Q19" s="218"/>
      <c r="R19" s="218"/>
    </row>
    <row r="20" spans="1:18" ht="12.75" customHeight="1">
      <c r="A20" s="5">
        <v>12</v>
      </c>
      <c r="B20" s="232" t="s">
        <v>47</v>
      </c>
      <c r="C20" s="32">
        <f t="shared" si="1"/>
        <v>3424</v>
      </c>
      <c r="D20" s="32">
        <f t="shared" si="2"/>
        <v>2448</v>
      </c>
      <c r="E20" s="22">
        <v>784</v>
      </c>
      <c r="F20" s="22">
        <v>1107</v>
      </c>
      <c r="G20" s="22">
        <v>430</v>
      </c>
      <c r="H20" s="22">
        <v>127</v>
      </c>
      <c r="I20" s="32">
        <v>654</v>
      </c>
      <c r="J20" s="32">
        <v>141</v>
      </c>
      <c r="K20" s="32">
        <v>181</v>
      </c>
      <c r="L20" s="60"/>
      <c r="M20" s="29"/>
      <c r="N20" s="29"/>
      <c r="O20" s="29"/>
      <c r="P20" s="29"/>
      <c r="Q20" s="218"/>
      <c r="R20" s="218"/>
    </row>
    <row r="21" spans="1:18" ht="12.75" customHeight="1">
      <c r="A21" s="5">
        <v>13</v>
      </c>
      <c r="B21" s="232" t="s">
        <v>48</v>
      </c>
      <c r="C21" s="32">
        <f t="shared" si="1"/>
        <v>18404</v>
      </c>
      <c r="D21" s="32">
        <f t="shared" si="2"/>
        <v>17096</v>
      </c>
      <c r="E21" s="22">
        <v>12520</v>
      </c>
      <c r="F21" s="22">
        <v>3430</v>
      </c>
      <c r="G21" s="22">
        <v>812</v>
      </c>
      <c r="H21" s="22">
        <v>334</v>
      </c>
      <c r="I21" s="32">
        <v>860</v>
      </c>
      <c r="J21" s="32">
        <v>242</v>
      </c>
      <c r="K21" s="32">
        <v>206</v>
      </c>
      <c r="L21" s="60"/>
      <c r="M21" s="29"/>
      <c r="N21" s="29"/>
      <c r="O21" s="29"/>
      <c r="P21" s="29"/>
      <c r="Q21" s="218"/>
      <c r="R21" s="218"/>
    </row>
    <row r="22" spans="1:18" ht="12.75" customHeight="1">
      <c r="A22" s="5">
        <v>14</v>
      </c>
      <c r="B22" s="232" t="s">
        <v>49</v>
      </c>
      <c r="C22" s="32">
        <f t="shared" si="1"/>
        <v>14669</v>
      </c>
      <c r="D22" s="32">
        <f t="shared" si="2"/>
        <v>11338</v>
      </c>
      <c r="E22" s="22">
        <v>2762</v>
      </c>
      <c r="F22" s="22">
        <v>5473</v>
      </c>
      <c r="G22" s="22">
        <v>2531</v>
      </c>
      <c r="H22" s="22">
        <v>572</v>
      </c>
      <c r="I22" s="32">
        <v>2176</v>
      </c>
      <c r="J22" s="32">
        <v>671</v>
      </c>
      <c r="K22" s="32">
        <v>484</v>
      </c>
      <c r="L22" s="60"/>
      <c r="M22" s="29"/>
      <c r="N22" s="29"/>
      <c r="O22" s="29"/>
      <c r="P22" s="29"/>
      <c r="Q22" s="218"/>
      <c r="R22" s="218"/>
    </row>
    <row r="23" spans="1:18" ht="12.75" customHeight="1">
      <c r="A23" s="5">
        <v>15</v>
      </c>
      <c r="B23" s="232" t="s">
        <v>208</v>
      </c>
      <c r="C23" s="32">
        <f t="shared" si="1"/>
        <v>46232</v>
      </c>
      <c r="D23" s="32">
        <f t="shared" si="2"/>
        <v>41979</v>
      </c>
      <c r="E23" s="22">
        <v>22805</v>
      </c>
      <c r="F23" s="22">
        <v>14108</v>
      </c>
      <c r="G23" s="22">
        <v>4014</v>
      </c>
      <c r="H23" s="22">
        <v>1052</v>
      </c>
      <c r="I23" s="32">
        <v>3056</v>
      </c>
      <c r="J23" s="32">
        <v>579</v>
      </c>
      <c r="K23" s="32">
        <v>618</v>
      </c>
      <c r="L23" s="60"/>
      <c r="M23" s="29"/>
      <c r="N23" s="29"/>
      <c r="O23" s="29"/>
      <c r="P23" s="29"/>
      <c r="Q23" s="218"/>
      <c r="R23" s="218"/>
    </row>
    <row r="24" spans="1:18" ht="12.75" customHeight="1">
      <c r="A24" s="5">
        <v>16</v>
      </c>
      <c r="B24" s="232" t="s">
        <v>209</v>
      </c>
      <c r="C24" s="32">
        <f t="shared" si="1"/>
        <v>13772</v>
      </c>
      <c r="D24" s="32">
        <f t="shared" si="2"/>
        <v>11638</v>
      </c>
      <c r="E24" s="22">
        <v>5388</v>
      </c>
      <c r="F24" s="22">
        <v>4265</v>
      </c>
      <c r="G24" s="22">
        <v>1549</v>
      </c>
      <c r="H24" s="22">
        <v>436</v>
      </c>
      <c r="I24" s="32">
        <v>1471</v>
      </c>
      <c r="J24" s="32">
        <v>279</v>
      </c>
      <c r="K24" s="32">
        <v>384</v>
      </c>
      <c r="L24" s="60"/>
      <c r="M24" s="29"/>
      <c r="N24" s="29"/>
      <c r="O24" s="29"/>
      <c r="P24" s="29"/>
      <c r="Q24" s="218"/>
      <c r="R24" s="218"/>
    </row>
    <row r="25" spans="1:18" ht="12.75" customHeight="1">
      <c r="A25" s="5">
        <v>17</v>
      </c>
      <c r="B25" s="232" t="s">
        <v>50</v>
      </c>
      <c r="C25" s="32">
        <f t="shared" si="1"/>
        <v>7541</v>
      </c>
      <c r="D25" s="32">
        <f t="shared" si="2"/>
        <v>6000</v>
      </c>
      <c r="E25" s="22">
        <v>2598</v>
      </c>
      <c r="F25" s="22">
        <v>2369</v>
      </c>
      <c r="G25" s="22">
        <v>884</v>
      </c>
      <c r="H25" s="22">
        <v>149</v>
      </c>
      <c r="I25" s="32">
        <v>1006</v>
      </c>
      <c r="J25" s="32">
        <v>291</v>
      </c>
      <c r="K25" s="32">
        <v>244</v>
      </c>
      <c r="L25" s="60"/>
      <c r="M25" s="29"/>
      <c r="N25" s="29"/>
      <c r="O25" s="29"/>
      <c r="P25" s="29"/>
      <c r="Q25" s="218"/>
      <c r="R25" s="218"/>
    </row>
    <row r="26" spans="1:18" ht="12.75" customHeight="1">
      <c r="A26" s="5">
        <v>18</v>
      </c>
      <c r="B26" s="232" t="s">
        <v>51</v>
      </c>
      <c r="C26" s="32">
        <f t="shared" si="1"/>
        <v>3134</v>
      </c>
      <c r="D26" s="32">
        <f t="shared" si="2"/>
        <v>2406</v>
      </c>
      <c r="E26" s="22">
        <v>605</v>
      </c>
      <c r="F26" s="22">
        <v>1099</v>
      </c>
      <c r="G26" s="22">
        <v>544</v>
      </c>
      <c r="H26" s="22">
        <v>158</v>
      </c>
      <c r="I26" s="32">
        <v>508</v>
      </c>
      <c r="J26" s="32">
        <v>108</v>
      </c>
      <c r="K26" s="32">
        <v>112</v>
      </c>
      <c r="L26" s="60"/>
      <c r="M26" s="29"/>
      <c r="N26" s="29"/>
      <c r="O26" s="29"/>
      <c r="P26" s="29"/>
      <c r="Q26" s="218"/>
      <c r="R26" s="218"/>
    </row>
    <row r="27" spans="1:18" ht="12.75" customHeight="1">
      <c r="A27" s="5">
        <v>19</v>
      </c>
      <c r="B27" s="232" t="s">
        <v>52</v>
      </c>
      <c r="C27" s="32">
        <f t="shared" si="1"/>
        <v>1490</v>
      </c>
      <c r="D27" s="32">
        <f t="shared" si="2"/>
        <v>1117</v>
      </c>
      <c r="E27" s="22">
        <v>221</v>
      </c>
      <c r="F27" s="22">
        <v>545</v>
      </c>
      <c r="G27" s="22">
        <v>292</v>
      </c>
      <c r="H27" s="22">
        <v>59</v>
      </c>
      <c r="I27" s="32">
        <v>250</v>
      </c>
      <c r="J27" s="32">
        <v>80</v>
      </c>
      <c r="K27" s="32">
        <v>43</v>
      </c>
      <c r="L27" s="58"/>
      <c r="M27" s="29"/>
      <c r="N27" s="29"/>
      <c r="O27" s="29"/>
      <c r="P27" s="29"/>
      <c r="Q27" s="218"/>
      <c r="R27" s="218"/>
    </row>
    <row r="28" spans="1:18" ht="12.75" customHeight="1">
      <c r="A28" s="5">
        <v>20</v>
      </c>
      <c r="B28" s="232" t="s">
        <v>53</v>
      </c>
      <c r="C28" s="32">
        <f t="shared" si="1"/>
        <v>15005</v>
      </c>
      <c r="D28" s="32">
        <f t="shared" si="2"/>
        <v>12304</v>
      </c>
      <c r="E28" s="22">
        <v>3951</v>
      </c>
      <c r="F28" s="22">
        <v>5601</v>
      </c>
      <c r="G28" s="22">
        <v>2132</v>
      </c>
      <c r="H28" s="22">
        <v>620</v>
      </c>
      <c r="I28" s="32">
        <v>1833</v>
      </c>
      <c r="J28" s="32">
        <v>390</v>
      </c>
      <c r="K28" s="32">
        <v>478</v>
      </c>
      <c r="L28" s="60"/>
      <c r="M28" s="29"/>
      <c r="N28" s="29"/>
      <c r="O28" s="29"/>
      <c r="P28" s="29"/>
      <c r="Q28" s="218"/>
      <c r="R28" s="218"/>
    </row>
    <row r="29" spans="1:18" ht="12.75" customHeight="1">
      <c r="A29" s="5">
        <v>21</v>
      </c>
      <c r="B29" s="232" t="s">
        <v>54</v>
      </c>
      <c r="C29" s="32">
        <f t="shared" si="1"/>
        <v>2687</v>
      </c>
      <c r="D29" s="32">
        <f t="shared" si="2"/>
        <v>1739</v>
      </c>
      <c r="E29" s="22">
        <v>369</v>
      </c>
      <c r="F29" s="22">
        <v>878</v>
      </c>
      <c r="G29" s="22">
        <v>395</v>
      </c>
      <c r="H29" s="22">
        <v>97</v>
      </c>
      <c r="I29" s="32">
        <v>609</v>
      </c>
      <c r="J29" s="32">
        <v>130</v>
      </c>
      <c r="K29" s="32">
        <v>209</v>
      </c>
      <c r="L29" s="60"/>
      <c r="M29" s="29"/>
      <c r="N29" s="29"/>
      <c r="O29" s="29"/>
      <c r="P29" s="29"/>
      <c r="Q29" s="218"/>
      <c r="R29" s="218"/>
    </row>
    <row r="30" spans="1:18" ht="12.75" customHeight="1">
      <c r="A30" s="5">
        <v>22</v>
      </c>
      <c r="B30" s="232" t="s">
        <v>55</v>
      </c>
      <c r="C30" s="32">
        <f t="shared" si="1"/>
        <v>9399</v>
      </c>
      <c r="D30" s="32">
        <f t="shared" si="2"/>
        <v>7314</v>
      </c>
      <c r="E30" s="22">
        <v>1361</v>
      </c>
      <c r="F30" s="22">
        <v>3629</v>
      </c>
      <c r="G30" s="22">
        <v>1876</v>
      </c>
      <c r="H30" s="22">
        <v>448</v>
      </c>
      <c r="I30" s="32">
        <v>1425</v>
      </c>
      <c r="J30" s="32">
        <v>352</v>
      </c>
      <c r="K30" s="32">
        <v>308</v>
      </c>
      <c r="L30" s="60"/>
      <c r="M30" s="29"/>
      <c r="N30" s="29"/>
      <c r="O30" s="29"/>
      <c r="P30" s="29"/>
      <c r="Q30" s="218"/>
      <c r="R30" s="218"/>
    </row>
    <row r="31" spans="1:18" ht="12.75" customHeight="1">
      <c r="A31" s="5">
        <v>23</v>
      </c>
      <c r="B31" s="232" t="s">
        <v>56</v>
      </c>
      <c r="C31" s="32">
        <f t="shared" si="1"/>
        <v>3836</v>
      </c>
      <c r="D31" s="32">
        <f t="shared" si="2"/>
        <v>2933</v>
      </c>
      <c r="E31" s="22">
        <v>978</v>
      </c>
      <c r="F31" s="22">
        <v>1256</v>
      </c>
      <c r="G31" s="22">
        <v>534</v>
      </c>
      <c r="H31" s="22">
        <v>165</v>
      </c>
      <c r="I31" s="32">
        <v>592</v>
      </c>
      <c r="J31" s="32">
        <v>182</v>
      </c>
      <c r="K31" s="32">
        <v>129</v>
      </c>
      <c r="L31" s="60"/>
      <c r="M31" s="29"/>
      <c r="N31" s="29"/>
      <c r="O31" s="29"/>
      <c r="P31" s="29"/>
      <c r="Q31" s="218"/>
      <c r="R31" s="218"/>
    </row>
    <row r="32" spans="1:18" ht="12.75" customHeight="1">
      <c r="A32" s="5">
        <v>24</v>
      </c>
      <c r="B32" s="232" t="s">
        <v>57</v>
      </c>
      <c r="C32" s="32">
        <f t="shared" si="1"/>
        <v>1257</v>
      </c>
      <c r="D32" s="32">
        <f t="shared" si="2"/>
        <v>945</v>
      </c>
      <c r="E32" s="22">
        <v>264</v>
      </c>
      <c r="F32" s="22">
        <v>452</v>
      </c>
      <c r="G32" s="22">
        <v>167</v>
      </c>
      <c r="H32" s="22">
        <v>62</v>
      </c>
      <c r="I32" s="32">
        <v>211</v>
      </c>
      <c r="J32" s="32">
        <v>65</v>
      </c>
      <c r="K32" s="32">
        <v>36</v>
      </c>
      <c r="L32" s="60"/>
      <c r="M32" s="29"/>
      <c r="N32" s="29"/>
      <c r="O32" s="29"/>
      <c r="P32" s="29"/>
      <c r="Q32" s="218"/>
      <c r="R32" s="218"/>
    </row>
    <row r="33" spans="1:18" ht="12.75" customHeight="1">
      <c r="A33" s="5">
        <v>25</v>
      </c>
      <c r="B33" s="232" t="s">
        <v>58</v>
      </c>
      <c r="C33" s="32">
        <f t="shared" si="1"/>
        <v>5901</v>
      </c>
      <c r="D33" s="32">
        <f t="shared" si="2"/>
        <v>4614</v>
      </c>
      <c r="E33" s="22">
        <v>1223</v>
      </c>
      <c r="F33" s="22">
        <v>2225</v>
      </c>
      <c r="G33" s="22">
        <v>972</v>
      </c>
      <c r="H33" s="22">
        <v>194</v>
      </c>
      <c r="I33" s="32">
        <v>787</v>
      </c>
      <c r="J33" s="32">
        <v>272</v>
      </c>
      <c r="K33" s="32">
        <v>228</v>
      </c>
      <c r="L33" s="60"/>
      <c r="M33" s="29"/>
      <c r="N33" s="29"/>
      <c r="O33" s="29"/>
      <c r="P33" s="29"/>
      <c r="Q33" s="218"/>
      <c r="R33" s="218"/>
    </row>
    <row r="34" spans="1:18" ht="12.75" customHeight="1">
      <c r="A34" s="5">
        <v>26</v>
      </c>
      <c r="B34" s="232" t="s">
        <v>59</v>
      </c>
      <c r="C34" s="32">
        <f t="shared" si="1"/>
        <v>7348</v>
      </c>
      <c r="D34" s="32">
        <f t="shared" si="2"/>
        <v>5361</v>
      </c>
      <c r="E34" s="22">
        <v>1017</v>
      </c>
      <c r="F34" s="22">
        <v>2737</v>
      </c>
      <c r="G34" s="22">
        <v>1302</v>
      </c>
      <c r="H34" s="22">
        <v>305</v>
      </c>
      <c r="I34" s="32">
        <v>1274</v>
      </c>
      <c r="J34" s="32">
        <v>492</v>
      </c>
      <c r="K34" s="32">
        <v>221</v>
      </c>
      <c r="L34" s="60"/>
      <c r="M34" s="29"/>
      <c r="N34" s="29"/>
      <c r="O34" s="29"/>
      <c r="P34" s="29"/>
      <c r="Q34" s="218"/>
      <c r="R34" s="218"/>
    </row>
    <row r="35" spans="1:18" ht="12.75" customHeight="1">
      <c r="A35" s="5">
        <v>27</v>
      </c>
      <c r="B35" s="232" t="s">
        <v>60</v>
      </c>
      <c r="C35" s="32">
        <f t="shared" si="1"/>
        <v>7185</v>
      </c>
      <c r="D35" s="32">
        <f t="shared" si="2"/>
        <v>5953</v>
      </c>
      <c r="E35" s="22">
        <v>714</v>
      </c>
      <c r="F35" s="22">
        <v>3612</v>
      </c>
      <c r="G35" s="22">
        <v>1384</v>
      </c>
      <c r="H35" s="22">
        <v>243</v>
      </c>
      <c r="I35" s="32">
        <v>838</v>
      </c>
      <c r="J35" s="32">
        <v>222</v>
      </c>
      <c r="K35" s="32">
        <v>172</v>
      </c>
      <c r="L35" s="60"/>
      <c r="M35" s="29"/>
      <c r="N35" s="29"/>
      <c r="O35" s="29"/>
      <c r="P35" s="29"/>
      <c r="Q35" s="218"/>
      <c r="R35" s="218"/>
    </row>
    <row r="36" spans="1:18" ht="12.75" customHeight="1">
      <c r="A36" s="5">
        <v>28</v>
      </c>
      <c r="B36" s="232" t="s">
        <v>61</v>
      </c>
      <c r="C36" s="32">
        <f t="shared" si="1"/>
        <v>1798</v>
      </c>
      <c r="D36" s="32">
        <f t="shared" si="2"/>
        <v>1105</v>
      </c>
      <c r="E36" s="22">
        <v>238</v>
      </c>
      <c r="F36" s="22">
        <v>526</v>
      </c>
      <c r="G36" s="22">
        <v>259</v>
      </c>
      <c r="H36" s="22">
        <v>82</v>
      </c>
      <c r="I36" s="32">
        <v>462</v>
      </c>
      <c r="J36" s="32">
        <v>134</v>
      </c>
      <c r="K36" s="32">
        <v>97</v>
      </c>
      <c r="L36" s="58"/>
      <c r="M36" s="29"/>
      <c r="N36" s="29"/>
      <c r="O36" s="29"/>
      <c r="P36" s="29"/>
      <c r="Q36" s="218"/>
      <c r="R36" s="218"/>
    </row>
    <row r="37" spans="1:18" ht="12.75" customHeight="1">
      <c r="A37" s="5">
        <v>29</v>
      </c>
      <c r="B37" s="232" t="s">
        <v>62</v>
      </c>
      <c r="C37" s="32">
        <f t="shared" si="1"/>
        <v>7293</v>
      </c>
      <c r="D37" s="32">
        <f t="shared" si="2"/>
        <v>5655</v>
      </c>
      <c r="E37" s="22">
        <v>1060</v>
      </c>
      <c r="F37" s="22">
        <v>2983</v>
      </c>
      <c r="G37" s="22">
        <v>1197</v>
      </c>
      <c r="H37" s="22">
        <v>415</v>
      </c>
      <c r="I37" s="32">
        <v>1105</v>
      </c>
      <c r="J37" s="32">
        <v>288</v>
      </c>
      <c r="K37" s="32">
        <v>245</v>
      </c>
      <c r="L37" s="58"/>
      <c r="M37" s="29"/>
      <c r="N37" s="29"/>
      <c r="O37" s="29"/>
      <c r="P37" s="29"/>
      <c r="Q37" s="218"/>
      <c r="R37" s="218"/>
    </row>
    <row r="38" spans="1:18" ht="12.75" customHeight="1">
      <c r="A38" s="5">
        <v>30</v>
      </c>
      <c r="B38" s="232" t="s">
        <v>63</v>
      </c>
      <c r="C38" s="32">
        <f t="shared" si="1"/>
        <v>3977</v>
      </c>
      <c r="D38" s="32">
        <f t="shared" si="2"/>
        <v>3549</v>
      </c>
      <c r="E38" s="22">
        <v>1848</v>
      </c>
      <c r="F38" s="22">
        <v>1155</v>
      </c>
      <c r="G38" s="22">
        <v>462</v>
      </c>
      <c r="H38" s="22">
        <v>84</v>
      </c>
      <c r="I38" s="32">
        <v>288</v>
      </c>
      <c r="J38" s="32">
        <v>58</v>
      </c>
      <c r="K38" s="32">
        <v>82</v>
      </c>
      <c r="L38" s="60"/>
      <c r="M38" s="29"/>
      <c r="N38" s="29"/>
      <c r="O38" s="29"/>
      <c r="P38" s="29"/>
      <c r="Q38" s="218"/>
      <c r="R38" s="218"/>
    </row>
    <row r="39" spans="1:18" ht="12.75" customHeight="1">
      <c r="A39" s="5">
        <v>31</v>
      </c>
      <c r="B39" s="232" t="s">
        <v>64</v>
      </c>
      <c r="C39" s="32">
        <f t="shared" si="1"/>
        <v>5789</v>
      </c>
      <c r="D39" s="32">
        <f t="shared" si="2"/>
        <v>4241</v>
      </c>
      <c r="E39" s="22">
        <v>791</v>
      </c>
      <c r="F39" s="22">
        <v>2208</v>
      </c>
      <c r="G39" s="22">
        <v>960</v>
      </c>
      <c r="H39" s="22">
        <v>282</v>
      </c>
      <c r="I39" s="32">
        <v>1053</v>
      </c>
      <c r="J39" s="32">
        <v>238</v>
      </c>
      <c r="K39" s="32">
        <v>257</v>
      </c>
      <c r="L39" s="60"/>
      <c r="M39" s="29"/>
      <c r="N39" s="29"/>
      <c r="O39" s="29"/>
      <c r="P39" s="29"/>
      <c r="Q39" s="218"/>
      <c r="R39" s="218"/>
    </row>
    <row r="40" spans="1:18" ht="12.75" customHeight="1">
      <c r="A40" s="5">
        <v>32</v>
      </c>
      <c r="B40" s="232" t="s">
        <v>65</v>
      </c>
      <c r="C40" s="32">
        <f t="shared" si="1"/>
        <v>7458</v>
      </c>
      <c r="D40" s="32">
        <f t="shared" si="2"/>
        <v>5901</v>
      </c>
      <c r="E40" s="22">
        <v>719</v>
      </c>
      <c r="F40" s="22">
        <v>3439</v>
      </c>
      <c r="G40" s="22">
        <v>1388</v>
      </c>
      <c r="H40" s="22">
        <v>355</v>
      </c>
      <c r="I40" s="32">
        <v>1035</v>
      </c>
      <c r="J40" s="32">
        <v>231</v>
      </c>
      <c r="K40" s="32">
        <v>291</v>
      </c>
      <c r="L40" s="60"/>
      <c r="M40" s="29"/>
      <c r="N40" s="29"/>
      <c r="O40" s="29"/>
      <c r="P40" s="29"/>
      <c r="Q40" s="218"/>
      <c r="R40" s="218"/>
    </row>
    <row r="41" spans="1:18" ht="12.75" customHeight="1">
      <c r="A41" s="5">
        <v>33</v>
      </c>
      <c r="B41" s="232" t="s">
        <v>66</v>
      </c>
      <c r="C41" s="32">
        <f t="shared" si="1"/>
        <v>2907</v>
      </c>
      <c r="D41" s="32">
        <f t="shared" si="2"/>
        <v>2160</v>
      </c>
      <c r="E41" s="22">
        <v>560</v>
      </c>
      <c r="F41" s="22">
        <v>1082</v>
      </c>
      <c r="G41" s="22">
        <v>386</v>
      </c>
      <c r="H41" s="22">
        <v>132</v>
      </c>
      <c r="I41" s="32">
        <v>472</v>
      </c>
      <c r="J41" s="32">
        <v>156</v>
      </c>
      <c r="K41" s="32">
        <v>119</v>
      </c>
      <c r="L41" s="60"/>
      <c r="M41" s="29"/>
      <c r="N41" s="29"/>
      <c r="O41" s="29"/>
      <c r="P41" s="29"/>
      <c r="Q41" s="218"/>
      <c r="R41" s="218"/>
    </row>
    <row r="42" spans="1:18" ht="12.75" customHeight="1">
      <c r="A42" s="5">
        <v>34</v>
      </c>
      <c r="B42" s="232" t="s">
        <v>67</v>
      </c>
      <c r="C42" s="32">
        <f t="shared" si="1"/>
        <v>5939</v>
      </c>
      <c r="D42" s="32">
        <f t="shared" si="2"/>
        <v>5171</v>
      </c>
      <c r="E42" s="22">
        <v>3220</v>
      </c>
      <c r="F42" s="22">
        <v>1396</v>
      </c>
      <c r="G42" s="22">
        <v>454</v>
      </c>
      <c r="H42" s="22">
        <v>101</v>
      </c>
      <c r="I42" s="32">
        <v>470</v>
      </c>
      <c r="J42" s="32">
        <v>199</v>
      </c>
      <c r="K42" s="32">
        <v>99</v>
      </c>
      <c r="L42" s="60"/>
      <c r="M42" s="29"/>
      <c r="N42" s="29"/>
      <c r="O42" s="29"/>
      <c r="P42" s="29"/>
      <c r="Q42" s="218"/>
      <c r="R42" s="218"/>
    </row>
    <row r="43" spans="1:18" ht="12.75" customHeight="1" thickBot="1">
      <c r="A43" s="265"/>
      <c r="B43" s="245"/>
      <c r="C43" s="246"/>
      <c r="D43" s="246"/>
      <c r="E43" s="247"/>
      <c r="F43" s="247"/>
      <c r="G43" s="247"/>
      <c r="H43" s="247"/>
      <c r="I43" s="247"/>
      <c r="J43" s="247"/>
      <c r="K43" s="247"/>
      <c r="L43" s="60"/>
      <c r="M43" s="29"/>
      <c r="N43" s="29"/>
      <c r="O43" s="29"/>
      <c r="P43" s="29"/>
      <c r="Q43" s="218"/>
      <c r="R43" s="218"/>
    </row>
    <row r="44" spans="2:16" ht="25.5" customHeight="1" thickTop="1">
      <c r="B44" s="318" t="s">
        <v>114</v>
      </c>
      <c r="C44" s="318"/>
      <c r="D44" s="318"/>
      <c r="E44" s="318"/>
      <c r="F44" s="318"/>
      <c r="G44" s="318"/>
      <c r="H44" s="318"/>
      <c r="I44" s="318"/>
      <c r="J44" s="318"/>
      <c r="K44" s="318"/>
      <c r="L44" s="62"/>
      <c r="M44" s="62"/>
      <c r="N44" s="62"/>
      <c r="O44" s="62"/>
      <c r="P44" s="62"/>
    </row>
    <row r="45" spans="2:16" ht="12.75" customHeight="1">
      <c r="B45" s="320" t="s">
        <v>119</v>
      </c>
      <c r="C45" s="320"/>
      <c r="D45" s="320"/>
      <c r="E45" s="320"/>
      <c r="F45" s="320"/>
      <c r="G45" s="320"/>
      <c r="H45" s="320"/>
      <c r="I45" s="320"/>
      <c r="J45" s="320"/>
      <c r="K45" s="117"/>
      <c r="L45" s="29"/>
      <c r="M45" s="29"/>
      <c r="N45" s="29"/>
      <c r="O45" s="29"/>
      <c r="P45" s="29"/>
    </row>
    <row r="46" spans="2:12" ht="11.25" customHeight="1">
      <c r="B46" s="114" t="s">
        <v>118</v>
      </c>
      <c r="C46" s="114"/>
      <c r="D46" s="114"/>
      <c r="E46" s="114"/>
      <c r="F46" s="114"/>
      <c r="G46" s="114"/>
      <c r="H46" s="114"/>
      <c r="I46" s="114"/>
      <c r="J46" s="114"/>
      <c r="K46" s="114"/>
      <c r="L46" s="114"/>
    </row>
    <row r="47" spans="2:11" ht="12.75">
      <c r="B47" s="319" t="s">
        <v>25</v>
      </c>
      <c r="C47" s="319"/>
      <c r="D47" s="319"/>
      <c r="E47" s="319"/>
      <c r="F47" s="319"/>
      <c r="G47" s="319"/>
      <c r="H47" s="319"/>
      <c r="I47" s="319"/>
      <c r="J47" s="319"/>
      <c r="K47" s="319"/>
    </row>
  </sheetData>
  <sheetProtection/>
  <mergeCells count="11">
    <mergeCell ref="B47:K47"/>
    <mergeCell ref="K4:K6"/>
    <mergeCell ref="B45:J45"/>
    <mergeCell ref="I4:I6"/>
    <mergeCell ref="J4:J6"/>
    <mergeCell ref="B3:K3"/>
    <mergeCell ref="B2:K2"/>
    <mergeCell ref="B4:B6"/>
    <mergeCell ref="C4:C6"/>
    <mergeCell ref="D4:H5"/>
    <mergeCell ref="B44:K44"/>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paperSize="9" scale="98" r:id="rId1"/>
  <ignoredErrors>
    <ignoredError sqref="H6" numberStoredAsText="1"/>
  </ignoredErrors>
</worksheet>
</file>

<file path=xl/worksheets/sheet12.xml><?xml version="1.0" encoding="utf-8"?>
<worksheet xmlns="http://schemas.openxmlformats.org/spreadsheetml/2006/main" xmlns:r="http://schemas.openxmlformats.org/officeDocument/2006/relationships">
  <sheetPr transitionEvaluation="1" transitionEntry="1">
    <pageSetUpPr fitToPage="1"/>
  </sheetPr>
  <dimension ref="A1:N48"/>
  <sheetViews>
    <sheetView showGridLines="0" zoomScaleSheetLayoutView="49" zoomScalePageLayoutView="0" workbookViewId="0" topLeftCell="A1">
      <selection activeCell="B1" sqref="B1"/>
    </sheetView>
  </sheetViews>
  <sheetFormatPr defaultColWidth="9.77734375" defaultRowHeight="15.75"/>
  <cols>
    <col min="1" max="1" width="2.6640625" style="5" customWidth="1"/>
    <col min="2" max="2" width="15.88671875" style="21" customWidth="1"/>
    <col min="3" max="3" width="9.10546875" style="21" customWidth="1"/>
    <col min="4" max="4" width="10.3359375" style="21" customWidth="1"/>
    <col min="5" max="5" width="11.5546875" style="21" customWidth="1"/>
    <col min="6" max="6" width="10.4453125" style="21" customWidth="1"/>
    <col min="7" max="7" width="9.4453125" style="21" customWidth="1"/>
    <col min="8" max="8" width="10.77734375" style="21" customWidth="1"/>
    <col min="9" max="9" width="1.99609375" style="21" customWidth="1"/>
    <col min="10" max="10" width="10.10546875" style="21" customWidth="1"/>
    <col min="11" max="11" width="10.3359375" style="21" customWidth="1"/>
    <col min="12" max="12" width="10.5546875" style="21" customWidth="1"/>
    <col min="13" max="13" width="11.4453125" style="21" customWidth="1"/>
    <col min="14" max="16384" width="9.77734375" style="21" customWidth="1"/>
  </cols>
  <sheetData>
    <row r="1" spans="2:12" ht="12.75">
      <c r="B1" s="134" t="s">
        <v>220</v>
      </c>
      <c r="C1" s="138"/>
      <c r="D1" s="138"/>
      <c r="E1" s="138"/>
      <c r="F1" s="138"/>
      <c r="G1" s="138"/>
      <c r="H1" s="138"/>
      <c r="I1" s="138"/>
      <c r="J1" s="138"/>
      <c r="K1" s="138"/>
      <c r="L1" s="138"/>
    </row>
    <row r="2" spans="2:12" ht="12.75" customHeight="1">
      <c r="B2" s="286" t="s">
        <v>81</v>
      </c>
      <c r="C2" s="286"/>
      <c r="D2" s="286"/>
      <c r="E2" s="286"/>
      <c r="F2" s="286"/>
      <c r="G2" s="286"/>
      <c r="H2" s="286"/>
      <c r="I2" s="286"/>
      <c r="J2" s="286"/>
      <c r="K2" s="286"/>
      <c r="L2" s="286"/>
    </row>
    <row r="3" spans="2:12" ht="16.5" customHeight="1" thickBot="1">
      <c r="B3" s="323" t="s">
        <v>241</v>
      </c>
      <c r="C3" s="323"/>
      <c r="D3" s="323"/>
      <c r="E3" s="323"/>
      <c r="F3" s="323"/>
      <c r="G3" s="323"/>
      <c r="H3" s="323"/>
      <c r="I3" s="323"/>
      <c r="J3" s="323"/>
      <c r="K3" s="323"/>
      <c r="L3" s="323"/>
    </row>
    <row r="4" spans="2:12" ht="12.75" customHeight="1">
      <c r="B4" s="288" t="s">
        <v>150</v>
      </c>
      <c r="C4" s="288" t="s">
        <v>157</v>
      </c>
      <c r="D4" s="277" t="s">
        <v>181</v>
      </c>
      <c r="E4" s="277"/>
      <c r="F4" s="277"/>
      <c r="G4" s="277"/>
      <c r="H4" s="277"/>
      <c r="I4" s="139"/>
      <c r="J4" s="277" t="s">
        <v>182</v>
      </c>
      <c r="K4" s="277"/>
      <c r="L4" s="277"/>
    </row>
    <row r="5" spans="2:12" ht="12.75" customHeight="1">
      <c r="B5" s="315"/>
      <c r="C5" s="316"/>
      <c r="D5" s="317"/>
      <c r="E5" s="317"/>
      <c r="F5" s="317"/>
      <c r="G5" s="317"/>
      <c r="H5" s="317"/>
      <c r="I5" s="64"/>
      <c r="J5" s="317"/>
      <c r="K5" s="317"/>
      <c r="L5" s="317"/>
    </row>
    <row r="6" spans="2:12" ht="12.75" customHeight="1">
      <c r="B6" s="315"/>
      <c r="C6" s="316"/>
      <c r="D6" s="148" t="s">
        <v>152</v>
      </c>
      <c r="E6" s="148" t="s">
        <v>165</v>
      </c>
      <c r="F6" s="148" t="s">
        <v>162</v>
      </c>
      <c r="G6" s="148" t="s">
        <v>163</v>
      </c>
      <c r="H6" s="148" t="s">
        <v>180</v>
      </c>
      <c r="I6" s="162"/>
      <c r="J6" s="148" t="s">
        <v>152</v>
      </c>
      <c r="K6" s="148" t="s">
        <v>166</v>
      </c>
      <c r="L6" s="148" t="s">
        <v>167</v>
      </c>
    </row>
    <row r="7" spans="3:12" ht="12.75" customHeight="1">
      <c r="C7" s="65"/>
      <c r="D7" s="66"/>
      <c r="E7" s="65"/>
      <c r="F7" s="65"/>
      <c r="G7" s="65"/>
      <c r="H7" s="65"/>
      <c r="I7" s="65"/>
      <c r="J7" s="66"/>
      <c r="K7" s="65"/>
      <c r="L7" s="65"/>
    </row>
    <row r="8" spans="2:14" ht="12.75" customHeight="1">
      <c r="B8" s="48" t="s">
        <v>157</v>
      </c>
      <c r="C8" s="32">
        <f>SUM(C9:C43)</f>
        <v>2770679</v>
      </c>
      <c r="D8" s="32">
        <f>SUM(D9:D43)</f>
        <v>1035982</v>
      </c>
      <c r="E8" s="32">
        <f aca="true" t="shared" si="0" ref="E8:L8">SUM(E9:E43)</f>
        <v>262242</v>
      </c>
      <c r="F8" s="32">
        <f t="shared" si="0"/>
        <v>669234</v>
      </c>
      <c r="G8" s="32">
        <f t="shared" si="0"/>
        <v>81419</v>
      </c>
      <c r="H8" s="32">
        <f t="shared" si="0"/>
        <v>23087</v>
      </c>
      <c r="I8" s="32">
        <f t="shared" si="0"/>
        <v>0</v>
      </c>
      <c r="J8" s="32">
        <f t="shared" si="0"/>
        <v>1734697</v>
      </c>
      <c r="K8" s="32">
        <f t="shared" si="0"/>
        <v>1378660</v>
      </c>
      <c r="L8" s="32">
        <f t="shared" si="0"/>
        <v>356037</v>
      </c>
      <c r="N8" s="32"/>
    </row>
    <row r="9" spans="1:12" ht="21" customHeight="1">
      <c r="A9" s="5">
        <v>1</v>
      </c>
      <c r="B9" s="195" t="s">
        <v>255</v>
      </c>
      <c r="C9" s="66">
        <f>D9+J9</f>
        <v>34040</v>
      </c>
      <c r="D9" s="67">
        <f>SUM(E9:H9)</f>
        <v>14564</v>
      </c>
      <c r="E9" s="213">
        <v>4668</v>
      </c>
      <c r="F9" s="213">
        <v>8181</v>
      </c>
      <c r="G9" s="213">
        <v>1448</v>
      </c>
      <c r="H9" s="213">
        <v>267</v>
      </c>
      <c r="I9" s="66"/>
      <c r="J9" s="67">
        <f>K9+L9</f>
        <v>19476</v>
      </c>
      <c r="K9" s="213">
        <v>16107</v>
      </c>
      <c r="L9" s="213">
        <v>3369</v>
      </c>
    </row>
    <row r="10" spans="1:12" ht="12.75" customHeight="1">
      <c r="A10" s="5">
        <v>2</v>
      </c>
      <c r="B10" s="195" t="s">
        <v>256</v>
      </c>
      <c r="C10" s="66">
        <f aca="true" t="shared" si="1" ref="C10:C43">D10+J10</f>
        <v>87485</v>
      </c>
      <c r="D10" s="67">
        <f aca="true" t="shared" si="2" ref="D10:D43">SUM(E10:H10)</f>
        <v>33430</v>
      </c>
      <c r="E10" s="213">
        <v>8438</v>
      </c>
      <c r="F10" s="213">
        <v>21271</v>
      </c>
      <c r="G10" s="213">
        <v>3040</v>
      </c>
      <c r="H10" s="213">
        <v>681</v>
      </c>
      <c r="I10" s="66"/>
      <c r="J10" s="67">
        <f aca="true" t="shared" si="3" ref="J10:J43">K10+L10</f>
        <v>54055</v>
      </c>
      <c r="K10" s="213">
        <v>39366</v>
      </c>
      <c r="L10" s="213">
        <v>14689</v>
      </c>
    </row>
    <row r="11" spans="1:12" ht="12.75" customHeight="1">
      <c r="A11" s="5">
        <v>3</v>
      </c>
      <c r="B11" s="195" t="s">
        <v>257</v>
      </c>
      <c r="C11" s="66">
        <f t="shared" si="1"/>
        <v>13903</v>
      </c>
      <c r="D11" s="67">
        <f t="shared" si="2"/>
        <v>5100</v>
      </c>
      <c r="E11" s="213">
        <v>1355</v>
      </c>
      <c r="F11" s="213">
        <v>3090</v>
      </c>
      <c r="G11" s="213">
        <v>543</v>
      </c>
      <c r="H11" s="213">
        <v>112</v>
      </c>
      <c r="I11" s="66"/>
      <c r="J11" s="67">
        <f t="shared" si="3"/>
        <v>8803</v>
      </c>
      <c r="K11" s="213">
        <v>6804</v>
      </c>
      <c r="L11" s="213">
        <v>1999</v>
      </c>
    </row>
    <row r="12" spans="1:12" ht="12.75" customHeight="1">
      <c r="A12" s="5">
        <v>4</v>
      </c>
      <c r="B12" s="244" t="s">
        <v>258</v>
      </c>
      <c r="C12" s="66">
        <f t="shared" si="1"/>
        <v>16766</v>
      </c>
      <c r="D12" s="67">
        <f t="shared" si="2"/>
        <v>6310</v>
      </c>
      <c r="E12" s="213">
        <v>1435</v>
      </c>
      <c r="F12" s="213">
        <v>4092</v>
      </c>
      <c r="G12" s="213">
        <v>646</v>
      </c>
      <c r="H12" s="213">
        <v>137</v>
      </c>
      <c r="I12" s="66"/>
      <c r="J12" s="67">
        <f t="shared" si="3"/>
        <v>10456</v>
      </c>
      <c r="K12" s="213">
        <v>8414</v>
      </c>
      <c r="L12" s="213">
        <v>2042</v>
      </c>
    </row>
    <row r="13" spans="1:12" ht="12.75" customHeight="1">
      <c r="A13" s="5">
        <v>5</v>
      </c>
      <c r="B13" s="244" t="s">
        <v>259</v>
      </c>
      <c r="C13" s="66">
        <f t="shared" si="1"/>
        <v>120566</v>
      </c>
      <c r="D13" s="67">
        <f t="shared" si="2"/>
        <v>55963</v>
      </c>
      <c r="E13" s="213">
        <v>20162</v>
      </c>
      <c r="F13" s="213">
        <v>30928</v>
      </c>
      <c r="G13" s="213">
        <v>3988</v>
      </c>
      <c r="H13" s="213">
        <v>885</v>
      </c>
      <c r="I13" s="66"/>
      <c r="J13" s="67">
        <f t="shared" si="3"/>
        <v>64603</v>
      </c>
      <c r="K13" s="213">
        <v>52262</v>
      </c>
      <c r="L13" s="213">
        <v>12341</v>
      </c>
    </row>
    <row r="14" spans="1:12" ht="12.75" customHeight="1">
      <c r="A14" s="5">
        <v>6</v>
      </c>
      <c r="B14" s="244" t="s">
        <v>226</v>
      </c>
      <c r="C14" s="66">
        <f t="shared" si="1"/>
        <v>20278</v>
      </c>
      <c r="D14" s="67">
        <f t="shared" si="2"/>
        <v>7218</v>
      </c>
      <c r="E14" s="213">
        <v>1546</v>
      </c>
      <c r="F14" s="213">
        <v>4691</v>
      </c>
      <c r="G14" s="213">
        <v>797</v>
      </c>
      <c r="H14" s="213">
        <v>184</v>
      </c>
      <c r="I14" s="66"/>
      <c r="J14" s="67">
        <f t="shared" si="3"/>
        <v>13060</v>
      </c>
      <c r="K14" s="213">
        <v>9730</v>
      </c>
      <c r="L14" s="213">
        <v>3330</v>
      </c>
    </row>
    <row r="15" spans="1:12" ht="12.75" customHeight="1">
      <c r="A15" s="5">
        <v>7</v>
      </c>
      <c r="B15" s="244" t="s">
        <v>225</v>
      </c>
      <c r="C15" s="66">
        <f t="shared" si="1"/>
        <v>27662</v>
      </c>
      <c r="D15" s="67">
        <f t="shared" si="2"/>
        <v>10356</v>
      </c>
      <c r="E15" s="213">
        <v>2038</v>
      </c>
      <c r="F15" s="213">
        <v>7093</v>
      </c>
      <c r="G15" s="213">
        <v>946</v>
      </c>
      <c r="H15" s="213">
        <v>279</v>
      </c>
      <c r="I15" s="66"/>
      <c r="J15" s="67">
        <f t="shared" si="3"/>
        <v>17306</v>
      </c>
      <c r="K15" s="213">
        <v>13146</v>
      </c>
      <c r="L15" s="213">
        <v>4160</v>
      </c>
    </row>
    <row r="16" spans="1:12" ht="12.75" customHeight="1">
      <c r="A16" s="5">
        <v>8</v>
      </c>
      <c r="B16" s="244" t="s">
        <v>260</v>
      </c>
      <c r="C16" s="66">
        <f t="shared" si="1"/>
        <v>117064</v>
      </c>
      <c r="D16" s="67">
        <f t="shared" si="2"/>
        <v>44701</v>
      </c>
      <c r="E16" s="213">
        <v>11777</v>
      </c>
      <c r="F16" s="213">
        <v>27146</v>
      </c>
      <c r="G16" s="213">
        <v>4579</v>
      </c>
      <c r="H16" s="213">
        <v>1199</v>
      </c>
      <c r="I16" s="66"/>
      <c r="J16" s="67">
        <f t="shared" si="3"/>
        <v>72363</v>
      </c>
      <c r="K16" s="213">
        <v>57047</v>
      </c>
      <c r="L16" s="213">
        <v>15316</v>
      </c>
    </row>
    <row r="17" spans="1:12" ht="12.75" customHeight="1">
      <c r="A17" s="5">
        <v>40</v>
      </c>
      <c r="B17" s="244" t="s">
        <v>261</v>
      </c>
      <c r="C17" s="66">
        <f t="shared" si="1"/>
        <v>170357</v>
      </c>
      <c r="D17" s="67">
        <f t="shared" si="2"/>
        <v>61906</v>
      </c>
      <c r="E17" s="213">
        <v>16854</v>
      </c>
      <c r="F17" s="213">
        <v>40621</v>
      </c>
      <c r="G17" s="213">
        <v>2802</v>
      </c>
      <c r="H17" s="213">
        <v>1629</v>
      </c>
      <c r="I17" s="66"/>
      <c r="J17" s="67">
        <f t="shared" si="3"/>
        <v>108451</v>
      </c>
      <c r="K17" s="213">
        <v>86386</v>
      </c>
      <c r="L17" s="213">
        <v>22065</v>
      </c>
    </row>
    <row r="18" spans="1:12" ht="12.75" customHeight="1">
      <c r="A18" s="5">
        <v>41</v>
      </c>
      <c r="B18" s="244" t="s">
        <v>262</v>
      </c>
      <c r="C18" s="66">
        <f t="shared" si="1"/>
        <v>223468</v>
      </c>
      <c r="D18" s="67">
        <f t="shared" si="2"/>
        <v>68091</v>
      </c>
      <c r="E18" s="213">
        <v>13086</v>
      </c>
      <c r="F18" s="213">
        <v>49893</v>
      </c>
      <c r="G18" s="213">
        <v>3371</v>
      </c>
      <c r="H18" s="213">
        <v>1741</v>
      </c>
      <c r="I18" s="66"/>
      <c r="J18" s="67">
        <f t="shared" si="3"/>
        <v>155377</v>
      </c>
      <c r="K18" s="213">
        <v>121481</v>
      </c>
      <c r="L18" s="213">
        <v>33896</v>
      </c>
    </row>
    <row r="19" spans="1:12" ht="12.75" customHeight="1">
      <c r="A19" s="5">
        <v>10</v>
      </c>
      <c r="B19" s="244" t="s">
        <v>263</v>
      </c>
      <c r="C19" s="66">
        <f t="shared" si="1"/>
        <v>44670</v>
      </c>
      <c r="D19" s="67">
        <f t="shared" si="2"/>
        <v>18146</v>
      </c>
      <c r="E19" s="213">
        <v>3981</v>
      </c>
      <c r="F19" s="213">
        <v>12161</v>
      </c>
      <c r="G19" s="213">
        <v>1662</v>
      </c>
      <c r="H19" s="213">
        <v>342</v>
      </c>
      <c r="I19" s="66"/>
      <c r="J19" s="67">
        <f t="shared" si="3"/>
        <v>26524</v>
      </c>
      <c r="K19" s="213">
        <v>20331</v>
      </c>
      <c r="L19" s="213">
        <v>6193</v>
      </c>
    </row>
    <row r="20" spans="1:12" ht="12.75" customHeight="1">
      <c r="A20" s="5">
        <v>11</v>
      </c>
      <c r="B20" s="244" t="s">
        <v>264</v>
      </c>
      <c r="C20" s="66">
        <f t="shared" si="1"/>
        <v>107038</v>
      </c>
      <c r="D20" s="67">
        <f t="shared" si="2"/>
        <v>40860</v>
      </c>
      <c r="E20" s="213">
        <v>11680</v>
      </c>
      <c r="F20" s="213">
        <v>24890</v>
      </c>
      <c r="G20" s="213">
        <v>3440</v>
      </c>
      <c r="H20" s="213">
        <v>850</v>
      </c>
      <c r="I20" s="66"/>
      <c r="J20" s="67">
        <f t="shared" si="3"/>
        <v>66178</v>
      </c>
      <c r="K20" s="213">
        <v>54997</v>
      </c>
      <c r="L20" s="213">
        <v>11181</v>
      </c>
    </row>
    <row r="21" spans="1:12" ht="12.75" customHeight="1">
      <c r="A21" s="5">
        <v>12</v>
      </c>
      <c r="B21" s="244" t="s">
        <v>265</v>
      </c>
      <c r="C21" s="66">
        <f t="shared" si="1"/>
        <v>30245</v>
      </c>
      <c r="D21" s="67">
        <f t="shared" si="2"/>
        <v>10548</v>
      </c>
      <c r="E21" s="213">
        <v>1977</v>
      </c>
      <c r="F21" s="213">
        <v>6976</v>
      </c>
      <c r="G21" s="213">
        <v>1204</v>
      </c>
      <c r="H21" s="213">
        <v>391</v>
      </c>
      <c r="I21" s="66"/>
      <c r="J21" s="67">
        <f t="shared" si="3"/>
        <v>19697</v>
      </c>
      <c r="K21" s="213">
        <v>15705</v>
      </c>
      <c r="L21" s="213">
        <v>3992</v>
      </c>
    </row>
    <row r="22" spans="1:12" ht="12.75" customHeight="1">
      <c r="A22" s="5">
        <v>13</v>
      </c>
      <c r="B22" s="244" t="s">
        <v>266</v>
      </c>
      <c r="C22" s="66">
        <f t="shared" si="1"/>
        <v>37597</v>
      </c>
      <c r="D22" s="67">
        <f t="shared" si="2"/>
        <v>14030</v>
      </c>
      <c r="E22" s="213">
        <v>3091</v>
      </c>
      <c r="F22" s="213">
        <v>9359</v>
      </c>
      <c r="G22" s="213">
        <v>1164</v>
      </c>
      <c r="H22" s="213">
        <v>416</v>
      </c>
      <c r="I22" s="66"/>
      <c r="J22" s="67">
        <f t="shared" si="3"/>
        <v>23567</v>
      </c>
      <c r="K22" s="213">
        <v>19749</v>
      </c>
      <c r="L22" s="213">
        <v>3818</v>
      </c>
    </row>
    <row r="23" spans="1:12" ht="12.75" customHeight="1">
      <c r="A23" s="5">
        <v>14</v>
      </c>
      <c r="B23" s="244" t="s">
        <v>267</v>
      </c>
      <c r="C23" s="66">
        <f t="shared" si="1"/>
        <v>213041</v>
      </c>
      <c r="D23" s="67">
        <f t="shared" si="2"/>
        <v>78523</v>
      </c>
      <c r="E23" s="213">
        <v>22355</v>
      </c>
      <c r="F23" s="213">
        <v>48079</v>
      </c>
      <c r="G23" s="213">
        <v>6361</v>
      </c>
      <c r="H23" s="213">
        <v>1728</v>
      </c>
      <c r="I23" s="66"/>
      <c r="J23" s="67">
        <f t="shared" si="3"/>
        <v>134518</v>
      </c>
      <c r="K23" s="213">
        <v>104626</v>
      </c>
      <c r="L23" s="213">
        <v>29892</v>
      </c>
    </row>
    <row r="24" spans="1:12" ht="12.75" customHeight="1">
      <c r="A24" s="5">
        <v>15</v>
      </c>
      <c r="B24" s="244" t="s">
        <v>268</v>
      </c>
      <c r="C24" s="66">
        <f t="shared" si="1"/>
        <v>211966</v>
      </c>
      <c r="D24" s="67">
        <f t="shared" si="2"/>
        <v>79331</v>
      </c>
      <c r="E24" s="213">
        <v>21754</v>
      </c>
      <c r="F24" s="213">
        <v>50841</v>
      </c>
      <c r="G24" s="213">
        <v>4960</v>
      </c>
      <c r="H24" s="213">
        <v>1776</v>
      </c>
      <c r="I24" s="66"/>
      <c r="J24" s="67">
        <f t="shared" si="3"/>
        <v>132635</v>
      </c>
      <c r="K24" s="213">
        <v>111957</v>
      </c>
      <c r="L24" s="213">
        <v>20678</v>
      </c>
    </row>
    <row r="25" spans="1:12" ht="12.75" customHeight="1">
      <c r="A25" s="5">
        <v>16</v>
      </c>
      <c r="B25" s="244" t="s">
        <v>269</v>
      </c>
      <c r="C25" s="66">
        <f t="shared" si="1"/>
        <v>99620</v>
      </c>
      <c r="D25" s="67">
        <f t="shared" si="2"/>
        <v>33292</v>
      </c>
      <c r="E25" s="213">
        <v>7246</v>
      </c>
      <c r="F25" s="213">
        <v>22677</v>
      </c>
      <c r="G25" s="213">
        <v>2455</v>
      </c>
      <c r="H25" s="213">
        <v>914</v>
      </c>
      <c r="I25" s="66"/>
      <c r="J25" s="67">
        <f t="shared" si="3"/>
        <v>66328</v>
      </c>
      <c r="K25" s="213">
        <v>54794</v>
      </c>
      <c r="L25" s="213">
        <v>11534</v>
      </c>
    </row>
    <row r="26" spans="1:12" ht="12.75" customHeight="1">
      <c r="A26" s="5">
        <v>17</v>
      </c>
      <c r="B26" s="244" t="s">
        <v>270</v>
      </c>
      <c r="C26" s="66">
        <f t="shared" si="1"/>
        <v>70066</v>
      </c>
      <c r="D26" s="67">
        <f t="shared" si="2"/>
        <v>24813</v>
      </c>
      <c r="E26" s="213">
        <v>6247</v>
      </c>
      <c r="F26" s="213">
        <v>15891</v>
      </c>
      <c r="G26" s="213">
        <v>2198</v>
      </c>
      <c r="H26" s="213">
        <v>477</v>
      </c>
      <c r="I26" s="66"/>
      <c r="J26" s="67">
        <f t="shared" si="3"/>
        <v>45253</v>
      </c>
      <c r="K26" s="213">
        <v>34178</v>
      </c>
      <c r="L26" s="213">
        <v>11075</v>
      </c>
    </row>
    <row r="27" spans="1:12" ht="12.75" customHeight="1">
      <c r="A27" s="5">
        <v>18</v>
      </c>
      <c r="B27" s="244" t="s">
        <v>271</v>
      </c>
      <c r="C27" s="66">
        <f t="shared" si="1"/>
        <v>46485</v>
      </c>
      <c r="D27" s="67">
        <f t="shared" si="2"/>
        <v>15215</v>
      </c>
      <c r="E27" s="213">
        <v>2744</v>
      </c>
      <c r="F27" s="213">
        <v>10964</v>
      </c>
      <c r="G27" s="213">
        <v>1157</v>
      </c>
      <c r="H27" s="213">
        <v>350</v>
      </c>
      <c r="I27" s="66"/>
      <c r="J27" s="67">
        <f t="shared" si="3"/>
        <v>31270</v>
      </c>
      <c r="K27" s="213">
        <v>24301</v>
      </c>
      <c r="L27" s="213">
        <v>6969</v>
      </c>
    </row>
    <row r="28" spans="1:12" ht="12.75" customHeight="1">
      <c r="A28" s="5">
        <v>19</v>
      </c>
      <c r="B28" s="244" t="s">
        <v>272</v>
      </c>
      <c r="C28" s="66">
        <f t="shared" si="1"/>
        <v>29236</v>
      </c>
      <c r="D28" s="67">
        <f t="shared" si="2"/>
        <v>10188</v>
      </c>
      <c r="E28" s="213">
        <v>2066</v>
      </c>
      <c r="F28" s="213">
        <v>7251</v>
      </c>
      <c r="G28" s="213">
        <v>741</v>
      </c>
      <c r="H28" s="213">
        <v>130</v>
      </c>
      <c r="I28" s="66"/>
      <c r="J28" s="67">
        <f t="shared" si="3"/>
        <v>19048</v>
      </c>
      <c r="K28" s="213">
        <v>10907</v>
      </c>
      <c r="L28" s="213">
        <v>8141</v>
      </c>
    </row>
    <row r="29" spans="1:12" ht="12.75" customHeight="1">
      <c r="A29" s="5">
        <v>20</v>
      </c>
      <c r="B29" s="244" t="s">
        <v>273</v>
      </c>
      <c r="C29" s="66">
        <f t="shared" si="1"/>
        <v>223157</v>
      </c>
      <c r="D29" s="67">
        <f t="shared" si="2"/>
        <v>88262</v>
      </c>
      <c r="E29" s="213">
        <v>25963</v>
      </c>
      <c r="F29" s="213">
        <v>54521</v>
      </c>
      <c r="G29" s="213">
        <v>6034</v>
      </c>
      <c r="H29" s="213">
        <v>1744</v>
      </c>
      <c r="I29" s="66"/>
      <c r="J29" s="67">
        <f t="shared" si="3"/>
        <v>134895</v>
      </c>
      <c r="K29" s="213">
        <v>115295</v>
      </c>
      <c r="L29" s="213">
        <v>19600</v>
      </c>
    </row>
    <row r="30" spans="1:12" ht="12.75" customHeight="1">
      <c r="A30" s="5">
        <v>21</v>
      </c>
      <c r="B30" s="244" t="s">
        <v>274</v>
      </c>
      <c r="C30" s="66">
        <f t="shared" si="1"/>
        <v>26837</v>
      </c>
      <c r="D30" s="67">
        <f t="shared" si="2"/>
        <v>9003</v>
      </c>
      <c r="E30" s="213">
        <v>1278</v>
      </c>
      <c r="F30" s="213">
        <v>6508</v>
      </c>
      <c r="G30" s="213">
        <v>886</v>
      </c>
      <c r="H30" s="213">
        <v>331</v>
      </c>
      <c r="I30" s="66"/>
      <c r="J30" s="67">
        <f t="shared" si="3"/>
        <v>17834</v>
      </c>
      <c r="K30" s="213">
        <v>14198</v>
      </c>
      <c r="L30" s="213">
        <v>3636</v>
      </c>
    </row>
    <row r="31" spans="1:12" ht="12.75" customHeight="1">
      <c r="A31" s="5">
        <v>22</v>
      </c>
      <c r="B31" s="244" t="s">
        <v>275</v>
      </c>
      <c r="C31" s="66">
        <f t="shared" si="1"/>
        <v>89519</v>
      </c>
      <c r="D31" s="67">
        <f t="shared" si="2"/>
        <v>37124</v>
      </c>
      <c r="E31" s="213">
        <v>10524</v>
      </c>
      <c r="F31" s="213">
        <v>23235</v>
      </c>
      <c r="G31" s="213">
        <v>2597</v>
      </c>
      <c r="H31" s="213">
        <v>768</v>
      </c>
      <c r="I31" s="66"/>
      <c r="J31" s="67">
        <f t="shared" si="3"/>
        <v>52395</v>
      </c>
      <c r="K31" s="213">
        <v>43312</v>
      </c>
      <c r="L31" s="213">
        <v>9083</v>
      </c>
    </row>
    <row r="32" spans="1:12" ht="12.75" customHeight="1">
      <c r="A32" s="5">
        <v>23</v>
      </c>
      <c r="B32" s="244" t="s">
        <v>276</v>
      </c>
      <c r="C32" s="66">
        <f t="shared" si="1"/>
        <v>42679</v>
      </c>
      <c r="D32" s="67">
        <f t="shared" si="2"/>
        <v>14559</v>
      </c>
      <c r="E32" s="213">
        <v>3527</v>
      </c>
      <c r="F32" s="213">
        <v>9212</v>
      </c>
      <c r="G32" s="213">
        <v>1482</v>
      </c>
      <c r="H32" s="213">
        <v>338</v>
      </c>
      <c r="I32" s="66"/>
      <c r="J32" s="67">
        <f t="shared" si="3"/>
        <v>28120</v>
      </c>
      <c r="K32" s="213">
        <v>22873</v>
      </c>
      <c r="L32" s="213">
        <v>5247</v>
      </c>
    </row>
    <row r="33" spans="1:12" ht="12.75" customHeight="1">
      <c r="A33" s="5">
        <v>24</v>
      </c>
      <c r="B33" s="244" t="s">
        <v>277</v>
      </c>
      <c r="C33" s="66">
        <f t="shared" si="1"/>
        <v>18087</v>
      </c>
      <c r="D33" s="67">
        <f t="shared" si="2"/>
        <v>6208</v>
      </c>
      <c r="E33" s="213">
        <v>1106</v>
      </c>
      <c r="F33" s="213">
        <v>4126</v>
      </c>
      <c r="G33" s="213">
        <v>738</v>
      </c>
      <c r="H33" s="213">
        <v>238</v>
      </c>
      <c r="I33" s="66"/>
      <c r="J33" s="67">
        <f t="shared" si="3"/>
        <v>11879</v>
      </c>
      <c r="K33" s="213">
        <v>9027</v>
      </c>
      <c r="L33" s="213">
        <v>2852</v>
      </c>
    </row>
    <row r="34" spans="1:12" ht="12.75" customHeight="1">
      <c r="A34" s="5">
        <v>25</v>
      </c>
      <c r="B34" s="244" t="s">
        <v>278</v>
      </c>
      <c r="C34" s="66">
        <f t="shared" si="1"/>
        <v>57210</v>
      </c>
      <c r="D34" s="67">
        <f t="shared" si="2"/>
        <v>21142</v>
      </c>
      <c r="E34" s="213">
        <v>5261</v>
      </c>
      <c r="F34" s="213">
        <v>13431</v>
      </c>
      <c r="G34" s="213">
        <v>2007</v>
      </c>
      <c r="H34" s="213">
        <v>443</v>
      </c>
      <c r="I34" s="66"/>
      <c r="J34" s="67">
        <f t="shared" si="3"/>
        <v>36068</v>
      </c>
      <c r="K34" s="213">
        <v>28947</v>
      </c>
      <c r="L34" s="213">
        <v>7121</v>
      </c>
    </row>
    <row r="35" spans="1:12" ht="12.75" customHeight="1">
      <c r="A35" s="5">
        <v>26</v>
      </c>
      <c r="B35" s="244" t="s">
        <v>279</v>
      </c>
      <c r="C35" s="66">
        <f t="shared" si="1"/>
        <v>109280</v>
      </c>
      <c r="D35" s="67">
        <f t="shared" si="2"/>
        <v>42829</v>
      </c>
      <c r="E35" s="213">
        <v>9870</v>
      </c>
      <c r="F35" s="213">
        <v>28008</v>
      </c>
      <c r="G35" s="213">
        <v>4186</v>
      </c>
      <c r="H35" s="213">
        <v>765</v>
      </c>
      <c r="I35" s="66"/>
      <c r="J35" s="67">
        <f t="shared" si="3"/>
        <v>66451</v>
      </c>
      <c r="K35" s="213">
        <v>53034</v>
      </c>
      <c r="L35" s="213">
        <v>13417</v>
      </c>
    </row>
    <row r="36" spans="1:12" ht="12.75" customHeight="1">
      <c r="A36" s="5">
        <v>27</v>
      </c>
      <c r="B36" s="244" t="s">
        <v>280</v>
      </c>
      <c r="C36" s="66">
        <f t="shared" si="1"/>
        <v>98010</v>
      </c>
      <c r="D36" s="67">
        <f t="shared" si="2"/>
        <v>39144</v>
      </c>
      <c r="E36" s="213">
        <v>9129</v>
      </c>
      <c r="F36" s="213">
        <v>25622</v>
      </c>
      <c r="G36" s="213">
        <v>3761</v>
      </c>
      <c r="H36" s="213">
        <v>632</v>
      </c>
      <c r="I36" s="66"/>
      <c r="J36" s="67">
        <f t="shared" si="3"/>
        <v>58866</v>
      </c>
      <c r="K36" s="213">
        <v>45331</v>
      </c>
      <c r="L36" s="213">
        <v>13535</v>
      </c>
    </row>
    <row r="37" spans="1:12" ht="12.75" customHeight="1">
      <c r="A37" s="5">
        <v>28</v>
      </c>
      <c r="B37" s="244" t="s">
        <v>281</v>
      </c>
      <c r="C37" s="66">
        <f t="shared" si="1"/>
        <v>19090</v>
      </c>
      <c r="D37" s="67">
        <f t="shared" si="2"/>
        <v>6723</v>
      </c>
      <c r="E37" s="213">
        <v>980</v>
      </c>
      <c r="F37" s="213">
        <v>4725</v>
      </c>
      <c r="G37" s="213">
        <v>784</v>
      </c>
      <c r="H37" s="213">
        <v>234</v>
      </c>
      <c r="I37" s="66"/>
      <c r="J37" s="67">
        <f t="shared" si="3"/>
        <v>12367</v>
      </c>
      <c r="K37" s="213">
        <v>9602</v>
      </c>
      <c r="L37" s="213">
        <v>2765</v>
      </c>
    </row>
    <row r="38" spans="1:12" ht="12.75" customHeight="1">
      <c r="A38" s="5">
        <v>29</v>
      </c>
      <c r="B38" s="244" t="s">
        <v>282</v>
      </c>
      <c r="C38" s="66">
        <f t="shared" si="1"/>
        <v>94516</v>
      </c>
      <c r="D38" s="67">
        <f t="shared" si="2"/>
        <v>39088</v>
      </c>
      <c r="E38" s="213">
        <v>10170</v>
      </c>
      <c r="F38" s="213">
        <v>24484</v>
      </c>
      <c r="G38" s="213">
        <v>3546</v>
      </c>
      <c r="H38" s="213">
        <v>888</v>
      </c>
      <c r="I38" s="66"/>
      <c r="J38" s="67">
        <f t="shared" si="3"/>
        <v>55428</v>
      </c>
      <c r="K38" s="213">
        <v>43296</v>
      </c>
      <c r="L38" s="213">
        <v>12132</v>
      </c>
    </row>
    <row r="39" spans="1:12" ht="12.75" customHeight="1">
      <c r="A39" s="5">
        <v>30</v>
      </c>
      <c r="B39" s="244" t="s">
        <v>283</v>
      </c>
      <c r="C39" s="66">
        <f t="shared" si="1"/>
        <v>18750</v>
      </c>
      <c r="D39" s="67">
        <f t="shared" si="2"/>
        <v>7608</v>
      </c>
      <c r="E39" s="213">
        <v>2290</v>
      </c>
      <c r="F39" s="213">
        <v>4652</v>
      </c>
      <c r="G39" s="213">
        <v>502</v>
      </c>
      <c r="H39" s="213">
        <v>164</v>
      </c>
      <c r="I39" s="66"/>
      <c r="J39" s="67">
        <f t="shared" si="3"/>
        <v>11142</v>
      </c>
      <c r="K39" s="213">
        <v>9551</v>
      </c>
      <c r="L39" s="213">
        <v>1591</v>
      </c>
    </row>
    <row r="40" spans="1:12" ht="12.75" customHeight="1">
      <c r="A40" s="5">
        <v>31</v>
      </c>
      <c r="B40" s="244" t="s">
        <v>284</v>
      </c>
      <c r="C40" s="66">
        <f t="shared" si="1"/>
        <v>83335</v>
      </c>
      <c r="D40" s="67">
        <f t="shared" si="2"/>
        <v>29141</v>
      </c>
      <c r="E40" s="213">
        <v>5270</v>
      </c>
      <c r="F40" s="213">
        <v>20655</v>
      </c>
      <c r="G40" s="213">
        <v>2473</v>
      </c>
      <c r="H40" s="213">
        <v>743</v>
      </c>
      <c r="I40" s="66"/>
      <c r="J40" s="67">
        <f t="shared" si="3"/>
        <v>54194</v>
      </c>
      <c r="K40" s="213">
        <v>43966</v>
      </c>
      <c r="L40" s="213">
        <v>10228</v>
      </c>
    </row>
    <row r="41" spans="1:12" ht="12.75" customHeight="1">
      <c r="A41" s="5">
        <v>32</v>
      </c>
      <c r="B41" s="244" t="s">
        <v>285</v>
      </c>
      <c r="C41" s="66">
        <f t="shared" si="1"/>
        <v>84023</v>
      </c>
      <c r="D41" s="67">
        <f t="shared" si="2"/>
        <v>33009</v>
      </c>
      <c r="E41" s="213">
        <v>6613</v>
      </c>
      <c r="F41" s="213">
        <v>23348</v>
      </c>
      <c r="G41" s="213">
        <v>2424</v>
      </c>
      <c r="H41" s="213">
        <v>624</v>
      </c>
      <c r="I41" s="66"/>
      <c r="J41" s="67">
        <f t="shared" si="3"/>
        <v>51014</v>
      </c>
      <c r="K41" s="213">
        <v>41867</v>
      </c>
      <c r="L41" s="213">
        <v>9147</v>
      </c>
    </row>
    <row r="42" spans="1:12" ht="12.75" customHeight="1">
      <c r="A42" s="5">
        <v>33</v>
      </c>
      <c r="B42" s="244" t="s">
        <v>286</v>
      </c>
      <c r="C42" s="66">
        <f t="shared" si="1"/>
        <v>62753</v>
      </c>
      <c r="D42" s="67">
        <f t="shared" si="2"/>
        <v>21018</v>
      </c>
      <c r="E42" s="213">
        <v>3814</v>
      </c>
      <c r="F42" s="58">
        <v>15262</v>
      </c>
      <c r="G42" s="58">
        <v>1477</v>
      </c>
      <c r="H42" s="58">
        <v>465</v>
      </c>
      <c r="I42" s="66"/>
      <c r="J42" s="67">
        <f t="shared" si="3"/>
        <v>41735</v>
      </c>
      <c r="K42" s="213">
        <v>25854</v>
      </c>
      <c r="L42" s="213">
        <v>15881</v>
      </c>
    </row>
    <row r="43" spans="1:12" ht="12.75" customHeight="1">
      <c r="A43" s="5">
        <v>34</v>
      </c>
      <c r="B43" s="244" t="s">
        <v>287</v>
      </c>
      <c r="C43" s="67">
        <f t="shared" si="1"/>
        <v>21880</v>
      </c>
      <c r="D43" s="67">
        <f t="shared" si="2"/>
        <v>8539</v>
      </c>
      <c r="E43" s="213">
        <v>1947</v>
      </c>
      <c r="F43" s="213">
        <v>5350</v>
      </c>
      <c r="G43" s="58">
        <v>1020</v>
      </c>
      <c r="H43" s="58">
        <v>222</v>
      </c>
      <c r="I43" s="66"/>
      <c r="J43" s="67">
        <f t="shared" si="3"/>
        <v>13341</v>
      </c>
      <c r="K43" s="213">
        <v>10219</v>
      </c>
      <c r="L43" s="213">
        <v>3122</v>
      </c>
    </row>
    <row r="44" spans="2:13" ht="12.75" customHeight="1" thickBot="1">
      <c r="B44" s="239"/>
      <c r="C44" s="240"/>
      <c r="D44" s="240"/>
      <c r="E44" s="241"/>
      <c r="F44" s="241"/>
      <c r="G44" s="242"/>
      <c r="H44" s="242"/>
      <c r="I44" s="243"/>
      <c r="J44" s="240"/>
      <c r="K44" s="240"/>
      <c r="L44" s="240"/>
      <c r="M44" s="237"/>
    </row>
    <row r="45" spans="2:12" ht="27" customHeight="1" thickTop="1">
      <c r="B45" s="322" t="s">
        <v>203</v>
      </c>
      <c r="C45" s="322"/>
      <c r="D45" s="322"/>
      <c r="E45" s="322"/>
      <c r="F45" s="322"/>
      <c r="G45" s="322"/>
      <c r="H45" s="322"/>
      <c r="I45" s="322"/>
      <c r="J45" s="322"/>
      <c r="K45" s="322"/>
      <c r="L45" s="322"/>
    </row>
    <row r="46" spans="2:12" ht="13.5" customHeight="1">
      <c r="B46" s="287" t="s">
        <v>117</v>
      </c>
      <c r="C46" s="287"/>
      <c r="D46" s="287"/>
      <c r="E46" s="287"/>
      <c r="F46" s="287"/>
      <c r="G46" s="287"/>
      <c r="H46" s="287"/>
      <c r="I46" s="287"/>
      <c r="J46" s="287"/>
      <c r="K46" s="287"/>
      <c r="L46" s="287"/>
    </row>
    <row r="47" spans="2:12" ht="13.5" customHeight="1">
      <c r="B47" s="321" t="s">
        <v>118</v>
      </c>
      <c r="C47" s="321"/>
      <c r="D47" s="321"/>
      <c r="E47" s="321"/>
      <c r="F47" s="321"/>
      <c r="G47" s="321"/>
      <c r="H47" s="321"/>
      <c r="I47" s="321"/>
      <c r="J47" s="321"/>
      <c r="K47" s="321"/>
      <c r="L47" s="321"/>
    </row>
    <row r="48" spans="2:12" ht="12.75">
      <c r="B48" s="321" t="s">
        <v>205</v>
      </c>
      <c r="C48" s="321"/>
      <c r="D48" s="321"/>
      <c r="E48" s="321"/>
      <c r="F48" s="321"/>
      <c r="G48" s="321"/>
      <c r="H48" s="321"/>
      <c r="I48" s="321"/>
      <c r="J48" s="321"/>
      <c r="K48" s="321"/>
      <c r="L48" s="321"/>
    </row>
  </sheetData>
  <sheetProtection/>
  <mergeCells count="10">
    <mergeCell ref="B2:L2"/>
    <mergeCell ref="B48:L48"/>
    <mergeCell ref="B45:L45"/>
    <mergeCell ref="B4:B6"/>
    <mergeCell ref="C4:C6"/>
    <mergeCell ref="B47:L47"/>
    <mergeCell ref="D4:H5"/>
    <mergeCell ref="J4:L5"/>
    <mergeCell ref="B46:L46"/>
    <mergeCell ref="B3:L3"/>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scale="97" r:id="rId1"/>
</worksheet>
</file>

<file path=xl/worksheets/sheet13.xml><?xml version="1.0" encoding="utf-8"?>
<worksheet xmlns="http://schemas.openxmlformats.org/spreadsheetml/2006/main" xmlns:r="http://schemas.openxmlformats.org/officeDocument/2006/relationships">
  <sheetPr transitionEvaluation="1" transitionEntry="1">
    <pageSetUpPr fitToPage="1"/>
  </sheetPr>
  <dimension ref="A1:J37"/>
  <sheetViews>
    <sheetView showGridLines="0" showZeros="0" zoomScaleSheetLayoutView="49" zoomScalePageLayoutView="0" workbookViewId="0" topLeftCell="A1">
      <selection activeCell="A1" sqref="A1"/>
    </sheetView>
  </sheetViews>
  <sheetFormatPr defaultColWidth="9.77734375" defaultRowHeight="15.75"/>
  <cols>
    <col min="1" max="1" width="12.6640625" style="126" customWidth="1"/>
    <col min="2" max="2" width="7.21484375" style="21" customWidth="1"/>
    <col min="3" max="3" width="10.3359375" style="21" customWidth="1"/>
    <col min="4" max="4" width="9.77734375" style="21" customWidth="1"/>
    <col min="5" max="5" width="9.5546875" style="21" customWidth="1"/>
    <col min="6" max="6" width="10.6640625" style="21" customWidth="1"/>
    <col min="7" max="7" width="7.3359375" style="21" customWidth="1"/>
    <col min="8" max="8" width="8.6640625" style="21" customWidth="1"/>
    <col min="9" max="9" width="7.88671875" style="21" customWidth="1"/>
    <col min="10" max="10" width="9.5546875" style="21" customWidth="1"/>
    <col min="11" max="16384" width="9.77734375" style="21" customWidth="1"/>
  </cols>
  <sheetData>
    <row r="1" spans="1:10" ht="12.75">
      <c r="A1" s="134" t="s">
        <v>220</v>
      </c>
      <c r="B1" s="138"/>
      <c r="H1" s="138"/>
      <c r="I1" s="138"/>
      <c r="J1" s="138"/>
    </row>
    <row r="2" spans="1:10" ht="12.75" customHeight="1">
      <c r="A2" s="314" t="s">
        <v>82</v>
      </c>
      <c r="B2" s="314"/>
      <c r="C2" s="314"/>
      <c r="D2" s="314"/>
      <c r="E2" s="314"/>
      <c r="F2" s="314"/>
      <c r="G2" s="314"/>
      <c r="H2" s="314"/>
      <c r="I2" s="314"/>
      <c r="J2" s="314"/>
    </row>
    <row r="3" spans="1:10" ht="44.25" customHeight="1" thickBot="1">
      <c r="A3" s="283" t="s">
        <v>242</v>
      </c>
      <c r="B3" s="283"/>
      <c r="C3" s="283"/>
      <c r="D3" s="283"/>
      <c r="E3" s="283"/>
      <c r="F3" s="283"/>
      <c r="G3" s="283"/>
      <c r="H3" s="283"/>
      <c r="I3" s="283"/>
      <c r="J3" s="283"/>
    </row>
    <row r="4" spans="1:10" ht="12.75">
      <c r="A4" s="288" t="s">
        <v>183</v>
      </c>
      <c r="B4" s="288" t="s">
        <v>157</v>
      </c>
      <c r="C4" s="277" t="s">
        <v>161</v>
      </c>
      <c r="D4" s="277"/>
      <c r="E4" s="277"/>
      <c r="F4" s="277"/>
      <c r="G4" s="277"/>
      <c r="H4" s="288" t="s">
        <v>162</v>
      </c>
      <c r="I4" s="288" t="s">
        <v>163</v>
      </c>
      <c r="J4" s="288" t="s">
        <v>180</v>
      </c>
    </row>
    <row r="5" spans="1:10" ht="12.75">
      <c r="A5" s="315"/>
      <c r="B5" s="316"/>
      <c r="C5" s="317"/>
      <c r="D5" s="317"/>
      <c r="E5" s="317"/>
      <c r="F5" s="317"/>
      <c r="G5" s="317"/>
      <c r="H5" s="316"/>
      <c r="I5" s="316"/>
      <c r="J5" s="315"/>
    </row>
    <row r="6" spans="1:10" ht="12.75">
      <c r="A6" s="315"/>
      <c r="B6" s="316"/>
      <c r="C6" s="315" t="s">
        <v>152</v>
      </c>
      <c r="D6" s="315" t="s">
        <v>177</v>
      </c>
      <c r="E6" s="315" t="s">
        <v>178</v>
      </c>
      <c r="F6" s="315" t="s">
        <v>179</v>
      </c>
      <c r="G6" s="324">
        <v>1</v>
      </c>
      <c r="H6" s="316"/>
      <c r="I6" s="316"/>
      <c r="J6" s="315"/>
    </row>
    <row r="7" spans="1:10" ht="12.75">
      <c r="A7" s="315"/>
      <c r="B7" s="316"/>
      <c r="C7" s="315"/>
      <c r="D7" s="315"/>
      <c r="E7" s="315"/>
      <c r="F7" s="315"/>
      <c r="G7" s="316"/>
      <c r="H7" s="316"/>
      <c r="I7" s="316"/>
      <c r="J7" s="315"/>
    </row>
    <row r="8" spans="1:10" ht="14.25" customHeight="1">
      <c r="A8" s="107" t="s">
        <v>157</v>
      </c>
      <c r="B8" s="58">
        <f>SUM(B10:B32)</f>
        <v>296346</v>
      </c>
      <c r="C8" s="58">
        <f>SUM(C10:C32)</f>
        <v>248735</v>
      </c>
      <c r="D8" s="58">
        <f>SUM(D10:D32)</f>
        <v>101167</v>
      </c>
      <c r="E8" s="58">
        <f aca="true" t="shared" si="0" ref="E8:J8">SUM(E10:E32)</f>
        <v>100003</v>
      </c>
      <c r="F8" s="58">
        <f t="shared" si="0"/>
        <v>37930</v>
      </c>
      <c r="G8" s="58">
        <f t="shared" si="0"/>
        <v>9635</v>
      </c>
      <c r="H8" s="58">
        <f t="shared" si="0"/>
        <v>32246</v>
      </c>
      <c r="I8" s="58">
        <f t="shared" si="0"/>
        <v>8130</v>
      </c>
      <c r="J8" s="58">
        <f t="shared" si="0"/>
        <v>7235</v>
      </c>
    </row>
    <row r="9" spans="1:10" ht="14.25" customHeight="1">
      <c r="A9" s="124"/>
      <c r="B9" s="58"/>
      <c r="C9" s="58"/>
      <c r="D9" s="58"/>
      <c r="E9" s="58"/>
      <c r="F9" s="58"/>
      <c r="G9" s="58"/>
      <c r="H9" s="58"/>
      <c r="I9" s="58"/>
      <c r="J9" s="58"/>
    </row>
    <row r="10" spans="1:10" ht="14.25" customHeight="1">
      <c r="A10" s="125" t="s">
        <v>83</v>
      </c>
      <c r="B10" s="58">
        <f>C10+H10+I10+J10</f>
        <v>3998</v>
      </c>
      <c r="C10" s="58">
        <f>SUM(D10:G10)</f>
        <v>0</v>
      </c>
      <c r="D10" s="29"/>
      <c r="E10" s="29"/>
      <c r="F10" s="68"/>
      <c r="G10" s="58"/>
      <c r="H10" s="58">
        <v>1</v>
      </c>
      <c r="I10" s="58">
        <v>3997</v>
      </c>
      <c r="J10" s="68"/>
    </row>
    <row r="11" spans="1:10" ht="14.25" customHeight="1">
      <c r="A11" s="107"/>
      <c r="B11" s="58"/>
      <c r="C11" s="58"/>
      <c r="D11" s="60"/>
      <c r="E11" s="60"/>
      <c r="F11" s="60"/>
      <c r="G11" s="58"/>
      <c r="H11" s="58"/>
      <c r="I11" s="58"/>
      <c r="J11" s="60"/>
    </row>
    <row r="12" spans="1:10" ht="14.25" customHeight="1">
      <c r="A12" s="107" t="s">
        <v>84</v>
      </c>
      <c r="B12" s="58">
        <f>C12+H12+I12+J12</f>
        <v>2244</v>
      </c>
      <c r="C12" s="58">
        <f>SUM(D12:G12)</f>
        <v>51</v>
      </c>
      <c r="D12" s="29">
        <v>21</v>
      </c>
      <c r="E12" s="29">
        <v>19</v>
      </c>
      <c r="F12" s="68">
        <v>10</v>
      </c>
      <c r="G12" s="58">
        <v>1</v>
      </c>
      <c r="H12" s="58">
        <v>3</v>
      </c>
      <c r="I12" s="58">
        <v>2188</v>
      </c>
      <c r="J12" s="68">
        <v>2</v>
      </c>
    </row>
    <row r="13" spans="1:10" ht="14.25" customHeight="1">
      <c r="A13" s="107"/>
      <c r="B13" s="58"/>
      <c r="C13" s="58"/>
      <c r="D13" s="68"/>
      <c r="E13" s="68"/>
      <c r="F13" s="68"/>
      <c r="G13" s="58"/>
      <c r="H13" s="58"/>
      <c r="I13" s="58"/>
      <c r="J13" s="68"/>
    </row>
    <row r="14" spans="1:10" ht="14.25" customHeight="1">
      <c r="A14" s="107" t="s">
        <v>85</v>
      </c>
      <c r="B14" s="58">
        <f>C14+H14+I14+J14</f>
        <v>2157</v>
      </c>
      <c r="C14" s="58">
        <f>SUM(D14:G14)</f>
        <v>866</v>
      </c>
      <c r="D14" s="68">
        <v>310</v>
      </c>
      <c r="E14" s="68">
        <v>359</v>
      </c>
      <c r="F14" s="68">
        <v>161</v>
      </c>
      <c r="G14" s="58">
        <v>36</v>
      </c>
      <c r="H14" s="58">
        <v>5</v>
      </c>
      <c r="I14" s="58">
        <v>1286</v>
      </c>
      <c r="J14" s="68"/>
    </row>
    <row r="15" spans="1:10" ht="14.25" customHeight="1">
      <c r="A15" s="107"/>
      <c r="B15" s="58"/>
      <c r="C15" s="58"/>
      <c r="D15" s="68"/>
      <c r="E15" s="68"/>
      <c r="F15" s="68"/>
      <c r="G15" s="58"/>
      <c r="H15" s="58"/>
      <c r="I15" s="58"/>
      <c r="J15" s="68"/>
    </row>
    <row r="16" spans="1:10" ht="14.25" customHeight="1">
      <c r="A16" s="107" t="s">
        <v>86</v>
      </c>
      <c r="B16" s="58">
        <f>C16+H16+I16+J16</f>
        <v>1688</v>
      </c>
      <c r="C16" s="58">
        <f>SUM(D16:G16)</f>
        <v>1558</v>
      </c>
      <c r="D16" s="68">
        <v>572</v>
      </c>
      <c r="E16" s="68">
        <v>667</v>
      </c>
      <c r="F16" s="68">
        <v>275</v>
      </c>
      <c r="G16" s="58">
        <v>44</v>
      </c>
      <c r="H16" s="58">
        <v>61</v>
      </c>
      <c r="I16" s="58">
        <v>68</v>
      </c>
      <c r="J16" s="68">
        <v>1</v>
      </c>
    </row>
    <row r="17" spans="1:10" ht="14.25" customHeight="1">
      <c r="A17" s="124"/>
      <c r="B17" s="58"/>
      <c r="C17" s="58"/>
      <c r="D17" s="69"/>
      <c r="E17" s="69"/>
      <c r="F17" s="69"/>
      <c r="G17" s="58"/>
      <c r="H17" s="58"/>
      <c r="I17" s="58"/>
      <c r="J17" s="69"/>
    </row>
    <row r="18" spans="1:10" ht="14.25" customHeight="1">
      <c r="A18" s="107" t="s">
        <v>87</v>
      </c>
      <c r="B18" s="58">
        <f>C18+H18+I18+J18</f>
        <v>3332</v>
      </c>
      <c r="C18" s="58">
        <f>SUM(D18:G18)</f>
        <v>2834</v>
      </c>
      <c r="D18" s="68">
        <v>697</v>
      </c>
      <c r="E18" s="68">
        <v>1410</v>
      </c>
      <c r="F18" s="68">
        <v>581</v>
      </c>
      <c r="G18" s="58">
        <v>146</v>
      </c>
      <c r="H18" s="58">
        <v>406</v>
      </c>
      <c r="I18" s="58">
        <v>90</v>
      </c>
      <c r="J18" s="68">
        <v>2</v>
      </c>
    </row>
    <row r="19" spans="1:10" ht="14.25" customHeight="1">
      <c r="A19" s="107"/>
      <c r="B19" s="58"/>
      <c r="C19" s="58"/>
      <c r="D19" s="68"/>
      <c r="E19" s="68"/>
      <c r="F19" s="68"/>
      <c r="G19" s="58"/>
      <c r="H19" s="58"/>
      <c r="I19" s="58"/>
      <c r="J19" s="68"/>
    </row>
    <row r="20" spans="1:10" ht="14.25" customHeight="1">
      <c r="A20" s="107" t="s">
        <v>88</v>
      </c>
      <c r="B20" s="58">
        <f>C20+H20+I20+J20</f>
        <v>9936</v>
      </c>
      <c r="C20" s="58">
        <f>SUM(D20:G20)</f>
        <v>8612</v>
      </c>
      <c r="D20" s="68">
        <v>1158</v>
      </c>
      <c r="E20" s="68">
        <v>4706</v>
      </c>
      <c r="F20" s="68">
        <v>2141</v>
      </c>
      <c r="G20" s="58">
        <v>607</v>
      </c>
      <c r="H20" s="58">
        <v>1205</v>
      </c>
      <c r="I20" s="58">
        <v>119</v>
      </c>
      <c r="J20" s="68"/>
    </row>
    <row r="21" spans="1:10" ht="14.25" customHeight="1">
      <c r="A21" s="107"/>
      <c r="B21" s="58"/>
      <c r="C21" s="58"/>
      <c r="D21" s="68"/>
      <c r="E21" s="68"/>
      <c r="F21" s="68"/>
      <c r="G21" s="58"/>
      <c r="H21" s="58"/>
      <c r="I21" s="58"/>
      <c r="J21" s="68"/>
    </row>
    <row r="22" spans="1:10" ht="14.25" customHeight="1">
      <c r="A22" s="107" t="s">
        <v>89</v>
      </c>
      <c r="B22" s="58">
        <f>C22+H22+I22+J22</f>
        <v>18940</v>
      </c>
      <c r="C22" s="58">
        <f>SUM(D22:G22)</f>
        <v>16443</v>
      </c>
      <c r="D22" s="68">
        <v>2923</v>
      </c>
      <c r="E22" s="68">
        <v>8612</v>
      </c>
      <c r="F22" s="68">
        <v>3866</v>
      </c>
      <c r="G22" s="58">
        <v>1042</v>
      </c>
      <c r="H22" s="58">
        <v>2376</v>
      </c>
      <c r="I22" s="58">
        <v>119</v>
      </c>
      <c r="J22" s="68">
        <v>2</v>
      </c>
    </row>
    <row r="23" spans="1:10" ht="14.25" customHeight="1">
      <c r="A23" s="107"/>
      <c r="B23" s="58"/>
      <c r="C23" s="58"/>
      <c r="D23" s="68"/>
      <c r="E23" s="68"/>
      <c r="F23" s="68"/>
      <c r="G23" s="58"/>
      <c r="H23" s="58"/>
      <c r="I23" s="58"/>
      <c r="J23" s="68"/>
    </row>
    <row r="24" spans="1:10" ht="14.25" customHeight="1">
      <c r="A24" s="124" t="s">
        <v>90</v>
      </c>
      <c r="B24" s="58">
        <f>C24+H24+I24+J24</f>
        <v>25876</v>
      </c>
      <c r="C24" s="58">
        <f>SUM(D24:G24)</f>
        <v>22454</v>
      </c>
      <c r="D24" s="69">
        <v>5953</v>
      </c>
      <c r="E24" s="69">
        <v>10679</v>
      </c>
      <c r="F24" s="69">
        <v>4498</v>
      </c>
      <c r="G24" s="58">
        <v>1324</v>
      </c>
      <c r="H24" s="58">
        <v>3285</v>
      </c>
      <c r="I24" s="58">
        <v>115</v>
      </c>
      <c r="J24" s="69">
        <v>22</v>
      </c>
    </row>
    <row r="25" spans="1:10" ht="14.25" customHeight="1">
      <c r="A25" s="107"/>
      <c r="B25" s="58"/>
      <c r="C25" s="58"/>
      <c r="D25" s="69"/>
      <c r="E25" s="69"/>
      <c r="F25" s="69"/>
      <c r="G25" s="58"/>
      <c r="H25" s="58"/>
      <c r="I25" s="58"/>
      <c r="J25" s="69"/>
    </row>
    <row r="26" spans="1:10" ht="14.25" customHeight="1">
      <c r="A26" s="107" t="s">
        <v>91</v>
      </c>
      <c r="B26" s="58">
        <f>C26+H26+I26+J26</f>
        <v>34675</v>
      </c>
      <c r="C26" s="58">
        <f>SUM(D26:G26)</f>
        <v>30113</v>
      </c>
      <c r="D26" s="68">
        <v>10632</v>
      </c>
      <c r="E26" s="68">
        <v>12867</v>
      </c>
      <c r="F26" s="68">
        <v>5192</v>
      </c>
      <c r="G26" s="58">
        <v>1422</v>
      </c>
      <c r="H26" s="58">
        <v>4403</v>
      </c>
      <c r="I26" s="58">
        <v>73</v>
      </c>
      <c r="J26" s="68">
        <v>86</v>
      </c>
    </row>
    <row r="27" spans="1:10" ht="14.25" customHeight="1">
      <c r="A27" s="107"/>
      <c r="B27" s="58"/>
      <c r="C27" s="58"/>
      <c r="D27" s="68"/>
      <c r="E27" s="68"/>
      <c r="F27" s="68"/>
      <c r="G27" s="58"/>
      <c r="H27" s="58"/>
      <c r="I27" s="58"/>
      <c r="J27" s="68"/>
    </row>
    <row r="28" spans="1:10" ht="14.25" customHeight="1">
      <c r="A28" s="107" t="s">
        <v>92</v>
      </c>
      <c r="B28" s="58">
        <f>C28+H28+I28+J28</f>
        <v>42221</v>
      </c>
      <c r="C28" s="58">
        <f>SUM(D28:G28)</f>
        <v>36913</v>
      </c>
      <c r="D28" s="68">
        <v>15614</v>
      </c>
      <c r="E28" s="68">
        <v>14308</v>
      </c>
      <c r="F28" s="68">
        <v>5587</v>
      </c>
      <c r="G28" s="58">
        <v>1404</v>
      </c>
      <c r="H28" s="58">
        <v>4927</v>
      </c>
      <c r="I28" s="58">
        <v>37</v>
      </c>
      <c r="J28" s="68">
        <v>344</v>
      </c>
    </row>
    <row r="29" spans="1:10" ht="14.25" customHeight="1">
      <c r="A29" s="107"/>
      <c r="B29" s="58"/>
      <c r="C29" s="58"/>
      <c r="D29" s="68"/>
      <c r="E29" s="68"/>
      <c r="F29" s="68"/>
      <c r="G29" s="58"/>
      <c r="H29" s="58"/>
      <c r="I29" s="58"/>
      <c r="J29" s="68"/>
    </row>
    <row r="30" spans="1:10" ht="14.25" customHeight="1">
      <c r="A30" s="107" t="s">
        <v>93</v>
      </c>
      <c r="B30" s="58">
        <f>C30+H30+I30+J30</f>
        <v>43639</v>
      </c>
      <c r="C30" s="58">
        <f>SUM(D30:G30)</f>
        <v>38330</v>
      </c>
      <c r="D30" s="68">
        <v>18162</v>
      </c>
      <c r="E30" s="68">
        <v>14012</v>
      </c>
      <c r="F30" s="68">
        <v>4890</v>
      </c>
      <c r="G30" s="58">
        <v>1266</v>
      </c>
      <c r="H30" s="58">
        <v>4512</v>
      </c>
      <c r="I30" s="58">
        <v>19</v>
      </c>
      <c r="J30" s="68">
        <v>778</v>
      </c>
    </row>
    <row r="31" spans="1:10" ht="14.25" customHeight="1">
      <c r="A31" s="107"/>
      <c r="B31" s="58"/>
      <c r="C31" s="58"/>
      <c r="D31" s="68"/>
      <c r="E31" s="68"/>
      <c r="F31" s="68"/>
      <c r="G31" s="58"/>
      <c r="H31" s="58"/>
      <c r="I31" s="58"/>
      <c r="J31" s="68"/>
    </row>
    <row r="32" spans="1:10" ht="14.25" customHeight="1" thickBot="1">
      <c r="A32" s="178" t="s">
        <v>94</v>
      </c>
      <c r="B32" s="173">
        <f>C32+H32+I32+J32</f>
        <v>107640</v>
      </c>
      <c r="C32" s="173">
        <f>SUM(D32:G32)</f>
        <v>90561</v>
      </c>
      <c r="D32" s="179">
        <v>45125</v>
      </c>
      <c r="E32" s="179">
        <v>32364</v>
      </c>
      <c r="F32" s="179">
        <v>10729</v>
      </c>
      <c r="G32" s="173">
        <v>2343</v>
      </c>
      <c r="H32" s="173">
        <v>11062</v>
      </c>
      <c r="I32" s="173">
        <v>19</v>
      </c>
      <c r="J32" s="179">
        <v>5998</v>
      </c>
    </row>
    <row r="33" spans="1:10" ht="12.75">
      <c r="A33" s="320" t="s">
        <v>119</v>
      </c>
      <c r="B33" s="320"/>
      <c r="C33" s="320"/>
      <c r="D33" s="320"/>
      <c r="E33" s="320"/>
      <c r="F33" s="320"/>
      <c r="G33" s="320"/>
      <c r="H33" s="320"/>
      <c r="I33" s="320"/>
      <c r="J33" s="320"/>
    </row>
    <row r="34" spans="1:10" ht="12.75">
      <c r="A34" s="320" t="s">
        <v>118</v>
      </c>
      <c r="B34" s="320"/>
      <c r="C34" s="320"/>
      <c r="D34" s="320"/>
      <c r="E34" s="320"/>
      <c r="F34" s="320"/>
      <c r="G34" s="320"/>
      <c r="H34" s="320"/>
      <c r="I34" s="320"/>
      <c r="J34" s="320"/>
    </row>
    <row r="35" spans="1:10" ht="12.75">
      <c r="A35" s="319" t="s">
        <v>205</v>
      </c>
      <c r="B35" s="319"/>
      <c r="C35" s="319"/>
      <c r="D35" s="319"/>
      <c r="E35" s="319"/>
      <c r="F35" s="319"/>
      <c r="G35" s="319"/>
      <c r="H35" s="319"/>
      <c r="I35" s="319"/>
      <c r="J35" s="319"/>
    </row>
    <row r="37" spans="3:10" ht="12.75">
      <c r="C37" s="211"/>
      <c r="D37" s="211"/>
      <c r="E37" s="211"/>
      <c r="F37" s="211"/>
      <c r="G37" s="211"/>
      <c r="H37" s="211"/>
      <c r="I37" s="211"/>
      <c r="J37" s="211"/>
    </row>
  </sheetData>
  <sheetProtection/>
  <mergeCells count="16">
    <mergeCell ref="A2:J2"/>
    <mergeCell ref="A4:A7"/>
    <mergeCell ref="B4:B7"/>
    <mergeCell ref="C4:G5"/>
    <mergeCell ref="C6:C7"/>
    <mergeCell ref="D6:D7"/>
    <mergeCell ref="E6:E7"/>
    <mergeCell ref="F6:F7"/>
    <mergeCell ref="G6:G7"/>
    <mergeCell ref="A3:J3"/>
    <mergeCell ref="A35:J35"/>
    <mergeCell ref="H4:H7"/>
    <mergeCell ref="I4:I7"/>
    <mergeCell ref="J4:J7"/>
    <mergeCell ref="A33:J33"/>
    <mergeCell ref="A34:J34"/>
  </mergeCells>
  <hyperlinks>
    <hyperlink ref="A1" location="Índice!A1" display="Regresar"/>
  </hyperlinks>
  <printOptions horizontalCentered="1"/>
  <pageMargins left="0.2755905511811024" right="0.2755905511811024" top="0.3937007874015748" bottom="0" header="0.17" footer="0"/>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ransitionEvaluation="1" transitionEntry="1">
    <pageSetUpPr fitToPage="1"/>
  </sheetPr>
  <dimension ref="A1:P33"/>
  <sheetViews>
    <sheetView showGridLines="0" zoomScaleSheetLayoutView="49" zoomScalePageLayoutView="0" workbookViewId="0" topLeftCell="A1">
      <selection activeCell="A1" sqref="A1"/>
    </sheetView>
  </sheetViews>
  <sheetFormatPr defaultColWidth="9.77734375" defaultRowHeight="15.75"/>
  <cols>
    <col min="1" max="1" width="24.99609375" style="21" customWidth="1"/>
    <col min="2" max="16" width="8.10546875" style="21" customWidth="1"/>
    <col min="17" max="109" width="9.77734375" style="21" customWidth="1"/>
    <col min="110" max="16384" width="9.77734375" style="21" customWidth="1"/>
  </cols>
  <sheetData>
    <row r="1" spans="1:16" ht="12.75">
      <c r="A1" s="134" t="s">
        <v>220</v>
      </c>
      <c r="B1" s="138"/>
      <c r="C1" s="138"/>
      <c r="D1" s="138"/>
      <c r="E1" s="138"/>
      <c r="F1" s="138"/>
      <c r="G1" s="138"/>
      <c r="H1" s="138"/>
      <c r="I1" s="138"/>
      <c r="J1" s="138"/>
      <c r="K1" s="138"/>
      <c r="L1" s="138"/>
      <c r="M1" s="138"/>
      <c r="N1" s="138"/>
      <c r="O1" s="138"/>
      <c r="P1" s="138"/>
    </row>
    <row r="2" spans="1:16" ht="12.75" customHeight="1">
      <c r="A2" s="286" t="s">
        <v>95</v>
      </c>
      <c r="B2" s="286"/>
      <c r="C2" s="286"/>
      <c r="D2" s="286"/>
      <c r="E2" s="286"/>
      <c r="F2" s="286"/>
      <c r="G2" s="286"/>
      <c r="H2" s="286"/>
      <c r="I2" s="286"/>
      <c r="J2" s="286"/>
      <c r="K2" s="286"/>
      <c r="L2" s="286"/>
      <c r="M2" s="286"/>
      <c r="N2" s="286"/>
      <c r="O2" s="286"/>
      <c r="P2" s="286"/>
    </row>
    <row r="3" spans="1:14" ht="23.25" customHeight="1" thickBot="1">
      <c r="A3" s="269" t="s">
        <v>243</v>
      </c>
      <c r="B3" s="269"/>
      <c r="C3" s="269"/>
      <c r="D3" s="269"/>
      <c r="E3" s="269"/>
      <c r="F3" s="269"/>
      <c r="G3" s="269"/>
      <c r="H3" s="269"/>
      <c r="I3" s="269"/>
      <c r="J3" s="269"/>
      <c r="K3" s="269"/>
      <c r="L3" s="269"/>
      <c r="M3" s="269"/>
      <c r="N3" s="269"/>
    </row>
    <row r="4" spans="1:16" ht="12.75" customHeight="1">
      <c r="A4" s="275" t="s">
        <v>145</v>
      </c>
      <c r="B4" s="325">
        <v>2000</v>
      </c>
      <c r="C4" s="325">
        <v>2001</v>
      </c>
      <c r="D4" s="325">
        <v>2002</v>
      </c>
      <c r="E4" s="325">
        <v>2003</v>
      </c>
      <c r="F4" s="325">
        <v>2004</v>
      </c>
      <c r="G4" s="325">
        <v>2005</v>
      </c>
      <c r="H4" s="325">
        <v>2006</v>
      </c>
      <c r="I4" s="325">
        <v>2007</v>
      </c>
      <c r="J4" s="325" t="s">
        <v>124</v>
      </c>
      <c r="K4" s="325">
        <v>2009</v>
      </c>
      <c r="L4" s="325">
        <v>2010</v>
      </c>
      <c r="M4" s="325">
        <v>2011</v>
      </c>
      <c r="N4" s="325">
        <v>2012</v>
      </c>
      <c r="O4" s="325">
        <v>2013</v>
      </c>
      <c r="P4" s="325">
        <v>2014</v>
      </c>
    </row>
    <row r="5" spans="1:16" ht="12.75" customHeight="1">
      <c r="A5" s="276"/>
      <c r="B5" s="326"/>
      <c r="C5" s="326"/>
      <c r="D5" s="326"/>
      <c r="E5" s="326"/>
      <c r="F5" s="326"/>
      <c r="G5" s="326"/>
      <c r="H5" s="326"/>
      <c r="I5" s="326"/>
      <c r="J5" s="326"/>
      <c r="K5" s="326"/>
      <c r="L5" s="326"/>
      <c r="M5" s="326"/>
      <c r="N5" s="326"/>
      <c r="O5" s="326"/>
      <c r="P5" s="326"/>
    </row>
    <row r="6" spans="1:16" ht="12.75" customHeight="1">
      <c r="A6" s="236"/>
      <c r="B6" s="64"/>
      <c r="C6" s="64"/>
      <c r="D6" s="64"/>
      <c r="E6" s="64"/>
      <c r="F6" s="64"/>
      <c r="G6" s="64"/>
      <c r="H6" s="64"/>
      <c r="I6" s="64"/>
      <c r="J6" s="64"/>
      <c r="K6" s="64"/>
      <c r="L6" s="64"/>
      <c r="M6" s="64"/>
      <c r="N6" s="64"/>
      <c r="O6" s="64"/>
      <c r="P6" s="64"/>
    </row>
    <row r="7" ht="12.75" customHeight="1">
      <c r="A7" s="21" t="s">
        <v>184</v>
      </c>
    </row>
    <row r="8" spans="1:16" ht="15" customHeight="1">
      <c r="A8" s="235" t="s">
        <v>254</v>
      </c>
      <c r="B8" s="233">
        <v>202407</v>
      </c>
      <c r="C8" s="233">
        <v>208962</v>
      </c>
      <c r="D8" s="233">
        <v>215729</v>
      </c>
      <c r="E8" s="233">
        <v>220814</v>
      </c>
      <c r="F8" s="233">
        <v>224126</v>
      </c>
      <c r="G8" s="233">
        <v>227591</v>
      </c>
      <c r="H8" s="233">
        <v>227218</v>
      </c>
      <c r="I8" s="234">
        <v>233249</v>
      </c>
      <c r="J8" s="234" t="s">
        <v>120</v>
      </c>
      <c r="K8" s="234">
        <v>257040</v>
      </c>
      <c r="L8" s="234">
        <v>254195</v>
      </c>
      <c r="M8" s="234">
        <v>248782</v>
      </c>
      <c r="N8" s="234">
        <v>248175</v>
      </c>
      <c r="O8" s="234">
        <v>249422</v>
      </c>
      <c r="P8" s="234">
        <v>248735</v>
      </c>
    </row>
    <row r="9" spans="1:16" ht="12.75" customHeight="1">
      <c r="A9" s="18" t="s">
        <v>96</v>
      </c>
      <c r="B9" s="72">
        <v>807</v>
      </c>
      <c r="C9" s="72">
        <v>907</v>
      </c>
      <c r="D9" s="72">
        <v>1003</v>
      </c>
      <c r="E9" s="72">
        <v>1109</v>
      </c>
      <c r="F9" s="72">
        <v>1235</v>
      </c>
      <c r="G9" s="72">
        <v>1376</v>
      </c>
      <c r="H9" s="72">
        <v>1466</v>
      </c>
      <c r="I9" s="73">
        <v>1561</v>
      </c>
      <c r="J9" s="73">
        <v>1650.60080921536</v>
      </c>
      <c r="K9" s="73">
        <v>1721.63272927776</v>
      </c>
      <c r="L9" s="73">
        <v>1793.28768985561</v>
      </c>
      <c r="M9" s="71">
        <v>1933.22</v>
      </c>
      <c r="N9" s="71">
        <v>2683</v>
      </c>
      <c r="O9" s="71">
        <v>2886.99</v>
      </c>
      <c r="P9" s="71">
        <v>3087.38</v>
      </c>
    </row>
    <row r="10" spans="1:16" ht="12.75" customHeight="1">
      <c r="A10" s="18" t="s">
        <v>97</v>
      </c>
      <c r="B10" s="206">
        <v>50</v>
      </c>
      <c r="C10" s="206">
        <v>50</v>
      </c>
      <c r="D10" s="206">
        <v>51</v>
      </c>
      <c r="E10" s="206">
        <v>52</v>
      </c>
      <c r="F10" s="206">
        <v>52</v>
      </c>
      <c r="G10" s="206">
        <v>53</v>
      </c>
      <c r="H10" s="206">
        <v>53</v>
      </c>
      <c r="I10" s="207">
        <v>54</v>
      </c>
      <c r="J10" s="207">
        <v>57</v>
      </c>
      <c r="K10" s="207">
        <v>57.07</v>
      </c>
      <c r="L10" s="207">
        <v>57.7</v>
      </c>
      <c r="M10" s="207">
        <v>58</v>
      </c>
      <c r="N10" s="207">
        <v>58.79</v>
      </c>
      <c r="O10" s="207">
        <v>59.1</v>
      </c>
      <c r="P10" s="207">
        <v>59.7</v>
      </c>
    </row>
    <row r="11" spans="1:16" ht="19.5" customHeight="1">
      <c r="A11" s="18"/>
      <c r="B11" s="72"/>
      <c r="C11" s="72"/>
      <c r="D11" s="72"/>
      <c r="E11" s="72"/>
      <c r="F11" s="72"/>
      <c r="G11" s="72"/>
      <c r="H11" s="72"/>
      <c r="I11" s="73"/>
      <c r="J11" s="73"/>
      <c r="K11" s="73"/>
      <c r="L11" s="73"/>
      <c r="M11" s="73"/>
      <c r="N11" s="73"/>
      <c r="O11" s="73"/>
      <c r="P11" s="73"/>
    </row>
    <row r="12" spans="1:16" ht="12.75" customHeight="1">
      <c r="A12" s="18" t="s">
        <v>186</v>
      </c>
      <c r="B12" s="72"/>
      <c r="C12" s="72"/>
      <c r="D12" s="72"/>
      <c r="E12" s="72"/>
      <c r="F12" s="72"/>
      <c r="G12" s="72"/>
      <c r="H12" s="72"/>
      <c r="I12" s="73"/>
      <c r="J12" s="73"/>
      <c r="K12" s="73"/>
      <c r="L12" s="73"/>
      <c r="M12" s="73"/>
      <c r="N12" s="73"/>
      <c r="O12" s="73"/>
      <c r="P12" s="73"/>
    </row>
    <row r="13" spans="1:16" ht="12.75" customHeight="1">
      <c r="A13" s="235" t="s">
        <v>254</v>
      </c>
      <c r="B13" s="70">
        <v>33373</v>
      </c>
      <c r="C13" s="70">
        <v>33123</v>
      </c>
      <c r="D13" s="70">
        <v>33206</v>
      </c>
      <c r="E13" s="70">
        <v>33422</v>
      </c>
      <c r="F13" s="70">
        <v>33696</v>
      </c>
      <c r="G13" s="70">
        <v>33822</v>
      </c>
      <c r="H13" s="70">
        <v>33721</v>
      </c>
      <c r="I13" s="71">
        <v>34070</v>
      </c>
      <c r="J13" s="71" t="s">
        <v>121</v>
      </c>
      <c r="K13" s="71">
        <v>32042</v>
      </c>
      <c r="L13" s="71">
        <v>31968</v>
      </c>
      <c r="M13" s="71">
        <v>32117</v>
      </c>
      <c r="N13" s="71">
        <v>32152</v>
      </c>
      <c r="O13" s="71">
        <v>32220</v>
      </c>
      <c r="P13" s="71">
        <v>32246</v>
      </c>
    </row>
    <row r="14" spans="1:16" ht="12.75" customHeight="1">
      <c r="A14" s="18" t="s">
        <v>96</v>
      </c>
      <c r="B14" s="72">
        <v>653</v>
      </c>
      <c r="C14" s="72">
        <v>697</v>
      </c>
      <c r="D14" s="72">
        <v>735</v>
      </c>
      <c r="E14" s="72">
        <v>790</v>
      </c>
      <c r="F14" s="72">
        <v>841</v>
      </c>
      <c r="G14" s="72">
        <v>904</v>
      </c>
      <c r="H14" s="72">
        <v>946</v>
      </c>
      <c r="I14" s="73">
        <v>1002</v>
      </c>
      <c r="J14" s="73">
        <v>2025.0888695624824</v>
      </c>
      <c r="K14" s="73">
        <v>2104.32728160794</v>
      </c>
      <c r="L14" s="73">
        <v>2244.427174273469</v>
      </c>
      <c r="M14" s="73">
        <v>2598.653859587845</v>
      </c>
      <c r="N14" s="73">
        <v>2721.5</v>
      </c>
      <c r="O14" s="73">
        <v>2806.2596567009045</v>
      </c>
      <c r="P14" s="73">
        <v>2923</v>
      </c>
    </row>
    <row r="15" spans="1:16" ht="12.75" customHeight="1">
      <c r="A15" s="18" t="s">
        <v>97</v>
      </c>
      <c r="B15" s="206">
        <v>50</v>
      </c>
      <c r="C15" s="206">
        <v>51</v>
      </c>
      <c r="D15" s="206">
        <v>52</v>
      </c>
      <c r="E15" s="206">
        <v>52</v>
      </c>
      <c r="F15" s="206">
        <v>53</v>
      </c>
      <c r="G15" s="206">
        <v>54</v>
      </c>
      <c r="H15" s="206">
        <v>54</v>
      </c>
      <c r="I15" s="207">
        <v>55</v>
      </c>
      <c r="J15" s="207">
        <v>56</v>
      </c>
      <c r="K15" s="207">
        <v>56.87</v>
      </c>
      <c r="L15" s="207">
        <v>57.5</v>
      </c>
      <c r="M15" s="207">
        <v>58</v>
      </c>
      <c r="N15" s="207">
        <v>58.6</v>
      </c>
      <c r="O15" s="207">
        <v>59.1</v>
      </c>
      <c r="P15" s="207">
        <v>59.6</v>
      </c>
    </row>
    <row r="16" spans="1:16" ht="21" customHeight="1">
      <c r="A16" s="18"/>
      <c r="B16" s="72"/>
      <c r="C16" s="72"/>
      <c r="D16" s="72"/>
      <c r="E16" s="72"/>
      <c r="F16" s="72"/>
      <c r="G16" s="72"/>
      <c r="H16" s="72"/>
      <c r="I16" s="73"/>
      <c r="J16" s="73"/>
      <c r="K16" s="73"/>
      <c r="L16" s="73"/>
      <c r="M16" s="73"/>
      <c r="N16" s="73"/>
      <c r="O16" s="73"/>
      <c r="P16" s="73"/>
    </row>
    <row r="17" spans="1:16" ht="12.75" customHeight="1">
      <c r="A17" s="18" t="s">
        <v>187</v>
      </c>
      <c r="B17" s="72"/>
      <c r="C17" s="72"/>
      <c r="D17" s="72"/>
      <c r="E17" s="72"/>
      <c r="F17" s="72"/>
      <c r="G17" s="72"/>
      <c r="H17" s="72"/>
      <c r="I17" s="73"/>
      <c r="J17" s="73"/>
      <c r="K17" s="73"/>
      <c r="L17" s="73"/>
      <c r="M17" s="73"/>
      <c r="N17" s="73"/>
      <c r="O17" s="73"/>
      <c r="P17" s="73"/>
    </row>
    <row r="18" spans="1:16" ht="12.75" customHeight="1">
      <c r="A18" s="235" t="s">
        <v>254</v>
      </c>
      <c r="B18" s="70">
        <v>18452</v>
      </c>
      <c r="C18" s="70">
        <v>16147</v>
      </c>
      <c r="D18" s="70">
        <v>14810</v>
      </c>
      <c r="E18" s="70">
        <v>13217</v>
      </c>
      <c r="F18" s="70">
        <v>12525</v>
      </c>
      <c r="G18" s="70">
        <v>11570</v>
      </c>
      <c r="H18" s="70">
        <v>10620</v>
      </c>
      <c r="I18" s="71">
        <v>9808</v>
      </c>
      <c r="J18" s="71" t="s">
        <v>122</v>
      </c>
      <c r="K18" s="71">
        <v>9003</v>
      </c>
      <c r="L18" s="71">
        <v>8554</v>
      </c>
      <c r="M18" s="71">
        <v>8517</v>
      </c>
      <c r="N18" s="71">
        <v>8302</v>
      </c>
      <c r="O18" s="71">
        <v>7647</v>
      </c>
      <c r="P18" s="71">
        <v>8130</v>
      </c>
    </row>
    <row r="19" spans="1:16" ht="12.75" customHeight="1">
      <c r="A19" s="18" t="s">
        <v>96</v>
      </c>
      <c r="B19" s="72">
        <v>473</v>
      </c>
      <c r="C19" s="72">
        <v>523</v>
      </c>
      <c r="D19" s="72">
        <v>559</v>
      </c>
      <c r="E19" s="72">
        <v>611</v>
      </c>
      <c r="F19" s="72">
        <v>677</v>
      </c>
      <c r="G19" s="72">
        <v>749</v>
      </c>
      <c r="H19" s="72">
        <v>793</v>
      </c>
      <c r="I19" s="73">
        <v>863</v>
      </c>
      <c r="J19" s="71">
        <v>1102.4317802779613</v>
      </c>
      <c r="K19" s="71">
        <v>1183.154768888889</v>
      </c>
      <c r="L19" s="71">
        <v>1260.7311748889408</v>
      </c>
      <c r="M19" s="71">
        <v>1950.5553133514989</v>
      </c>
      <c r="N19" s="71">
        <v>2109.81</v>
      </c>
      <c r="O19" s="71">
        <v>2472.4275280898873</v>
      </c>
      <c r="P19" s="71">
        <v>2902</v>
      </c>
    </row>
    <row r="20" spans="1:16" ht="12.75" customHeight="1">
      <c r="A20" s="18" t="s">
        <v>97</v>
      </c>
      <c r="B20" s="206">
        <v>14</v>
      </c>
      <c r="C20" s="206">
        <v>14</v>
      </c>
      <c r="D20" s="206">
        <v>15</v>
      </c>
      <c r="E20" s="206">
        <v>15</v>
      </c>
      <c r="F20" s="206">
        <v>15</v>
      </c>
      <c r="G20" s="206">
        <v>15</v>
      </c>
      <c r="H20" s="206">
        <v>16</v>
      </c>
      <c r="I20" s="207">
        <v>16</v>
      </c>
      <c r="J20" s="207">
        <v>15</v>
      </c>
      <c r="K20" s="207">
        <v>15.43</v>
      </c>
      <c r="L20" s="207">
        <v>15.8</v>
      </c>
      <c r="M20" s="207">
        <v>16</v>
      </c>
      <c r="N20" s="207">
        <v>16.1</v>
      </c>
      <c r="O20" s="207">
        <v>16.1</v>
      </c>
      <c r="P20" s="207">
        <v>16.5</v>
      </c>
    </row>
    <row r="21" spans="1:16" ht="19.5" customHeight="1">
      <c r="A21" s="18"/>
      <c r="B21" s="72"/>
      <c r="C21" s="72"/>
      <c r="D21" s="72"/>
      <c r="E21" s="72"/>
      <c r="F21" s="72"/>
      <c r="G21" s="72"/>
      <c r="H21" s="72"/>
      <c r="I21" s="73"/>
      <c r="J21" s="73"/>
      <c r="K21" s="73"/>
      <c r="L21" s="73"/>
      <c r="M21" s="73"/>
      <c r="N21" s="73"/>
      <c r="O21" s="73"/>
      <c r="P21" s="73"/>
    </row>
    <row r="22" spans="1:16" ht="12.75" customHeight="1">
      <c r="A22" s="18" t="s">
        <v>188</v>
      </c>
      <c r="B22" s="72"/>
      <c r="C22" s="72"/>
      <c r="D22" s="72"/>
      <c r="E22" s="72"/>
      <c r="F22" s="72"/>
      <c r="G22" s="72"/>
      <c r="H22" s="72"/>
      <c r="I22" s="73"/>
      <c r="J22" s="73"/>
      <c r="K22" s="73"/>
      <c r="L22" s="73"/>
      <c r="M22" s="73"/>
      <c r="N22" s="73"/>
      <c r="O22" s="73"/>
      <c r="P22" s="73"/>
    </row>
    <row r="23" spans="1:16" ht="12.75" customHeight="1">
      <c r="A23" s="235" t="s">
        <v>254</v>
      </c>
      <c r="B23" s="70">
        <v>12212</v>
      </c>
      <c r="C23" s="70">
        <v>12049</v>
      </c>
      <c r="D23" s="70">
        <v>12005</v>
      </c>
      <c r="E23" s="70">
        <v>12016</v>
      </c>
      <c r="F23" s="70">
        <v>11898</v>
      </c>
      <c r="G23" s="70">
        <v>11775</v>
      </c>
      <c r="H23" s="70">
        <v>11493</v>
      </c>
      <c r="I23" s="71">
        <v>11412</v>
      </c>
      <c r="J23" s="71" t="s">
        <v>123</v>
      </c>
      <c r="K23" s="71">
        <v>8808</v>
      </c>
      <c r="L23" s="71">
        <v>8452</v>
      </c>
      <c r="M23" s="71">
        <v>8149</v>
      </c>
      <c r="N23" s="71">
        <v>7856</v>
      </c>
      <c r="O23" s="71">
        <v>7580</v>
      </c>
      <c r="P23" s="71">
        <v>7235</v>
      </c>
    </row>
    <row r="24" spans="1:16" ht="12.75" customHeight="1">
      <c r="A24" s="18" t="s">
        <v>96</v>
      </c>
      <c r="B24" s="72">
        <v>282</v>
      </c>
      <c r="C24" s="72">
        <v>300</v>
      </c>
      <c r="D24" s="72">
        <v>317</v>
      </c>
      <c r="E24" s="72">
        <v>340</v>
      </c>
      <c r="F24" s="72">
        <v>398</v>
      </c>
      <c r="G24" s="72">
        <v>422</v>
      </c>
      <c r="H24" s="72">
        <v>443</v>
      </c>
      <c r="I24" s="73">
        <v>463</v>
      </c>
      <c r="J24" s="71">
        <v>508.3378964529196</v>
      </c>
      <c r="K24" s="71">
        <v>583.2996134764049</v>
      </c>
      <c r="L24" s="71">
        <v>569.953752270663</v>
      </c>
      <c r="M24" s="71">
        <v>596.2851197464194</v>
      </c>
      <c r="N24" s="71">
        <v>639.4214231160896</v>
      </c>
      <c r="O24" s="71">
        <v>848.2331379544684</v>
      </c>
      <c r="P24" s="71">
        <v>904</v>
      </c>
    </row>
    <row r="25" spans="1:16" ht="12.75" customHeight="1">
      <c r="A25" s="18" t="s">
        <v>97</v>
      </c>
      <c r="B25" s="72">
        <v>65</v>
      </c>
      <c r="C25" s="72">
        <v>66</v>
      </c>
      <c r="D25" s="72">
        <v>67</v>
      </c>
      <c r="E25" s="72">
        <v>67</v>
      </c>
      <c r="F25" s="72">
        <v>68</v>
      </c>
      <c r="G25" s="72">
        <v>69</v>
      </c>
      <c r="H25" s="72">
        <v>69</v>
      </c>
      <c r="I25" s="73">
        <v>70</v>
      </c>
      <c r="J25" s="73">
        <v>70</v>
      </c>
      <c r="K25" s="73">
        <v>70.65</v>
      </c>
      <c r="L25" s="73">
        <v>71.2</v>
      </c>
      <c r="M25" s="73">
        <v>72</v>
      </c>
      <c r="N25" s="73">
        <v>72.5</v>
      </c>
      <c r="O25" s="73">
        <v>73.2</v>
      </c>
      <c r="P25" s="71">
        <v>73.8</v>
      </c>
    </row>
    <row r="26" spans="1:16" ht="12.75" customHeight="1" thickBot="1">
      <c r="A26" s="237"/>
      <c r="B26" s="237"/>
      <c r="C26" s="237"/>
      <c r="D26" s="237"/>
      <c r="E26" s="237"/>
      <c r="F26" s="237"/>
      <c r="G26" s="237"/>
      <c r="H26" s="237"/>
      <c r="I26" s="237"/>
      <c r="J26" s="237"/>
      <c r="K26" s="237"/>
      <c r="L26" s="237"/>
      <c r="M26" s="237"/>
      <c r="N26" s="237"/>
      <c r="O26" s="237"/>
      <c r="P26" s="238"/>
    </row>
    <row r="27" spans="1:16" ht="13.5" customHeight="1" thickTop="1">
      <c r="A27" s="114" t="s">
        <v>98</v>
      </c>
      <c r="B27" s="18"/>
      <c r="C27" s="18"/>
      <c r="D27" s="18"/>
      <c r="E27" s="18"/>
      <c r="F27" s="18"/>
      <c r="G27" s="18"/>
      <c r="H27" s="18"/>
      <c r="I27" s="63"/>
      <c r="J27" s="63"/>
      <c r="K27" s="63"/>
      <c r="L27" s="63"/>
      <c r="M27" s="63"/>
      <c r="N27" s="63"/>
      <c r="O27" s="63"/>
      <c r="P27" s="63"/>
    </row>
    <row r="28" spans="1:16" ht="12.75" customHeight="1">
      <c r="A28" s="115" t="s">
        <v>138</v>
      </c>
      <c r="B28" s="37"/>
      <c r="C28" s="37"/>
      <c r="D28" s="37"/>
      <c r="E28" s="37"/>
      <c r="F28" s="37"/>
      <c r="G28" s="37"/>
      <c r="H28" s="37"/>
      <c r="I28" s="37"/>
      <c r="J28" s="37"/>
      <c r="K28" s="37"/>
      <c r="L28" s="37"/>
      <c r="M28" s="37"/>
      <c r="N28" s="37"/>
      <c r="O28" s="37"/>
      <c r="P28" s="37"/>
    </row>
    <row r="29" spans="1:16" ht="12.75" customHeight="1">
      <c r="A29" s="114" t="s">
        <v>99</v>
      </c>
      <c r="B29" s="18"/>
      <c r="C29" s="18"/>
      <c r="D29" s="18"/>
      <c r="E29" s="18"/>
      <c r="F29" s="18"/>
      <c r="G29" s="18"/>
      <c r="H29" s="18"/>
      <c r="I29" s="18"/>
      <c r="J29" s="18"/>
      <c r="K29" s="18"/>
      <c r="L29" s="18"/>
      <c r="M29" s="18"/>
      <c r="N29" s="18"/>
      <c r="O29" s="18"/>
      <c r="P29" s="18"/>
    </row>
    <row r="30" spans="1:16" ht="12.75" customHeight="1">
      <c r="A30" s="115" t="s">
        <v>139</v>
      </c>
      <c r="B30" s="37"/>
      <c r="C30" s="37"/>
      <c r="D30" s="37"/>
      <c r="E30" s="37"/>
      <c r="F30" s="37"/>
      <c r="G30" s="37"/>
      <c r="H30" s="37"/>
      <c r="I30" s="37"/>
      <c r="J30" s="37"/>
      <c r="K30" s="37"/>
      <c r="L30" s="37"/>
      <c r="M30" s="37"/>
      <c r="N30" s="37"/>
      <c r="O30" s="37"/>
      <c r="P30" s="37"/>
    </row>
    <row r="31" spans="1:16" ht="12.75" customHeight="1">
      <c r="A31" s="118" t="s">
        <v>125</v>
      </c>
      <c r="B31" s="74"/>
      <c r="C31" s="74"/>
      <c r="D31" s="74"/>
      <c r="E31" s="74"/>
      <c r="F31" s="74"/>
      <c r="G31" s="74"/>
      <c r="H31" s="74"/>
      <c r="I31" s="74"/>
      <c r="J31" s="74"/>
      <c r="K31" s="74"/>
      <c r="L31" s="74"/>
      <c r="M31" s="74"/>
      <c r="N31" s="74"/>
      <c r="O31" s="74"/>
      <c r="P31" s="74"/>
    </row>
    <row r="32" spans="1:16" ht="12.75">
      <c r="A32" s="327"/>
      <c r="B32" s="327"/>
      <c r="C32" s="327"/>
      <c r="D32" s="327"/>
      <c r="E32" s="327"/>
      <c r="F32" s="327"/>
      <c r="G32" s="327"/>
      <c r="H32" s="327"/>
      <c r="I32" s="327"/>
      <c r="J32" s="327"/>
      <c r="K32" s="327"/>
      <c r="L32" s="327"/>
      <c r="M32" s="18"/>
      <c r="N32" s="18"/>
      <c r="O32" s="18"/>
      <c r="P32" s="18"/>
    </row>
    <row r="33" spans="1:16" ht="12.75">
      <c r="A33" s="37"/>
      <c r="B33" s="37"/>
      <c r="C33" s="37"/>
      <c r="D33" s="37"/>
      <c r="E33" s="37"/>
      <c r="F33" s="37"/>
      <c r="G33" s="37"/>
      <c r="H33" s="37"/>
      <c r="I33" s="37"/>
      <c r="J33" s="37"/>
      <c r="K33" s="37"/>
      <c r="L33" s="37"/>
      <c r="M33" s="37"/>
      <c r="N33" s="37"/>
      <c r="O33" s="37"/>
      <c r="P33" s="37"/>
    </row>
  </sheetData>
  <sheetProtection/>
  <mergeCells count="19">
    <mergeCell ref="P4:P5"/>
    <mergeCell ref="A2:P2"/>
    <mergeCell ref="C4:C5"/>
    <mergeCell ref="D4:D5"/>
    <mergeCell ref="E4:E5"/>
    <mergeCell ref="F4:F5"/>
    <mergeCell ref="K4:K5"/>
    <mergeCell ref="N4:N5"/>
    <mergeCell ref="M4:M5"/>
    <mergeCell ref="A3:N3"/>
    <mergeCell ref="O4:O5"/>
    <mergeCell ref="A32:L32"/>
    <mergeCell ref="I4:I5"/>
    <mergeCell ref="L4:L5"/>
    <mergeCell ref="G4:G5"/>
    <mergeCell ref="H4:H5"/>
    <mergeCell ref="J4:J5"/>
    <mergeCell ref="A4:A5"/>
    <mergeCell ref="B4:B5"/>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8" r:id="rId1"/>
</worksheet>
</file>

<file path=xl/worksheets/sheet15.xml><?xml version="1.0" encoding="utf-8"?>
<worksheet xmlns="http://schemas.openxmlformats.org/spreadsheetml/2006/main" xmlns:r="http://schemas.openxmlformats.org/officeDocument/2006/relationships">
  <sheetPr>
    <pageSetUpPr fitToPage="1"/>
  </sheetPr>
  <dimension ref="A1:P30"/>
  <sheetViews>
    <sheetView showGridLines="0" zoomScaleSheetLayoutView="49" zoomScalePageLayoutView="0" workbookViewId="0" topLeftCell="A1">
      <selection activeCell="A1" sqref="A1"/>
    </sheetView>
  </sheetViews>
  <sheetFormatPr defaultColWidth="11.5546875" defaultRowHeight="15.75"/>
  <cols>
    <col min="1" max="1" width="20.99609375" style="130" customWidth="1"/>
    <col min="2" max="16" width="8.10546875" style="21" customWidth="1"/>
    <col min="17" max="16384" width="11.5546875" style="21" customWidth="1"/>
  </cols>
  <sheetData>
    <row r="1" spans="1:16" ht="12.75">
      <c r="A1" s="134" t="s">
        <v>220</v>
      </c>
      <c r="B1" s="138"/>
      <c r="C1" s="138"/>
      <c r="D1" s="138"/>
      <c r="E1" s="138"/>
      <c r="F1" s="138"/>
      <c r="G1" s="138"/>
      <c r="H1" s="138"/>
      <c r="I1" s="138"/>
      <c r="J1" s="138"/>
      <c r="K1" s="138"/>
      <c r="L1" s="138"/>
      <c r="M1" s="138"/>
      <c r="N1" s="138"/>
      <c r="O1" s="138"/>
      <c r="P1" s="138"/>
    </row>
    <row r="2" spans="1:16" ht="12.75" customHeight="1">
      <c r="A2" s="314" t="s">
        <v>100</v>
      </c>
      <c r="B2" s="314"/>
      <c r="C2" s="314"/>
      <c r="D2" s="314"/>
      <c r="E2" s="314"/>
      <c r="F2" s="314"/>
      <c r="G2" s="314"/>
      <c r="H2" s="314"/>
      <c r="I2" s="314"/>
      <c r="J2" s="314"/>
      <c r="K2" s="314"/>
      <c r="L2" s="314"/>
      <c r="M2" s="314"/>
      <c r="N2" s="314"/>
      <c r="O2" s="314"/>
      <c r="P2" s="314"/>
    </row>
    <row r="3" spans="1:14" ht="21.75" customHeight="1" thickBot="1">
      <c r="A3" s="269" t="s">
        <v>244</v>
      </c>
      <c r="B3" s="269"/>
      <c r="C3" s="269"/>
      <c r="D3" s="269"/>
      <c r="E3" s="269"/>
      <c r="F3" s="269"/>
      <c r="G3" s="269"/>
      <c r="H3" s="269"/>
      <c r="I3" s="269"/>
      <c r="J3" s="269"/>
      <c r="K3" s="269"/>
      <c r="L3" s="269"/>
      <c r="M3" s="269"/>
      <c r="N3" s="269"/>
    </row>
    <row r="4" spans="1:16" ht="12.75" customHeight="1">
      <c r="A4" s="275" t="s">
        <v>145</v>
      </c>
      <c r="B4" s="325">
        <v>2000</v>
      </c>
      <c r="C4" s="325">
        <v>2001</v>
      </c>
      <c r="D4" s="325">
        <v>2002</v>
      </c>
      <c r="E4" s="325">
        <v>2003</v>
      </c>
      <c r="F4" s="325">
        <v>2004</v>
      </c>
      <c r="G4" s="325">
        <v>2005</v>
      </c>
      <c r="H4" s="325">
        <v>2006</v>
      </c>
      <c r="I4" s="325">
        <v>2007</v>
      </c>
      <c r="J4" s="325" t="s">
        <v>126</v>
      </c>
      <c r="K4" s="325">
        <v>2009</v>
      </c>
      <c r="L4" s="325">
        <v>2010</v>
      </c>
      <c r="M4" s="325">
        <v>2011</v>
      </c>
      <c r="N4" s="325">
        <v>2012</v>
      </c>
      <c r="O4" s="325">
        <v>2013</v>
      </c>
      <c r="P4" s="325">
        <v>2014</v>
      </c>
    </row>
    <row r="5" spans="1:16" ht="12.75" customHeight="1">
      <c r="A5" s="276"/>
      <c r="B5" s="326"/>
      <c r="C5" s="326"/>
      <c r="D5" s="326"/>
      <c r="E5" s="326"/>
      <c r="F5" s="326"/>
      <c r="G5" s="326"/>
      <c r="H5" s="326"/>
      <c r="I5" s="326"/>
      <c r="J5" s="326"/>
      <c r="K5" s="326"/>
      <c r="L5" s="326"/>
      <c r="M5" s="326"/>
      <c r="N5" s="326"/>
      <c r="O5" s="326"/>
      <c r="P5" s="326"/>
    </row>
    <row r="6" spans="1:16" ht="12.75" customHeight="1">
      <c r="A6" s="127"/>
      <c r="B6" s="29"/>
      <c r="C6" s="29"/>
      <c r="D6" s="29"/>
      <c r="E6" s="29"/>
      <c r="F6" s="29"/>
      <c r="G6" s="29"/>
      <c r="H6" s="29"/>
      <c r="I6" s="29"/>
      <c r="J6" s="29"/>
      <c r="K6" s="29"/>
      <c r="L6" s="29"/>
      <c r="M6" s="29"/>
      <c r="N6" s="29"/>
      <c r="O6" s="29"/>
      <c r="P6" s="29"/>
    </row>
    <row r="7" spans="1:16" ht="16.5" customHeight="1">
      <c r="A7" s="78" t="s">
        <v>189</v>
      </c>
      <c r="B7" s="29"/>
      <c r="C7" s="29"/>
      <c r="D7" s="29"/>
      <c r="E7" s="29"/>
      <c r="F7" s="29"/>
      <c r="G7" s="29"/>
      <c r="H7" s="29"/>
      <c r="I7" s="29"/>
      <c r="J7" s="29"/>
      <c r="K7" s="29"/>
      <c r="L7" s="29"/>
      <c r="M7" s="29"/>
      <c r="N7" s="29"/>
      <c r="O7" s="29"/>
      <c r="P7" s="29"/>
    </row>
    <row r="8" spans="1:16" ht="16.5" customHeight="1">
      <c r="A8" s="128" t="s">
        <v>185</v>
      </c>
      <c r="B8" s="71">
        <v>291395</v>
      </c>
      <c r="C8" s="71">
        <v>280011</v>
      </c>
      <c r="D8" s="71">
        <v>277637</v>
      </c>
      <c r="E8" s="71">
        <v>279848</v>
      </c>
      <c r="F8" s="71">
        <v>277318</v>
      </c>
      <c r="G8" s="71">
        <v>275144</v>
      </c>
      <c r="H8" s="71">
        <v>267513</v>
      </c>
      <c r="I8" s="71">
        <v>263856</v>
      </c>
      <c r="J8" s="71" t="s">
        <v>127</v>
      </c>
      <c r="K8" s="71">
        <v>267848</v>
      </c>
      <c r="L8" s="71">
        <v>265688</v>
      </c>
      <c r="M8" s="71">
        <v>265513</v>
      </c>
      <c r="N8" s="71">
        <v>266393</v>
      </c>
      <c r="O8" s="71">
        <v>267148</v>
      </c>
      <c r="P8" s="71">
        <v>262242</v>
      </c>
    </row>
    <row r="9" spans="1:16" ht="16.5" customHeight="1">
      <c r="A9" s="78" t="s">
        <v>96</v>
      </c>
      <c r="B9" s="73">
        <v>733</v>
      </c>
      <c r="C9" s="73">
        <v>788</v>
      </c>
      <c r="D9" s="73">
        <v>856</v>
      </c>
      <c r="E9" s="73">
        <v>947</v>
      </c>
      <c r="F9" s="73">
        <v>1104</v>
      </c>
      <c r="G9" s="73">
        <v>1217</v>
      </c>
      <c r="H9" s="73">
        <v>1295</v>
      </c>
      <c r="I9" s="73">
        <v>1387</v>
      </c>
      <c r="J9" s="73">
        <v>1454</v>
      </c>
      <c r="K9" s="73">
        <v>1621</v>
      </c>
      <c r="L9" s="73">
        <v>1766</v>
      </c>
      <c r="M9" s="73">
        <v>1863</v>
      </c>
      <c r="N9" s="73">
        <v>2182.39</v>
      </c>
      <c r="O9" s="73">
        <v>2206.63</v>
      </c>
      <c r="P9" s="73">
        <v>2410.93</v>
      </c>
    </row>
    <row r="10" spans="1:16" ht="16.5" customHeight="1">
      <c r="A10" s="78" t="s">
        <v>97</v>
      </c>
      <c r="B10" s="205">
        <v>62</v>
      </c>
      <c r="C10" s="205">
        <v>62</v>
      </c>
      <c r="D10" s="205">
        <v>63</v>
      </c>
      <c r="E10" s="205">
        <v>63</v>
      </c>
      <c r="F10" s="205">
        <v>63</v>
      </c>
      <c r="G10" s="205">
        <v>63</v>
      </c>
      <c r="H10" s="205">
        <v>64</v>
      </c>
      <c r="I10" s="205">
        <v>64</v>
      </c>
      <c r="J10" s="205">
        <v>64</v>
      </c>
      <c r="K10" s="205">
        <v>64.4</v>
      </c>
      <c r="L10" s="205">
        <v>64.5</v>
      </c>
      <c r="M10" s="205">
        <v>64</v>
      </c>
      <c r="N10" s="205">
        <v>64.39</v>
      </c>
      <c r="O10" s="205">
        <v>64.3</v>
      </c>
      <c r="P10" s="205">
        <v>64.5</v>
      </c>
    </row>
    <row r="11" spans="1:16" ht="16.5" customHeight="1">
      <c r="A11" s="78"/>
      <c r="B11" s="73"/>
      <c r="C11" s="73"/>
      <c r="D11" s="73"/>
      <c r="E11" s="73"/>
      <c r="F11" s="73"/>
      <c r="G11" s="76"/>
      <c r="H11" s="76"/>
      <c r="I11" s="76"/>
      <c r="J11" s="76"/>
      <c r="K11" s="76"/>
      <c r="L11" s="76"/>
      <c r="M11" s="76"/>
      <c r="N11" s="76"/>
      <c r="O11" s="76"/>
      <c r="P11" s="76"/>
    </row>
    <row r="12" spans="1:16" ht="16.5" customHeight="1">
      <c r="A12" s="78" t="s">
        <v>186</v>
      </c>
      <c r="B12" s="73"/>
      <c r="C12" s="73"/>
      <c r="D12" s="73"/>
      <c r="E12" s="73"/>
      <c r="F12" s="73"/>
      <c r="G12" s="76"/>
      <c r="H12" s="76"/>
      <c r="I12" s="76"/>
      <c r="J12" s="76"/>
      <c r="K12" s="76"/>
      <c r="L12" s="76"/>
      <c r="M12" s="76"/>
      <c r="N12" s="76"/>
      <c r="O12" s="76"/>
      <c r="P12" s="76"/>
    </row>
    <row r="13" spans="1:16" ht="16.5" customHeight="1">
      <c r="A13" s="128" t="s">
        <v>185</v>
      </c>
      <c r="B13" s="71">
        <v>426374</v>
      </c>
      <c r="C13" s="71">
        <v>443041</v>
      </c>
      <c r="D13" s="71">
        <v>461397</v>
      </c>
      <c r="E13" s="71">
        <v>479798</v>
      </c>
      <c r="F13" s="71">
        <v>503759</v>
      </c>
      <c r="G13" s="71">
        <v>525381</v>
      </c>
      <c r="H13" s="71">
        <v>545017</v>
      </c>
      <c r="I13" s="71">
        <v>570087</v>
      </c>
      <c r="J13" s="71" t="s">
        <v>128</v>
      </c>
      <c r="K13" s="71">
        <v>552970</v>
      </c>
      <c r="L13" s="71">
        <v>573483</v>
      </c>
      <c r="M13" s="71">
        <v>596120</v>
      </c>
      <c r="N13" s="71">
        <v>619529</v>
      </c>
      <c r="O13" s="71">
        <v>643395</v>
      </c>
      <c r="P13" s="71">
        <v>669234</v>
      </c>
    </row>
    <row r="14" spans="1:16" ht="16.5" customHeight="1">
      <c r="A14" s="78" t="s">
        <v>96</v>
      </c>
      <c r="B14" s="73">
        <v>897</v>
      </c>
      <c r="C14" s="73">
        <v>973</v>
      </c>
      <c r="D14" s="73">
        <v>1055</v>
      </c>
      <c r="E14" s="73">
        <v>1142</v>
      </c>
      <c r="F14" s="73">
        <v>1241</v>
      </c>
      <c r="G14" s="73">
        <v>1352</v>
      </c>
      <c r="H14" s="73">
        <v>1444</v>
      </c>
      <c r="I14" s="73">
        <v>1551</v>
      </c>
      <c r="J14" s="73">
        <v>2068</v>
      </c>
      <c r="K14" s="73">
        <v>2221</v>
      </c>
      <c r="L14" s="73">
        <v>2362</v>
      </c>
      <c r="M14" s="73">
        <v>2539</v>
      </c>
      <c r="N14" s="73">
        <v>2686.66</v>
      </c>
      <c r="O14" s="73">
        <v>2827.0422380217333</v>
      </c>
      <c r="P14" s="73">
        <v>2994</v>
      </c>
    </row>
    <row r="15" spans="1:16" ht="16.5" customHeight="1">
      <c r="A15" s="78" t="s">
        <v>97</v>
      </c>
      <c r="B15" s="205">
        <v>64</v>
      </c>
      <c r="C15" s="205">
        <v>65</v>
      </c>
      <c r="D15" s="205">
        <v>66</v>
      </c>
      <c r="E15" s="205">
        <v>66</v>
      </c>
      <c r="F15" s="205">
        <v>67</v>
      </c>
      <c r="G15" s="205">
        <v>67</v>
      </c>
      <c r="H15" s="205">
        <v>67</v>
      </c>
      <c r="I15" s="205">
        <v>68</v>
      </c>
      <c r="J15" s="205">
        <v>68</v>
      </c>
      <c r="K15" s="205">
        <v>68</v>
      </c>
      <c r="L15" s="205">
        <v>69</v>
      </c>
      <c r="M15" s="205">
        <v>69</v>
      </c>
      <c r="N15" s="205">
        <v>69.08</v>
      </c>
      <c r="O15" s="205">
        <v>69.3</v>
      </c>
      <c r="P15" s="205">
        <v>69.5</v>
      </c>
    </row>
    <row r="16" spans="1:16" ht="16.5" customHeight="1">
      <c r="A16" s="127"/>
      <c r="B16" s="73"/>
      <c r="C16" s="73"/>
      <c r="D16" s="73"/>
      <c r="E16" s="73"/>
      <c r="F16" s="73"/>
      <c r="G16" s="76"/>
      <c r="H16" s="76"/>
      <c r="I16" s="76"/>
      <c r="J16" s="76"/>
      <c r="K16" s="76"/>
      <c r="L16" s="76"/>
      <c r="M16" s="76"/>
      <c r="N16" s="76"/>
      <c r="O16" s="76"/>
      <c r="P16" s="76"/>
    </row>
    <row r="17" spans="1:16" ht="16.5" customHeight="1">
      <c r="A17" s="78" t="s">
        <v>187</v>
      </c>
      <c r="B17" s="73"/>
      <c r="C17" s="73"/>
      <c r="D17" s="73"/>
      <c r="E17" s="73"/>
      <c r="F17" s="73"/>
      <c r="G17" s="76"/>
      <c r="H17" s="76"/>
      <c r="I17" s="76"/>
      <c r="J17" s="76"/>
      <c r="K17" s="76"/>
      <c r="L17" s="76"/>
      <c r="M17" s="76"/>
      <c r="N17" s="76"/>
      <c r="O17" s="76"/>
      <c r="P17" s="76"/>
    </row>
    <row r="18" spans="1:16" ht="16.5" customHeight="1">
      <c r="A18" s="128" t="s">
        <v>185</v>
      </c>
      <c r="B18" s="71">
        <v>85871</v>
      </c>
      <c r="C18" s="71">
        <v>75308</v>
      </c>
      <c r="D18" s="71">
        <v>73087</v>
      </c>
      <c r="E18" s="71">
        <v>70491</v>
      </c>
      <c r="F18" s="71">
        <v>73026</v>
      </c>
      <c r="G18" s="71">
        <v>72959</v>
      </c>
      <c r="H18" s="71">
        <v>72549</v>
      </c>
      <c r="I18" s="71">
        <v>72110</v>
      </c>
      <c r="J18" s="71" t="s">
        <v>129</v>
      </c>
      <c r="K18" s="71">
        <v>71578</v>
      </c>
      <c r="L18" s="71">
        <v>72739</v>
      </c>
      <c r="M18" s="71">
        <v>74545</v>
      </c>
      <c r="N18" s="71">
        <v>76559</v>
      </c>
      <c r="O18" s="71">
        <v>75772</v>
      </c>
      <c r="P18" s="71">
        <v>81419</v>
      </c>
    </row>
    <row r="19" spans="1:16" ht="16.5" customHeight="1">
      <c r="A19" s="78" t="s">
        <v>96</v>
      </c>
      <c r="B19" s="73">
        <v>243</v>
      </c>
      <c r="C19" s="73">
        <v>264</v>
      </c>
      <c r="D19" s="73">
        <v>284</v>
      </c>
      <c r="E19" s="73">
        <v>308</v>
      </c>
      <c r="F19" s="73">
        <v>353</v>
      </c>
      <c r="G19" s="76">
        <v>390</v>
      </c>
      <c r="H19" s="76">
        <v>417</v>
      </c>
      <c r="I19" s="76">
        <v>452</v>
      </c>
      <c r="J19" s="76">
        <v>553</v>
      </c>
      <c r="K19" s="76">
        <v>585</v>
      </c>
      <c r="L19" s="76">
        <v>638</v>
      </c>
      <c r="M19" s="76">
        <v>885</v>
      </c>
      <c r="N19" s="71">
        <v>1096</v>
      </c>
      <c r="O19" s="71">
        <v>1179.8954407294834</v>
      </c>
      <c r="P19" s="71">
        <v>1213</v>
      </c>
    </row>
    <row r="20" spans="1:16" ht="16.5" customHeight="1">
      <c r="A20" s="78" t="s">
        <v>97</v>
      </c>
      <c r="B20" s="205">
        <v>9</v>
      </c>
      <c r="C20" s="205">
        <v>9</v>
      </c>
      <c r="D20" s="205">
        <v>10</v>
      </c>
      <c r="E20" s="205">
        <v>20</v>
      </c>
      <c r="F20" s="205">
        <v>20</v>
      </c>
      <c r="G20" s="205">
        <v>21</v>
      </c>
      <c r="H20" s="205">
        <v>21</v>
      </c>
      <c r="I20" s="205">
        <v>22</v>
      </c>
      <c r="J20" s="205">
        <v>21</v>
      </c>
      <c r="K20" s="205">
        <v>21</v>
      </c>
      <c r="L20" s="205">
        <v>22</v>
      </c>
      <c r="M20" s="205">
        <v>22</v>
      </c>
      <c r="N20" s="205">
        <v>22.43</v>
      </c>
      <c r="O20" s="205">
        <v>22.9</v>
      </c>
      <c r="P20" s="205">
        <v>23.1</v>
      </c>
    </row>
    <row r="21" spans="1:16" ht="16.5" customHeight="1">
      <c r="A21" s="127"/>
      <c r="B21" s="73"/>
      <c r="C21" s="73"/>
      <c r="D21" s="73"/>
      <c r="E21" s="73"/>
      <c r="F21" s="73"/>
      <c r="G21" s="76"/>
      <c r="H21" s="76"/>
      <c r="I21" s="76"/>
      <c r="J21" s="76"/>
      <c r="K21" s="76"/>
      <c r="L21" s="76"/>
      <c r="M21" s="76"/>
      <c r="N21" s="76"/>
      <c r="O21" s="76"/>
      <c r="P21" s="76"/>
    </row>
    <row r="22" spans="1:16" ht="16.5" customHeight="1">
      <c r="A22" s="78" t="s">
        <v>188</v>
      </c>
      <c r="B22" s="73"/>
      <c r="C22" s="73"/>
      <c r="D22" s="73"/>
      <c r="E22" s="73"/>
      <c r="F22" s="73"/>
      <c r="G22" s="76"/>
      <c r="H22" s="76"/>
      <c r="I22" s="76"/>
      <c r="J22" s="76"/>
      <c r="K22" s="76"/>
      <c r="L22" s="76"/>
      <c r="M22" s="76"/>
      <c r="N22" s="76"/>
      <c r="O22" s="76"/>
      <c r="P22" s="76"/>
    </row>
    <row r="23" spans="1:16" ht="16.5" customHeight="1">
      <c r="A23" s="128" t="s">
        <v>185</v>
      </c>
      <c r="B23" s="71">
        <v>18824</v>
      </c>
      <c r="C23" s="71">
        <v>20547</v>
      </c>
      <c r="D23" s="71">
        <v>21370</v>
      </c>
      <c r="E23" s="71">
        <v>22738</v>
      </c>
      <c r="F23" s="71">
        <v>24383</v>
      </c>
      <c r="G23" s="71">
        <v>25710</v>
      </c>
      <c r="H23" s="71">
        <v>26618</v>
      </c>
      <c r="I23" s="71">
        <v>27209</v>
      </c>
      <c r="J23" s="71" t="s">
        <v>130</v>
      </c>
      <c r="K23" s="71">
        <v>21940</v>
      </c>
      <c r="L23" s="71">
        <v>22065</v>
      </c>
      <c r="M23" s="71">
        <v>22240</v>
      </c>
      <c r="N23" s="71">
        <v>22389</v>
      </c>
      <c r="O23" s="71">
        <v>22792</v>
      </c>
      <c r="P23" s="71">
        <v>23087</v>
      </c>
    </row>
    <row r="24" spans="1:16" ht="16.5" customHeight="1">
      <c r="A24" s="78" t="s">
        <v>96</v>
      </c>
      <c r="B24" s="73">
        <v>244</v>
      </c>
      <c r="C24" s="73">
        <v>260</v>
      </c>
      <c r="D24" s="73">
        <v>273</v>
      </c>
      <c r="E24" s="73">
        <v>292</v>
      </c>
      <c r="F24" s="73">
        <v>340</v>
      </c>
      <c r="G24" s="76">
        <v>363</v>
      </c>
      <c r="H24" s="76">
        <v>379</v>
      </c>
      <c r="I24" s="76">
        <v>396</v>
      </c>
      <c r="J24" s="76">
        <v>445</v>
      </c>
      <c r="K24" s="76">
        <v>506</v>
      </c>
      <c r="L24" s="76">
        <v>496</v>
      </c>
      <c r="M24" s="76">
        <v>570</v>
      </c>
      <c r="N24" s="207">
        <v>728.18</v>
      </c>
      <c r="O24" s="207">
        <v>757.2213299573561</v>
      </c>
      <c r="P24" s="207">
        <v>781</v>
      </c>
    </row>
    <row r="25" spans="1:16" ht="16.5" customHeight="1" thickBot="1">
      <c r="A25" s="191" t="s">
        <v>97</v>
      </c>
      <c r="B25" s="204">
        <v>71</v>
      </c>
      <c r="C25" s="204">
        <v>72</v>
      </c>
      <c r="D25" s="204">
        <v>72</v>
      </c>
      <c r="E25" s="204">
        <v>72</v>
      </c>
      <c r="F25" s="204">
        <v>72</v>
      </c>
      <c r="G25" s="204">
        <v>72</v>
      </c>
      <c r="H25" s="204">
        <v>73</v>
      </c>
      <c r="I25" s="204">
        <v>73</v>
      </c>
      <c r="J25" s="204">
        <v>72</v>
      </c>
      <c r="K25" s="204">
        <v>72</v>
      </c>
      <c r="L25" s="204">
        <v>73</v>
      </c>
      <c r="M25" s="204">
        <v>73</v>
      </c>
      <c r="N25" s="204">
        <v>73.7</v>
      </c>
      <c r="O25" s="204">
        <v>74.2</v>
      </c>
      <c r="P25" s="204">
        <v>74.6</v>
      </c>
    </row>
    <row r="26" spans="1:12" ht="18" customHeight="1">
      <c r="A26" s="321" t="s">
        <v>98</v>
      </c>
      <c r="B26" s="321"/>
      <c r="C26" s="321"/>
      <c r="D26" s="321"/>
      <c r="E26" s="321"/>
      <c r="F26" s="321"/>
      <c r="G26" s="321"/>
      <c r="H26" s="321"/>
      <c r="I26" s="321"/>
      <c r="J26" s="321"/>
      <c r="K26" s="321"/>
      <c r="L26" s="321"/>
    </row>
    <row r="27" spans="1:12" ht="12.75" customHeight="1">
      <c r="A27" s="320" t="s">
        <v>229</v>
      </c>
      <c r="B27" s="320"/>
      <c r="C27" s="320"/>
      <c r="D27" s="320"/>
      <c r="E27" s="320"/>
      <c r="F27" s="320"/>
      <c r="G27" s="320"/>
      <c r="H27" s="320"/>
      <c r="I27" s="320"/>
      <c r="J27" s="320"/>
      <c r="K27" s="320"/>
      <c r="L27" s="320"/>
    </row>
    <row r="28" spans="1:16" ht="12.75" customHeight="1">
      <c r="A28" s="129" t="s">
        <v>99</v>
      </c>
      <c r="B28" s="114"/>
      <c r="C28" s="114"/>
      <c r="D28" s="114"/>
      <c r="E28" s="114"/>
      <c r="F28" s="114"/>
      <c r="G28" s="114"/>
      <c r="H28" s="114"/>
      <c r="I28" s="114"/>
      <c r="J28" s="114"/>
      <c r="K28" s="114"/>
      <c r="L28" s="114"/>
      <c r="M28" s="114"/>
      <c r="N28" s="114"/>
      <c r="O28" s="114"/>
      <c r="P28" s="114"/>
    </row>
    <row r="29" spans="1:12" ht="12.75">
      <c r="A29" s="320" t="s">
        <v>139</v>
      </c>
      <c r="B29" s="320"/>
      <c r="C29" s="320"/>
      <c r="D29" s="320"/>
      <c r="E29" s="320"/>
      <c r="F29" s="320"/>
      <c r="G29" s="320"/>
      <c r="H29" s="320"/>
      <c r="I29" s="320"/>
      <c r="J29" s="320"/>
      <c r="K29" s="320"/>
      <c r="L29" s="320"/>
    </row>
    <row r="30" spans="1:12" ht="12.75">
      <c r="A30" s="328" t="s">
        <v>125</v>
      </c>
      <c r="B30" s="328"/>
      <c r="C30" s="328"/>
      <c r="D30" s="328"/>
      <c r="E30" s="328"/>
      <c r="F30" s="328"/>
      <c r="G30" s="328"/>
      <c r="H30" s="328"/>
      <c r="I30" s="328"/>
      <c r="J30" s="328"/>
      <c r="K30" s="328"/>
      <c r="L30" s="328"/>
    </row>
  </sheetData>
  <sheetProtection/>
  <mergeCells count="22">
    <mergeCell ref="J4:J5"/>
    <mergeCell ref="I4:I5"/>
    <mergeCell ref="A30:L30"/>
    <mergeCell ref="A29:L29"/>
    <mergeCell ref="A26:L26"/>
    <mergeCell ref="A4:A5"/>
    <mergeCell ref="B4:B5"/>
    <mergeCell ref="D4:D5"/>
    <mergeCell ref="K4:K5"/>
    <mergeCell ref="F4:F5"/>
    <mergeCell ref="A27:L27"/>
    <mergeCell ref="E4:E5"/>
    <mergeCell ref="P4:P5"/>
    <mergeCell ref="A2:P2"/>
    <mergeCell ref="A3:N3"/>
    <mergeCell ref="G4:G5"/>
    <mergeCell ref="N4:N5"/>
    <mergeCell ref="C4:C5"/>
    <mergeCell ref="H4:H5"/>
    <mergeCell ref="L4:L5"/>
    <mergeCell ref="M4:M5"/>
    <mergeCell ref="O4:O5"/>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P36"/>
  <sheetViews>
    <sheetView showGridLines="0" zoomScaleSheetLayoutView="49" zoomScalePageLayoutView="0" workbookViewId="0" topLeftCell="A1">
      <selection activeCell="A1" sqref="A1"/>
    </sheetView>
  </sheetViews>
  <sheetFormatPr defaultColWidth="11.5546875" defaultRowHeight="15.75"/>
  <cols>
    <col min="1" max="1" width="21.10546875" style="21" customWidth="1"/>
    <col min="2" max="2" width="8.77734375" style="21" customWidth="1"/>
    <col min="3" max="3" width="8.99609375" style="21" customWidth="1"/>
    <col min="4" max="4" width="8.77734375" style="21" customWidth="1"/>
    <col min="5" max="5" width="9.10546875" style="21" customWidth="1"/>
    <col min="6" max="6" width="8.5546875" style="21" customWidth="1"/>
    <col min="7" max="7" width="8.99609375" style="21" customWidth="1"/>
    <col min="8" max="8" width="8.3359375" style="21" customWidth="1"/>
    <col min="9" max="9" width="9.10546875" style="21" customWidth="1"/>
    <col min="10" max="11" width="8.99609375" style="21" customWidth="1"/>
    <col min="12" max="16" width="8.4453125" style="21" customWidth="1"/>
    <col min="17" max="16384" width="11.5546875" style="21" customWidth="1"/>
  </cols>
  <sheetData>
    <row r="1" spans="1:16" ht="12.75">
      <c r="A1" s="134" t="s">
        <v>220</v>
      </c>
      <c r="B1" s="138"/>
      <c r="C1" s="138"/>
      <c r="D1" s="138"/>
      <c r="E1" s="138"/>
      <c r="F1" s="138"/>
      <c r="G1" s="138"/>
      <c r="H1" s="138"/>
      <c r="I1" s="138"/>
      <c r="J1" s="138"/>
      <c r="K1" s="138"/>
      <c r="L1" s="138"/>
      <c r="M1" s="138"/>
      <c r="N1" s="138"/>
      <c r="O1" s="138"/>
      <c r="P1" s="138"/>
    </row>
    <row r="2" spans="1:16" ht="12.75" customHeight="1">
      <c r="A2" s="314" t="s">
        <v>102</v>
      </c>
      <c r="B2" s="314"/>
      <c r="C2" s="314"/>
      <c r="D2" s="314"/>
      <c r="E2" s="314"/>
      <c r="F2" s="314"/>
      <c r="G2" s="314"/>
      <c r="H2" s="314"/>
      <c r="I2" s="314"/>
      <c r="J2" s="314"/>
      <c r="K2" s="314"/>
      <c r="L2" s="314"/>
      <c r="M2" s="314"/>
      <c r="N2" s="314"/>
      <c r="O2" s="314"/>
      <c r="P2" s="314"/>
    </row>
    <row r="3" spans="1:14" ht="29.25" customHeight="1" thickBot="1">
      <c r="A3" s="329" t="s">
        <v>245</v>
      </c>
      <c r="B3" s="329"/>
      <c r="C3" s="329"/>
      <c r="D3" s="329"/>
      <c r="E3" s="329"/>
      <c r="F3" s="329"/>
      <c r="G3" s="216"/>
      <c r="H3" s="216"/>
      <c r="I3" s="216"/>
      <c r="J3" s="216"/>
      <c r="K3" s="216"/>
      <c r="L3" s="216"/>
      <c r="M3" s="216"/>
      <c r="N3" s="216"/>
    </row>
    <row r="4" spans="1:16" ht="12.75" customHeight="1">
      <c r="A4" s="275" t="s">
        <v>145</v>
      </c>
      <c r="B4" s="325">
        <v>2000</v>
      </c>
      <c r="C4" s="325">
        <v>2001</v>
      </c>
      <c r="D4" s="325">
        <v>2002</v>
      </c>
      <c r="E4" s="325">
        <v>2003</v>
      </c>
      <c r="F4" s="325">
        <v>2004</v>
      </c>
      <c r="G4" s="325">
        <v>2005</v>
      </c>
      <c r="H4" s="325">
        <v>2006</v>
      </c>
      <c r="I4" s="325">
        <v>2007</v>
      </c>
      <c r="J4" s="325">
        <v>2008</v>
      </c>
      <c r="K4" s="325">
        <v>2009</v>
      </c>
      <c r="L4" s="325">
        <v>2010</v>
      </c>
      <c r="M4" s="325">
        <v>2011</v>
      </c>
      <c r="N4" s="325">
        <v>2012</v>
      </c>
      <c r="O4" s="325">
        <v>2013</v>
      </c>
      <c r="P4" s="325">
        <v>2014</v>
      </c>
    </row>
    <row r="5" spans="1:16" ht="12.75" customHeight="1">
      <c r="A5" s="276"/>
      <c r="B5" s="326"/>
      <c r="C5" s="326"/>
      <c r="D5" s="326"/>
      <c r="E5" s="326"/>
      <c r="F5" s="326"/>
      <c r="G5" s="326"/>
      <c r="H5" s="326"/>
      <c r="I5" s="326"/>
      <c r="J5" s="326"/>
      <c r="K5" s="326"/>
      <c r="L5" s="326"/>
      <c r="M5" s="326"/>
      <c r="N5" s="326"/>
      <c r="O5" s="326"/>
      <c r="P5" s="326"/>
    </row>
    <row r="6" spans="1:16" ht="12.75" customHeight="1">
      <c r="A6" s="29"/>
      <c r="B6" s="29"/>
      <c r="C6" s="29"/>
      <c r="D6" s="29"/>
      <c r="E6" s="29"/>
      <c r="F6" s="29"/>
      <c r="G6" s="29"/>
      <c r="H6" s="29"/>
      <c r="I6" s="29"/>
      <c r="J6" s="29"/>
      <c r="K6" s="29"/>
      <c r="L6" s="29"/>
      <c r="M6" s="29"/>
      <c r="N6" s="29"/>
      <c r="O6" s="29"/>
      <c r="P6" s="29"/>
    </row>
    <row r="7" spans="1:16" ht="16.5" customHeight="1">
      <c r="A7" s="63" t="s">
        <v>190</v>
      </c>
      <c r="B7" s="29"/>
      <c r="C7" s="29"/>
      <c r="D7" s="29"/>
      <c r="E7" s="29"/>
      <c r="F7" s="29"/>
      <c r="G7" s="29"/>
      <c r="H7" s="29"/>
      <c r="I7" s="29"/>
      <c r="J7" s="29"/>
      <c r="K7" s="29"/>
      <c r="L7" s="29"/>
      <c r="M7" s="29"/>
      <c r="N7" s="29"/>
      <c r="O7" s="29"/>
      <c r="P7" s="29"/>
    </row>
    <row r="8" spans="1:16" ht="16.5" customHeight="1">
      <c r="A8" s="18" t="s">
        <v>185</v>
      </c>
      <c r="B8" s="71">
        <v>491464</v>
      </c>
      <c r="C8" s="71">
        <v>545139</v>
      </c>
      <c r="D8" s="71">
        <v>594306</v>
      </c>
      <c r="E8" s="71">
        <v>636871</v>
      </c>
      <c r="F8" s="71">
        <v>691860</v>
      </c>
      <c r="G8" s="71">
        <v>741108</v>
      </c>
      <c r="H8" s="71">
        <v>789191</v>
      </c>
      <c r="I8" s="71">
        <v>859157</v>
      </c>
      <c r="J8" s="71">
        <v>914010</v>
      </c>
      <c r="K8" s="71">
        <v>977216</v>
      </c>
      <c r="L8" s="71">
        <v>1046498</v>
      </c>
      <c r="M8" s="71">
        <v>1123827</v>
      </c>
      <c r="N8" s="71">
        <v>1201112</v>
      </c>
      <c r="O8" s="71">
        <v>1283079</v>
      </c>
      <c r="P8" s="71">
        <v>1378660</v>
      </c>
    </row>
    <row r="9" spans="1:16" ht="16.5" customHeight="1">
      <c r="A9" s="63" t="s">
        <v>96</v>
      </c>
      <c r="B9" s="73">
        <v>862</v>
      </c>
      <c r="C9" s="73">
        <v>976</v>
      </c>
      <c r="D9" s="73">
        <v>1087</v>
      </c>
      <c r="E9" s="73">
        <v>1208</v>
      </c>
      <c r="F9" s="73">
        <v>1408</v>
      </c>
      <c r="G9" s="73">
        <v>1585</v>
      </c>
      <c r="H9" s="73">
        <v>1749</v>
      </c>
      <c r="I9" s="73">
        <v>1939</v>
      </c>
      <c r="J9" s="73">
        <v>2064</v>
      </c>
      <c r="K9" s="73">
        <v>2339</v>
      </c>
      <c r="L9" s="73">
        <v>2578</v>
      </c>
      <c r="M9" s="73">
        <v>2867</v>
      </c>
      <c r="N9" s="73">
        <v>3212.96</v>
      </c>
      <c r="O9" s="73">
        <v>3434.01</v>
      </c>
      <c r="P9" s="73">
        <v>3776.57</v>
      </c>
    </row>
    <row r="10" spans="1:16" ht="16.5" customHeight="1">
      <c r="A10" s="63" t="s">
        <v>97</v>
      </c>
      <c r="B10" s="205">
        <v>67</v>
      </c>
      <c r="C10" s="205">
        <v>67</v>
      </c>
      <c r="D10" s="205">
        <v>67</v>
      </c>
      <c r="E10" s="205">
        <v>68</v>
      </c>
      <c r="F10" s="205">
        <v>68</v>
      </c>
      <c r="G10" s="205">
        <v>68</v>
      </c>
      <c r="H10" s="205">
        <v>68</v>
      </c>
      <c r="I10" s="205">
        <v>68</v>
      </c>
      <c r="J10" s="205">
        <v>69</v>
      </c>
      <c r="K10" s="205">
        <v>69</v>
      </c>
      <c r="L10" s="205">
        <v>69</v>
      </c>
      <c r="M10" s="205">
        <v>69</v>
      </c>
      <c r="N10" s="205">
        <v>69.08</v>
      </c>
      <c r="O10" s="205">
        <v>69.1</v>
      </c>
      <c r="P10" s="205">
        <v>69.2</v>
      </c>
    </row>
    <row r="11" spans="1:16" ht="16.5" customHeight="1">
      <c r="A11" s="63"/>
      <c r="B11" s="73"/>
      <c r="C11" s="73"/>
      <c r="D11" s="73"/>
      <c r="E11" s="73"/>
      <c r="F11" s="73"/>
      <c r="G11" s="76"/>
      <c r="H11" s="76"/>
      <c r="I11" s="76"/>
      <c r="J11" s="76"/>
      <c r="K11" s="76"/>
      <c r="L11" s="76"/>
      <c r="M11" s="76"/>
      <c r="N11" s="76"/>
      <c r="O11" s="76"/>
      <c r="P11" s="76"/>
    </row>
    <row r="12" spans="1:16" ht="16.5" customHeight="1">
      <c r="A12" s="29"/>
      <c r="B12" s="73"/>
      <c r="C12" s="73"/>
      <c r="D12" s="73"/>
      <c r="E12" s="73"/>
      <c r="F12" s="73"/>
      <c r="G12" s="76"/>
      <c r="H12" s="76"/>
      <c r="I12" s="76"/>
      <c r="J12" s="76"/>
      <c r="K12" s="76"/>
      <c r="L12" s="76"/>
      <c r="M12" s="76"/>
      <c r="N12" s="76"/>
      <c r="O12" s="76"/>
      <c r="P12" s="76"/>
    </row>
    <row r="13" spans="1:16" ht="16.5" customHeight="1">
      <c r="A13" s="63" t="s">
        <v>191</v>
      </c>
      <c r="B13" s="73"/>
      <c r="C13" s="73"/>
      <c r="D13" s="73"/>
      <c r="E13" s="73"/>
      <c r="F13" s="73"/>
      <c r="G13" s="76"/>
      <c r="H13" s="76"/>
      <c r="I13" s="76"/>
      <c r="J13" s="76"/>
      <c r="K13" s="76"/>
      <c r="L13" s="76"/>
      <c r="M13" s="76"/>
      <c r="N13" s="76"/>
      <c r="O13" s="76"/>
      <c r="P13" s="76"/>
    </row>
    <row r="14" spans="1:16" ht="16.5" customHeight="1">
      <c r="A14" s="18" t="s">
        <v>185</v>
      </c>
      <c r="B14" s="77">
        <v>213897</v>
      </c>
      <c r="C14" s="71">
        <v>220810</v>
      </c>
      <c r="D14" s="71">
        <v>229702</v>
      </c>
      <c r="E14" s="71">
        <v>237769</v>
      </c>
      <c r="F14" s="71">
        <v>244083</v>
      </c>
      <c r="G14" s="71">
        <v>251394</v>
      </c>
      <c r="H14" s="71">
        <v>258019</v>
      </c>
      <c r="I14" s="71">
        <v>270751</v>
      </c>
      <c r="J14" s="71">
        <v>281458</v>
      </c>
      <c r="K14" s="71">
        <v>289867</v>
      </c>
      <c r="L14" s="71">
        <v>299242</v>
      </c>
      <c r="M14" s="71">
        <v>311903</v>
      </c>
      <c r="N14" s="71">
        <v>325036</v>
      </c>
      <c r="O14" s="71">
        <v>339405</v>
      </c>
      <c r="P14" s="71">
        <v>356037</v>
      </c>
    </row>
    <row r="15" spans="1:16" ht="16.5" customHeight="1">
      <c r="A15" s="63" t="s">
        <v>96</v>
      </c>
      <c r="B15" s="73">
        <v>918</v>
      </c>
      <c r="C15" s="73">
        <v>1049</v>
      </c>
      <c r="D15" s="73">
        <v>1176</v>
      </c>
      <c r="E15" s="73">
        <v>1313</v>
      </c>
      <c r="F15" s="73">
        <v>1526</v>
      </c>
      <c r="G15" s="73">
        <v>1717</v>
      </c>
      <c r="H15" s="73">
        <v>1895</v>
      </c>
      <c r="I15" s="73">
        <v>2099</v>
      </c>
      <c r="J15" s="73">
        <v>2239.01459812605</v>
      </c>
      <c r="K15" s="73">
        <v>2541.61963714359</v>
      </c>
      <c r="L15" s="73">
        <v>2806.91696014276</v>
      </c>
      <c r="M15" s="73">
        <v>3123</v>
      </c>
      <c r="N15" s="73">
        <v>3455.23</v>
      </c>
      <c r="O15" s="73">
        <v>3711.45</v>
      </c>
      <c r="P15" s="73">
        <v>4037.56</v>
      </c>
    </row>
    <row r="16" spans="1:16" ht="16.5" customHeight="1">
      <c r="A16" s="63" t="s">
        <v>97</v>
      </c>
      <c r="B16" s="205">
        <v>76</v>
      </c>
      <c r="C16" s="205">
        <v>75</v>
      </c>
      <c r="D16" s="205">
        <v>76</v>
      </c>
      <c r="E16" s="205">
        <v>76</v>
      </c>
      <c r="F16" s="205">
        <v>76</v>
      </c>
      <c r="G16" s="205">
        <v>76</v>
      </c>
      <c r="H16" s="205">
        <v>76</v>
      </c>
      <c r="I16" s="205">
        <v>76</v>
      </c>
      <c r="J16" s="205">
        <v>77</v>
      </c>
      <c r="K16" s="205">
        <v>77</v>
      </c>
      <c r="L16" s="205">
        <v>77</v>
      </c>
      <c r="M16" s="205">
        <v>76</v>
      </c>
      <c r="N16" s="205">
        <v>76.33</v>
      </c>
      <c r="O16" s="205">
        <v>76.3</v>
      </c>
      <c r="P16" s="205">
        <v>76.1</v>
      </c>
    </row>
    <row r="17" spans="1:16" ht="16.5" customHeight="1">
      <c r="A17" s="29"/>
      <c r="B17" s="73"/>
      <c r="C17" s="73"/>
      <c r="D17" s="73"/>
      <c r="E17" s="73"/>
      <c r="F17" s="73"/>
      <c r="G17" s="76"/>
      <c r="H17" s="76"/>
      <c r="I17" s="76"/>
      <c r="J17" s="76"/>
      <c r="K17" s="76"/>
      <c r="L17" s="76"/>
      <c r="M17" s="76"/>
      <c r="N17" s="76"/>
      <c r="O17" s="76"/>
      <c r="P17" s="76"/>
    </row>
    <row r="18" spans="1:16" ht="16.5" customHeight="1" thickBot="1">
      <c r="A18" s="176"/>
      <c r="B18" s="180"/>
      <c r="C18" s="180"/>
      <c r="D18" s="180"/>
      <c r="E18" s="180"/>
      <c r="F18" s="180"/>
      <c r="G18" s="180"/>
      <c r="H18" s="180"/>
      <c r="I18" s="180"/>
      <c r="J18" s="180"/>
      <c r="K18" s="180"/>
      <c r="L18" s="180"/>
      <c r="M18" s="180"/>
      <c r="N18" s="180"/>
      <c r="O18" s="180"/>
      <c r="P18" s="180"/>
    </row>
    <row r="19" spans="1:16" ht="16.5" customHeight="1">
      <c r="A19" s="331" t="s">
        <v>98</v>
      </c>
      <c r="B19" s="331"/>
      <c r="C19" s="331"/>
      <c r="D19" s="331"/>
      <c r="E19" s="331"/>
      <c r="F19" s="331"/>
      <c r="G19" s="331"/>
      <c r="H19" s="331"/>
      <c r="I19" s="331"/>
      <c r="J19" s="331"/>
      <c r="K19" s="331"/>
      <c r="L19" s="331"/>
      <c r="M19" s="78"/>
      <c r="N19" s="78"/>
      <c r="O19" s="78"/>
      <c r="P19" s="78"/>
    </row>
    <row r="20" spans="1:16" ht="16.5" customHeight="1">
      <c r="A20" s="330" t="s">
        <v>131</v>
      </c>
      <c r="B20" s="330"/>
      <c r="C20" s="330"/>
      <c r="D20" s="330"/>
      <c r="E20" s="330"/>
      <c r="F20" s="330"/>
      <c r="G20" s="330"/>
      <c r="H20" s="330"/>
      <c r="I20" s="330"/>
      <c r="J20" s="330"/>
      <c r="K20" s="330"/>
      <c r="L20" s="330"/>
      <c r="M20" s="78"/>
      <c r="N20" s="78"/>
      <c r="O20" s="78"/>
      <c r="P20" s="78"/>
    </row>
    <row r="21" spans="1:16" ht="15" customHeight="1">
      <c r="A21" s="332" t="s">
        <v>101</v>
      </c>
      <c r="B21" s="332"/>
      <c r="C21" s="332"/>
      <c r="D21" s="332"/>
      <c r="E21" s="332"/>
      <c r="F21" s="332"/>
      <c r="G21" s="332"/>
      <c r="H21" s="332"/>
      <c r="I21" s="332"/>
      <c r="J21" s="332"/>
      <c r="K21" s="332"/>
      <c r="L21" s="332"/>
      <c r="M21" s="79"/>
      <c r="N21" s="79"/>
      <c r="O21" s="79"/>
      <c r="P21" s="79"/>
    </row>
    <row r="22" spans="1:16" ht="15" customHeight="1">
      <c r="A22" s="332" t="s">
        <v>125</v>
      </c>
      <c r="B22" s="332"/>
      <c r="C22" s="332"/>
      <c r="D22" s="332"/>
      <c r="E22" s="332"/>
      <c r="F22" s="332"/>
      <c r="G22" s="332"/>
      <c r="H22" s="332"/>
      <c r="I22" s="332"/>
      <c r="J22" s="332"/>
      <c r="K22" s="332"/>
      <c r="L22" s="332"/>
      <c r="M22" s="79"/>
      <c r="N22" s="79"/>
      <c r="O22" s="79"/>
      <c r="P22" s="79"/>
    </row>
    <row r="23" spans="1:16" ht="12.75">
      <c r="A23" s="37"/>
      <c r="B23" s="37"/>
      <c r="C23" s="37"/>
      <c r="D23" s="37"/>
      <c r="E23" s="37"/>
      <c r="F23" s="37"/>
      <c r="G23" s="37"/>
      <c r="H23" s="37"/>
      <c r="I23" s="37"/>
      <c r="J23" s="37"/>
      <c r="K23" s="37"/>
      <c r="L23" s="37"/>
      <c r="M23" s="37"/>
      <c r="N23" s="37"/>
      <c r="O23" s="37"/>
      <c r="P23" s="37"/>
    </row>
    <row r="31" spans="7:9" ht="12.75">
      <c r="G31" s="75"/>
      <c r="H31" s="75"/>
      <c r="I31" s="75"/>
    </row>
    <row r="32" spans="7:9" ht="12.75">
      <c r="G32" s="75"/>
      <c r="H32" s="75"/>
      <c r="I32" s="75"/>
    </row>
    <row r="33" spans="7:9" ht="12.75">
      <c r="G33" s="75"/>
      <c r="H33" s="75"/>
      <c r="I33" s="75"/>
    </row>
    <row r="34" spans="7:9" ht="12.75">
      <c r="G34" s="75"/>
      <c r="H34" s="75"/>
      <c r="I34" s="75"/>
    </row>
    <row r="35" spans="7:9" ht="12.75">
      <c r="G35" s="75"/>
      <c r="H35" s="75"/>
      <c r="I35" s="75"/>
    </row>
    <row r="36" spans="7:9" ht="12.75">
      <c r="G36" s="75"/>
      <c r="H36" s="75"/>
      <c r="I36" s="75"/>
    </row>
  </sheetData>
  <sheetProtection/>
  <mergeCells count="22">
    <mergeCell ref="A22:L22"/>
    <mergeCell ref="A4:A5"/>
    <mergeCell ref="B4:B5"/>
    <mergeCell ref="C4:C5"/>
    <mergeCell ref="D4:D5"/>
    <mergeCell ref="A21:L21"/>
    <mergeCell ref="J4:J5"/>
    <mergeCell ref="L4:L5"/>
    <mergeCell ref="A2:P2"/>
    <mergeCell ref="P4:P5"/>
    <mergeCell ref="A3:F3"/>
    <mergeCell ref="O4:O5"/>
    <mergeCell ref="E4:E5"/>
    <mergeCell ref="A20:L20"/>
    <mergeCell ref="A19:L19"/>
    <mergeCell ref="I4:I5"/>
    <mergeCell ref="N4:N5"/>
    <mergeCell ref="M4:M5"/>
    <mergeCell ref="K4:K5"/>
    <mergeCell ref="F4:F5"/>
    <mergeCell ref="G4:G5"/>
    <mergeCell ref="H4:H5"/>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3" r:id="rId1"/>
</worksheet>
</file>

<file path=xl/worksheets/sheet17.xml><?xml version="1.0" encoding="utf-8"?>
<worksheet xmlns="http://schemas.openxmlformats.org/spreadsheetml/2006/main" xmlns:r="http://schemas.openxmlformats.org/officeDocument/2006/relationships">
  <sheetPr transitionEvaluation="1" transitionEntry="1">
    <pageSetUpPr fitToPage="1"/>
  </sheetPr>
  <dimension ref="A1:Q60"/>
  <sheetViews>
    <sheetView showGridLines="0" zoomScaleSheetLayoutView="49" zoomScalePageLayoutView="0" workbookViewId="0" topLeftCell="A1">
      <selection activeCell="A1" sqref="A1"/>
    </sheetView>
  </sheetViews>
  <sheetFormatPr defaultColWidth="9.77734375" defaultRowHeight="15.75"/>
  <cols>
    <col min="1" max="1" width="20.99609375" style="21" customWidth="1"/>
    <col min="2" max="2" width="10.4453125" style="21" customWidth="1"/>
    <col min="3" max="3" width="6.4453125" style="21" customWidth="1"/>
    <col min="4" max="4" width="10.21484375" style="21" customWidth="1"/>
    <col min="5" max="5" width="6.21484375" style="21" customWidth="1"/>
    <col min="6" max="6" width="10.4453125" style="21" customWidth="1"/>
    <col min="7" max="7" width="6.77734375" style="21" customWidth="1"/>
    <col min="8" max="8" width="9.6640625" style="21" customWidth="1"/>
    <col min="9" max="9" width="6.5546875" style="21" customWidth="1"/>
    <col min="10" max="10" width="10.6640625" style="21" customWidth="1"/>
    <col min="11" max="11" width="6.77734375" style="21" customWidth="1"/>
    <col min="12" max="12" width="9.77734375" style="21" customWidth="1"/>
    <col min="13" max="13" width="7.99609375" style="21" bestFit="1" customWidth="1"/>
    <col min="14" max="14" width="9.77734375" style="21" customWidth="1"/>
    <col min="15" max="15" width="7.99609375" style="21" customWidth="1"/>
    <col min="16" max="17" width="10.88671875" style="21" bestFit="1" customWidth="1"/>
    <col min="18" max="16384" width="9.77734375" style="21" customWidth="1"/>
  </cols>
  <sheetData>
    <row r="1" spans="1:13" ht="12.75">
      <c r="A1" s="134" t="s">
        <v>220</v>
      </c>
      <c r="B1" s="138"/>
      <c r="C1" s="138"/>
      <c r="D1" s="138"/>
      <c r="E1" s="138"/>
      <c r="F1" s="138"/>
      <c r="G1" s="138"/>
      <c r="H1" s="138"/>
      <c r="I1" s="138"/>
      <c r="J1" s="138"/>
      <c r="K1" s="138"/>
      <c r="L1" s="138"/>
      <c r="M1" s="138"/>
    </row>
    <row r="2" spans="1:15" ht="12.75" customHeight="1">
      <c r="A2" s="337" t="s">
        <v>103</v>
      </c>
      <c r="B2" s="337"/>
      <c r="C2" s="337"/>
      <c r="D2" s="337"/>
      <c r="E2" s="337"/>
      <c r="F2" s="337"/>
      <c r="G2" s="337"/>
      <c r="H2" s="337"/>
      <c r="I2" s="337"/>
      <c r="J2" s="337"/>
      <c r="K2" s="337"/>
      <c r="L2" s="337"/>
      <c r="M2" s="337"/>
      <c r="N2" s="337"/>
      <c r="O2" s="337"/>
    </row>
    <row r="3" spans="1:13" ht="30.75" customHeight="1" thickBot="1">
      <c r="A3" s="269" t="s">
        <v>252</v>
      </c>
      <c r="B3" s="269"/>
      <c r="C3" s="269"/>
      <c r="D3" s="269"/>
      <c r="E3" s="269"/>
      <c r="F3" s="269"/>
      <c r="G3" s="269"/>
      <c r="H3" s="269"/>
      <c r="I3" s="269"/>
      <c r="J3" s="269"/>
      <c r="K3" s="269"/>
      <c r="L3" s="269"/>
      <c r="M3" s="269"/>
    </row>
    <row r="4" spans="1:15" ht="15" customHeight="1">
      <c r="A4" s="338" t="s">
        <v>145</v>
      </c>
      <c r="B4" s="147">
        <v>2000</v>
      </c>
      <c r="C4" s="139"/>
      <c r="D4" s="147">
        <v>2001</v>
      </c>
      <c r="E4" s="139"/>
      <c r="F4" s="147">
        <v>2002</v>
      </c>
      <c r="G4" s="181"/>
      <c r="H4" s="147">
        <v>2003</v>
      </c>
      <c r="I4" s="181"/>
      <c r="J4" s="147">
        <v>2004</v>
      </c>
      <c r="K4" s="139"/>
      <c r="L4" s="147">
        <v>2005</v>
      </c>
      <c r="M4" s="139"/>
      <c r="N4" s="192">
        <v>2006</v>
      </c>
      <c r="O4" s="193"/>
    </row>
    <row r="5" spans="1:15" ht="12.75" customHeight="1">
      <c r="A5" s="340"/>
      <c r="B5" s="335" t="s">
        <v>195</v>
      </c>
      <c r="C5" s="64" t="s">
        <v>104</v>
      </c>
      <c r="D5" s="333" t="s">
        <v>195</v>
      </c>
      <c r="E5" s="64" t="s">
        <v>104</v>
      </c>
      <c r="F5" s="333" t="s">
        <v>195</v>
      </c>
      <c r="G5" s="64" t="s">
        <v>104</v>
      </c>
      <c r="H5" s="333" t="s">
        <v>195</v>
      </c>
      <c r="I5" s="336" t="s">
        <v>104</v>
      </c>
      <c r="J5" s="333" t="s">
        <v>195</v>
      </c>
      <c r="K5" s="336" t="s">
        <v>104</v>
      </c>
      <c r="L5" s="333" t="s">
        <v>195</v>
      </c>
      <c r="M5" s="335" t="s">
        <v>104</v>
      </c>
      <c r="N5" s="333" t="s">
        <v>195</v>
      </c>
      <c r="O5" s="335" t="s">
        <v>104</v>
      </c>
    </row>
    <row r="6" spans="1:15" ht="12.75" customHeight="1">
      <c r="A6" s="339"/>
      <c r="B6" s="334"/>
      <c r="C6" s="141"/>
      <c r="D6" s="334"/>
      <c r="E6" s="141"/>
      <c r="F6" s="334"/>
      <c r="G6" s="141"/>
      <c r="H6" s="334"/>
      <c r="I6" s="326"/>
      <c r="J6" s="334"/>
      <c r="K6" s="326"/>
      <c r="L6" s="334"/>
      <c r="M6" s="334"/>
      <c r="N6" s="334"/>
      <c r="O6" s="334"/>
    </row>
    <row r="7" spans="1:15" ht="6.75" customHeight="1">
      <c r="A7" s="29"/>
      <c r="B7" s="29"/>
      <c r="C7" s="29"/>
      <c r="D7" s="29"/>
      <c r="E7" s="29"/>
      <c r="F7" s="29"/>
      <c r="G7" s="29"/>
      <c r="H7" s="29"/>
      <c r="I7" s="29"/>
      <c r="J7" s="29"/>
      <c r="K7" s="29"/>
      <c r="L7" s="64"/>
      <c r="M7" s="64"/>
      <c r="N7" s="64"/>
      <c r="O7" s="64"/>
    </row>
    <row r="8" spans="1:15" ht="12.75" customHeight="1">
      <c r="A8" s="63" t="s">
        <v>192</v>
      </c>
      <c r="B8" s="80">
        <v>50166</v>
      </c>
      <c r="C8" s="81">
        <v>100</v>
      </c>
      <c r="D8" s="80">
        <v>51066</v>
      </c>
      <c r="E8" s="81">
        <v>100</v>
      </c>
      <c r="F8" s="80">
        <v>49226</v>
      </c>
      <c r="G8" s="81">
        <v>100</v>
      </c>
      <c r="H8" s="80">
        <v>54690</v>
      </c>
      <c r="I8" s="81">
        <v>100</v>
      </c>
      <c r="J8" s="80">
        <v>57075</v>
      </c>
      <c r="K8" s="81">
        <v>100</v>
      </c>
      <c r="L8" s="87">
        <v>58336</v>
      </c>
      <c r="M8" s="84">
        <v>100</v>
      </c>
      <c r="N8" s="87">
        <v>59054</v>
      </c>
      <c r="O8" s="84">
        <v>100</v>
      </c>
    </row>
    <row r="9" spans="1:15" ht="7.5" customHeight="1">
      <c r="A9" s="29"/>
      <c r="B9" s="76"/>
      <c r="C9" s="81"/>
      <c r="D9" s="81"/>
      <c r="E9" s="76"/>
      <c r="F9" s="82"/>
      <c r="G9" s="81"/>
      <c r="H9" s="83"/>
      <c r="I9" s="84"/>
      <c r="J9" s="85"/>
      <c r="K9" s="84"/>
      <c r="L9" s="87"/>
      <c r="M9" s="84"/>
      <c r="N9" s="87"/>
      <c r="O9" s="84"/>
    </row>
    <row r="10" spans="1:15" ht="12.75" customHeight="1">
      <c r="A10" s="63" t="s">
        <v>105</v>
      </c>
      <c r="B10" s="86">
        <v>112485259</v>
      </c>
      <c r="C10" s="81">
        <v>100</v>
      </c>
      <c r="D10" s="86">
        <v>122557915</v>
      </c>
      <c r="E10" s="81">
        <v>100</v>
      </c>
      <c r="F10" s="86">
        <v>123570610.2</v>
      </c>
      <c r="G10" s="81">
        <v>100</v>
      </c>
      <c r="H10" s="86">
        <v>142483573.6</v>
      </c>
      <c r="I10" s="84">
        <v>100</v>
      </c>
      <c r="J10" s="87">
        <v>154005925.8</v>
      </c>
      <c r="K10" s="84">
        <v>100</v>
      </c>
      <c r="L10" s="87">
        <v>162732744.4</v>
      </c>
      <c r="M10" s="84">
        <v>99.99</v>
      </c>
      <c r="N10" s="87">
        <v>165520241.44</v>
      </c>
      <c r="O10" s="84">
        <v>100</v>
      </c>
    </row>
    <row r="11" spans="1:15" ht="8.25" customHeight="1">
      <c r="A11" s="29"/>
      <c r="B11" s="76"/>
      <c r="C11" s="76"/>
      <c r="D11" s="81"/>
      <c r="E11" s="76"/>
      <c r="F11" s="82"/>
      <c r="G11" s="76"/>
      <c r="H11" s="83"/>
      <c r="I11" s="76"/>
      <c r="J11" s="88"/>
      <c r="K11" s="76"/>
      <c r="L11" s="88"/>
      <c r="M11" s="76"/>
      <c r="N11" s="88"/>
      <c r="O11" s="76"/>
    </row>
    <row r="12" spans="1:15" ht="12.75" customHeight="1">
      <c r="A12" s="63" t="s">
        <v>154</v>
      </c>
      <c r="B12" s="76"/>
      <c r="C12" s="76"/>
      <c r="D12" s="81"/>
      <c r="E12" s="76"/>
      <c r="F12" s="82"/>
      <c r="G12" s="76"/>
      <c r="H12" s="83"/>
      <c r="I12" s="76"/>
      <c r="J12" s="88"/>
      <c r="K12" s="76"/>
      <c r="L12" s="88"/>
      <c r="M12" s="76"/>
      <c r="N12" s="88"/>
      <c r="O12" s="76"/>
    </row>
    <row r="13" spans="1:15" ht="12.75" customHeight="1">
      <c r="A13" s="63" t="s">
        <v>106</v>
      </c>
      <c r="B13" s="89">
        <v>251</v>
      </c>
      <c r="C13" s="81">
        <v>0.5</v>
      </c>
      <c r="D13" s="89">
        <v>252</v>
      </c>
      <c r="E13" s="81">
        <v>0.49</v>
      </c>
      <c r="F13" s="90">
        <v>212</v>
      </c>
      <c r="G13" s="91">
        <v>0.43</v>
      </c>
      <c r="H13" s="92">
        <v>191</v>
      </c>
      <c r="I13" s="91">
        <v>0.35</v>
      </c>
      <c r="J13" s="87">
        <v>185</v>
      </c>
      <c r="K13" s="91">
        <v>0.32</v>
      </c>
      <c r="L13" s="85">
        <v>215</v>
      </c>
      <c r="M13" s="91">
        <v>0.37</v>
      </c>
      <c r="N13" s="86">
        <v>240</v>
      </c>
      <c r="O13" s="91">
        <v>0.4064076946523521</v>
      </c>
    </row>
    <row r="14" spans="1:15" ht="12.75" customHeight="1">
      <c r="A14" s="63" t="s">
        <v>107</v>
      </c>
      <c r="B14" s="86">
        <v>552717</v>
      </c>
      <c r="C14" s="76">
        <v>0.49</v>
      </c>
      <c r="D14" s="86">
        <v>597330</v>
      </c>
      <c r="E14" s="76">
        <v>0.49</v>
      </c>
      <c r="F14" s="92">
        <v>527665</v>
      </c>
      <c r="G14" s="91">
        <v>0.43</v>
      </c>
      <c r="H14" s="93">
        <v>494865</v>
      </c>
      <c r="I14" s="91">
        <v>0.35</v>
      </c>
      <c r="J14" s="94">
        <v>496170</v>
      </c>
      <c r="K14" s="91">
        <v>0.32</v>
      </c>
      <c r="L14" s="94">
        <v>597353.4</v>
      </c>
      <c r="M14" s="91">
        <v>0.37</v>
      </c>
      <c r="N14" s="105">
        <v>673508.6</v>
      </c>
      <c r="O14" s="91">
        <v>0.4069040705478565</v>
      </c>
    </row>
    <row r="15" spans="1:15" ht="11.25" customHeight="1">
      <c r="A15" s="29"/>
      <c r="B15" s="76"/>
      <c r="C15" s="76"/>
      <c r="D15" s="81"/>
      <c r="E15" s="76"/>
      <c r="F15" s="90"/>
      <c r="G15" s="76"/>
      <c r="H15" s="92"/>
      <c r="I15" s="76"/>
      <c r="J15" s="95"/>
      <c r="K15" s="76"/>
      <c r="L15" s="88"/>
      <c r="M15" s="76"/>
      <c r="N15" s="88"/>
      <c r="O15" s="76"/>
    </row>
    <row r="16" spans="1:15" ht="12.75" customHeight="1">
      <c r="A16" s="63" t="s">
        <v>193</v>
      </c>
      <c r="B16" s="76"/>
      <c r="C16" s="76"/>
      <c r="D16" s="81"/>
      <c r="E16" s="76"/>
      <c r="F16" s="90"/>
      <c r="G16" s="76"/>
      <c r="H16" s="92"/>
      <c r="I16" s="76"/>
      <c r="J16" s="95"/>
      <c r="K16" s="76"/>
      <c r="L16" s="88"/>
      <c r="M16" s="76"/>
      <c r="N16" s="88"/>
      <c r="O16" s="76"/>
    </row>
    <row r="17" spans="1:15" ht="12.75" customHeight="1">
      <c r="A17" s="63" t="s">
        <v>106</v>
      </c>
      <c r="B17" s="96">
        <v>10091</v>
      </c>
      <c r="C17" s="76">
        <v>20.12</v>
      </c>
      <c r="D17" s="89">
        <v>9543</v>
      </c>
      <c r="E17" s="76">
        <v>18.69</v>
      </c>
      <c r="F17" s="90">
        <v>8413</v>
      </c>
      <c r="G17" s="91">
        <v>17.09</v>
      </c>
      <c r="H17" s="92">
        <v>8988</v>
      </c>
      <c r="I17" s="91">
        <v>16.43</v>
      </c>
      <c r="J17" s="87">
        <v>8623</v>
      </c>
      <c r="K17" s="91">
        <v>15.11</v>
      </c>
      <c r="L17" s="85">
        <v>9006</v>
      </c>
      <c r="M17" s="91">
        <v>15.44</v>
      </c>
      <c r="N17" s="86">
        <v>9068</v>
      </c>
      <c r="O17" s="91">
        <v>15.355437396281369</v>
      </c>
    </row>
    <row r="18" spans="1:15" ht="12.75" customHeight="1">
      <c r="A18" s="63" t="s">
        <v>107</v>
      </c>
      <c r="B18" s="86">
        <v>22576631</v>
      </c>
      <c r="C18" s="76">
        <v>20.07</v>
      </c>
      <c r="D18" s="86">
        <v>22843899</v>
      </c>
      <c r="E18" s="76">
        <v>18.64</v>
      </c>
      <c r="F18" s="97">
        <v>21104824.799999997</v>
      </c>
      <c r="G18" s="91">
        <v>17.08</v>
      </c>
      <c r="H18" s="97">
        <v>23376772</v>
      </c>
      <c r="I18" s="91">
        <v>16.41</v>
      </c>
      <c r="J18" s="87">
        <v>23260269.6</v>
      </c>
      <c r="K18" s="91">
        <v>15.1</v>
      </c>
      <c r="L18" s="85">
        <v>25491750</v>
      </c>
      <c r="M18" s="91">
        <v>15.66</v>
      </c>
      <c r="N18" s="97">
        <v>25036466.337582942</v>
      </c>
      <c r="O18" s="91">
        <v>15.125924249366502</v>
      </c>
    </row>
    <row r="19" spans="1:15" ht="9.75" customHeight="1">
      <c r="A19" s="29"/>
      <c r="B19" s="76"/>
      <c r="C19" s="76"/>
      <c r="D19" s="81"/>
      <c r="E19" s="76"/>
      <c r="F19" s="90"/>
      <c r="G19" s="76"/>
      <c r="H19" s="92"/>
      <c r="I19" s="76"/>
      <c r="J19" s="95"/>
      <c r="K19" s="76"/>
      <c r="L19" s="85"/>
      <c r="M19" s="106"/>
      <c r="N19" s="85"/>
      <c r="O19" s="106"/>
    </row>
    <row r="20" spans="1:15" ht="12.75" customHeight="1">
      <c r="A20" s="63" t="s">
        <v>194</v>
      </c>
      <c r="B20" s="76"/>
      <c r="C20" s="76"/>
      <c r="D20" s="81"/>
      <c r="E20" s="76"/>
      <c r="F20" s="90"/>
      <c r="G20" s="76"/>
      <c r="H20" s="92"/>
      <c r="I20" s="76"/>
      <c r="J20" s="95"/>
      <c r="K20" s="76"/>
      <c r="L20" s="85"/>
      <c r="M20" s="106"/>
      <c r="N20" s="85"/>
      <c r="O20" s="106"/>
    </row>
    <row r="21" spans="1:15" ht="12.75" customHeight="1">
      <c r="A21" s="63" t="s">
        <v>106</v>
      </c>
      <c r="B21" s="98">
        <v>39824</v>
      </c>
      <c r="C21" s="76">
        <v>79.38</v>
      </c>
      <c r="D21" s="98">
        <v>41271</v>
      </c>
      <c r="E21" s="76">
        <v>80.82</v>
      </c>
      <c r="F21" s="90">
        <v>40601</v>
      </c>
      <c r="G21" s="91">
        <v>82.48</v>
      </c>
      <c r="H21" s="92">
        <v>45511</v>
      </c>
      <c r="I21" s="91">
        <v>83.22</v>
      </c>
      <c r="J21" s="87">
        <v>48267</v>
      </c>
      <c r="K21" s="91">
        <v>84.57</v>
      </c>
      <c r="L21" s="85">
        <v>49115</v>
      </c>
      <c r="M21" s="91">
        <v>84.19</v>
      </c>
      <c r="N21" s="85">
        <v>49746</v>
      </c>
      <c r="O21" s="91">
        <v>84.23815490906628</v>
      </c>
    </row>
    <row r="22" spans="1:15" ht="12.75" customHeight="1">
      <c r="A22" s="63" t="s">
        <v>107</v>
      </c>
      <c r="B22" s="86">
        <v>89355911</v>
      </c>
      <c r="C22" s="76">
        <v>79.44</v>
      </c>
      <c r="D22" s="86">
        <v>99116686</v>
      </c>
      <c r="E22" s="76">
        <v>80.87</v>
      </c>
      <c r="F22" s="99">
        <v>101938120.4</v>
      </c>
      <c r="G22" s="91">
        <v>82.49</v>
      </c>
      <c r="H22" s="97">
        <v>118611936.6</v>
      </c>
      <c r="I22" s="91">
        <v>83.25</v>
      </c>
      <c r="J22" s="87">
        <v>130249486.2</v>
      </c>
      <c r="K22" s="91">
        <v>84.57</v>
      </c>
      <c r="L22" s="87">
        <v>136643641</v>
      </c>
      <c r="M22" s="91">
        <v>83.96</v>
      </c>
      <c r="N22" s="87">
        <v>139810266.50241706</v>
      </c>
      <c r="O22" s="91">
        <v>84.46717168008564</v>
      </c>
    </row>
    <row r="23" spans="1:15" ht="12.75" customHeight="1" thickBot="1">
      <c r="A23" s="180"/>
      <c r="B23" s="182"/>
      <c r="C23" s="182"/>
      <c r="D23" s="182"/>
      <c r="E23" s="183"/>
      <c r="F23" s="182"/>
      <c r="G23" s="182"/>
      <c r="H23" s="182"/>
      <c r="I23" s="182"/>
      <c r="J23" s="180"/>
      <c r="K23" s="180"/>
      <c r="L23" s="180"/>
      <c r="M23" s="180"/>
      <c r="N23" s="180"/>
      <c r="O23" s="180"/>
    </row>
    <row r="24" spans="1:11" ht="12.75" customHeight="1">
      <c r="A24" s="29"/>
      <c r="B24" s="100"/>
      <c r="C24" s="100"/>
      <c r="D24" s="100"/>
      <c r="E24" s="101"/>
      <c r="F24" s="100"/>
      <c r="G24" s="100"/>
      <c r="H24" s="100"/>
      <c r="I24" s="100"/>
      <c r="J24" s="29"/>
      <c r="K24" s="29"/>
    </row>
    <row r="25" spans="1:11" ht="13.5" thickBot="1">
      <c r="A25" s="61"/>
      <c r="B25" s="61"/>
      <c r="C25" s="61"/>
      <c r="D25" s="61"/>
      <c r="E25" s="61"/>
      <c r="F25" s="61"/>
      <c r="G25" s="61"/>
      <c r="H25" s="61"/>
      <c r="I25" s="61"/>
      <c r="J25" s="61"/>
      <c r="K25" s="61"/>
    </row>
    <row r="26" spans="1:15" ht="18" customHeight="1">
      <c r="A26" s="338" t="s">
        <v>145</v>
      </c>
      <c r="B26" s="192">
        <v>2007</v>
      </c>
      <c r="C26" s="193"/>
      <c r="D26" s="192">
        <v>2008</v>
      </c>
      <c r="E26" s="193"/>
      <c r="F26" s="192">
        <v>2009</v>
      </c>
      <c r="G26" s="193"/>
      <c r="H26" s="192">
        <v>2010</v>
      </c>
      <c r="I26" s="193"/>
      <c r="J26" s="192">
        <v>2011</v>
      </c>
      <c r="K26" s="139"/>
      <c r="L26" s="147">
        <v>2012</v>
      </c>
      <c r="M26" s="181"/>
      <c r="N26" s="215">
        <v>2013</v>
      </c>
      <c r="O26" s="181"/>
    </row>
    <row r="27" spans="1:15" ht="22.5" customHeight="1">
      <c r="A27" s="339"/>
      <c r="B27" s="163" t="s">
        <v>195</v>
      </c>
      <c r="C27" s="141" t="s">
        <v>104</v>
      </c>
      <c r="D27" s="163" t="s">
        <v>195</v>
      </c>
      <c r="E27" s="141" t="s">
        <v>104</v>
      </c>
      <c r="F27" s="163" t="s">
        <v>195</v>
      </c>
      <c r="G27" s="141" t="s">
        <v>104</v>
      </c>
      <c r="H27" s="163" t="s">
        <v>195</v>
      </c>
      <c r="I27" s="141" t="s">
        <v>104</v>
      </c>
      <c r="J27" s="163" t="s">
        <v>195</v>
      </c>
      <c r="K27" s="141" t="s">
        <v>104</v>
      </c>
      <c r="L27" s="163" t="s">
        <v>195</v>
      </c>
      <c r="M27" s="141" t="s">
        <v>104</v>
      </c>
      <c r="N27" s="229" t="s">
        <v>195</v>
      </c>
      <c r="O27" s="217" t="s">
        <v>104</v>
      </c>
    </row>
    <row r="28" spans="1:17" ht="21" customHeight="1">
      <c r="A28" s="63" t="s">
        <v>196</v>
      </c>
      <c r="B28" s="97">
        <v>63076</v>
      </c>
      <c r="C28" s="84">
        <v>100</v>
      </c>
      <c r="D28" s="97" t="s">
        <v>132</v>
      </c>
      <c r="E28" s="84">
        <v>100</v>
      </c>
      <c r="F28" s="97">
        <v>69543</v>
      </c>
      <c r="G28" s="81">
        <v>100</v>
      </c>
      <c r="H28" s="97">
        <v>74106</v>
      </c>
      <c r="I28" s="91">
        <v>100</v>
      </c>
      <c r="J28" s="97">
        <v>73818</v>
      </c>
      <c r="K28" s="91">
        <v>100</v>
      </c>
      <c r="L28" s="97">
        <v>77247</v>
      </c>
      <c r="M28" s="91">
        <v>100</v>
      </c>
      <c r="N28" s="97">
        <v>81195</v>
      </c>
      <c r="O28" s="91">
        <v>100</v>
      </c>
      <c r="P28" s="212"/>
      <c r="Q28" s="212"/>
    </row>
    <row r="29" spans="1:17" ht="21" customHeight="1">
      <c r="A29" s="63" t="s">
        <v>105</v>
      </c>
      <c r="B29" s="87">
        <v>179070534.2</v>
      </c>
      <c r="C29" s="84">
        <v>100</v>
      </c>
      <c r="D29" s="87" t="s">
        <v>133</v>
      </c>
      <c r="E29" s="84">
        <v>100</v>
      </c>
      <c r="F29" s="87">
        <v>217075113.4</v>
      </c>
      <c r="G29" s="84">
        <v>100</v>
      </c>
      <c r="H29" s="97">
        <v>238519667.4</v>
      </c>
      <c r="I29" s="91">
        <v>100</v>
      </c>
      <c r="J29" s="97">
        <v>247292964</v>
      </c>
      <c r="K29" s="91">
        <v>100</v>
      </c>
      <c r="L29" s="97">
        <v>272258710.24</v>
      </c>
      <c r="M29" s="91">
        <v>100</v>
      </c>
      <c r="N29" s="97">
        <v>298574050.20000005</v>
      </c>
      <c r="O29" s="91">
        <v>100</v>
      </c>
      <c r="P29" s="219"/>
      <c r="Q29" s="212"/>
    </row>
    <row r="30" spans="1:17" ht="12.75" customHeight="1">
      <c r="A30" s="29"/>
      <c r="B30" s="97"/>
      <c r="C30" s="102"/>
      <c r="D30" s="103"/>
      <c r="E30" s="104"/>
      <c r="F30" s="103"/>
      <c r="G30" s="104"/>
      <c r="H30" s="103"/>
      <c r="I30" s="102"/>
      <c r="J30" s="103"/>
      <c r="K30" s="102"/>
      <c r="L30" s="103"/>
      <c r="M30" s="102"/>
      <c r="N30" s="103"/>
      <c r="O30" s="102"/>
      <c r="P30" s="212"/>
      <c r="Q30" s="212"/>
    </row>
    <row r="31" spans="1:17" ht="12.75" customHeight="1">
      <c r="A31" s="63" t="s">
        <v>197</v>
      </c>
      <c r="B31" s="86"/>
      <c r="C31" s="76"/>
      <c r="D31" s="86"/>
      <c r="E31" s="76"/>
      <c r="F31" s="86"/>
      <c r="G31" s="102"/>
      <c r="H31" s="86"/>
      <c r="I31" s="102"/>
      <c r="J31" s="86"/>
      <c r="K31" s="102"/>
      <c r="L31" s="86"/>
      <c r="M31" s="102"/>
      <c r="N31" s="86"/>
      <c r="O31" s="102"/>
      <c r="P31" s="212"/>
      <c r="Q31" s="212"/>
    </row>
    <row r="32" spans="1:17" ht="12.75" customHeight="1">
      <c r="A32" s="63" t="s">
        <v>106</v>
      </c>
      <c r="B32" s="86">
        <v>253</v>
      </c>
      <c r="C32" s="91">
        <v>0.4</v>
      </c>
      <c r="D32" s="86">
        <v>249</v>
      </c>
      <c r="E32" s="91">
        <v>0.44</v>
      </c>
      <c r="F32" s="86">
        <v>260</v>
      </c>
      <c r="G32" s="91">
        <v>0.37</v>
      </c>
      <c r="H32" s="86">
        <v>264</v>
      </c>
      <c r="I32" s="91">
        <v>0.3562464577766982</v>
      </c>
      <c r="J32" s="86">
        <v>322</v>
      </c>
      <c r="K32" s="91">
        <v>0.43620797095559344</v>
      </c>
      <c r="L32" s="86">
        <v>315</v>
      </c>
      <c r="M32" s="91">
        <v>0.40778282651753467</v>
      </c>
      <c r="N32" s="97">
        <v>355</v>
      </c>
      <c r="O32" s="91">
        <v>0.43721904058131655</v>
      </c>
      <c r="P32" s="212"/>
      <c r="Q32" s="212"/>
    </row>
    <row r="33" spans="1:17" ht="12.75" customHeight="1">
      <c r="A33" s="63" t="s">
        <v>107</v>
      </c>
      <c r="B33" s="105">
        <v>730540.8</v>
      </c>
      <c r="C33" s="91">
        <v>0.41</v>
      </c>
      <c r="D33" s="105">
        <v>874790</v>
      </c>
      <c r="E33" s="91">
        <v>0.44</v>
      </c>
      <c r="F33" s="105">
        <v>812213.4</v>
      </c>
      <c r="G33" s="91">
        <v>0.37</v>
      </c>
      <c r="H33" s="105">
        <v>861486.0000000001</v>
      </c>
      <c r="I33" s="91">
        <v>0.36118027892235777</v>
      </c>
      <c r="J33" s="105">
        <v>1115588.4</v>
      </c>
      <c r="K33" s="91">
        <v>0.45112015398869165</v>
      </c>
      <c r="L33" s="105">
        <v>1136798.4</v>
      </c>
      <c r="M33" s="91">
        <v>0.41754344571672125</v>
      </c>
      <c r="N33" s="105">
        <v>1331239.8000000003</v>
      </c>
      <c r="O33" s="91">
        <v>0.4458658745153064</v>
      </c>
      <c r="P33" s="212"/>
      <c r="Q33" s="212"/>
    </row>
    <row r="34" spans="1:17" ht="12.75" customHeight="1">
      <c r="A34" s="29"/>
      <c r="B34" s="105"/>
      <c r="C34" s="76"/>
      <c r="D34" s="105"/>
      <c r="E34" s="76"/>
      <c r="F34" s="105"/>
      <c r="G34" s="76"/>
      <c r="H34" s="105"/>
      <c r="I34" s="76"/>
      <c r="J34" s="105"/>
      <c r="K34" s="76"/>
      <c r="L34" s="105"/>
      <c r="M34" s="76"/>
      <c r="N34" s="105"/>
      <c r="O34" s="76"/>
      <c r="P34" s="212"/>
      <c r="Q34" s="212"/>
    </row>
    <row r="35" spans="1:17" ht="12.75" customHeight="1">
      <c r="A35" s="63" t="s">
        <v>193</v>
      </c>
      <c r="B35" s="105"/>
      <c r="C35" s="76"/>
      <c r="D35" s="105"/>
      <c r="E35" s="76"/>
      <c r="F35" s="105"/>
      <c r="G35" s="76"/>
      <c r="H35" s="105"/>
      <c r="I35" s="76"/>
      <c r="J35" s="105"/>
      <c r="K35" s="76"/>
      <c r="L35" s="105"/>
      <c r="M35" s="76"/>
      <c r="N35" s="105"/>
      <c r="O35" s="76"/>
      <c r="P35" s="212"/>
      <c r="Q35" s="212"/>
    </row>
    <row r="36" spans="1:17" ht="12.75" customHeight="1">
      <c r="A36" s="63" t="s">
        <v>106</v>
      </c>
      <c r="B36" s="86">
        <v>10254</v>
      </c>
      <c r="C36" s="91">
        <v>16.26</v>
      </c>
      <c r="D36" s="86" t="s">
        <v>134</v>
      </c>
      <c r="E36" s="91">
        <v>16.24</v>
      </c>
      <c r="F36" s="86">
        <v>11523</v>
      </c>
      <c r="G36" s="91">
        <v>16.57</v>
      </c>
      <c r="H36" s="86">
        <v>11815</v>
      </c>
      <c r="I36" s="91">
        <v>15.943378403907914</v>
      </c>
      <c r="J36" s="86">
        <v>11731</v>
      </c>
      <c r="K36" s="91">
        <v>15.891787910807661</v>
      </c>
      <c r="L36" s="86">
        <v>12495</v>
      </c>
      <c r="M36" s="91">
        <v>16.17538545186221</v>
      </c>
      <c r="N36" s="97">
        <v>12999</v>
      </c>
      <c r="O36" s="91">
        <v>16.009606502863477</v>
      </c>
      <c r="P36" s="212"/>
      <c r="Q36" s="212"/>
    </row>
    <row r="37" spans="1:17" ht="12.75" customHeight="1">
      <c r="A37" s="63" t="s">
        <v>107</v>
      </c>
      <c r="B37" s="97">
        <v>29480561.3</v>
      </c>
      <c r="C37" s="91">
        <v>16.46</v>
      </c>
      <c r="D37" s="97" t="s">
        <v>135</v>
      </c>
      <c r="E37" s="91">
        <v>16.53</v>
      </c>
      <c r="F37" s="97">
        <v>36736602.996882595</v>
      </c>
      <c r="G37" s="91">
        <v>16.930000000000003</v>
      </c>
      <c r="H37" s="97">
        <v>38976488.48734638</v>
      </c>
      <c r="I37" s="91">
        <v>16.340995655499718</v>
      </c>
      <c r="J37" s="97">
        <v>40404710.4</v>
      </c>
      <c r="K37" s="91">
        <v>16.338803072456198</v>
      </c>
      <c r="L37" s="97">
        <v>45011133.24</v>
      </c>
      <c r="M37" s="91">
        <v>16.532486031511</v>
      </c>
      <c r="N37" s="97">
        <v>48860358</v>
      </c>
      <c r="O37" s="91">
        <v>16.36456951542535</v>
      </c>
      <c r="P37" s="212"/>
      <c r="Q37" s="212"/>
    </row>
    <row r="38" spans="1:17" ht="12.75" customHeight="1">
      <c r="A38" s="29"/>
      <c r="B38" s="86"/>
      <c r="C38" s="89"/>
      <c r="D38" s="86"/>
      <c r="E38" s="89"/>
      <c r="F38" s="86"/>
      <c r="G38" s="89"/>
      <c r="H38" s="86"/>
      <c r="I38" s="89"/>
      <c r="J38" s="86"/>
      <c r="K38" s="89"/>
      <c r="L38" s="86"/>
      <c r="M38" s="89"/>
      <c r="N38" s="86"/>
      <c r="O38" s="89"/>
      <c r="P38" s="212"/>
      <c r="Q38" s="212"/>
    </row>
    <row r="39" spans="1:17" ht="12.75" customHeight="1">
      <c r="A39" s="63" t="s">
        <v>194</v>
      </c>
      <c r="B39" s="86"/>
      <c r="C39" s="76"/>
      <c r="D39" s="86"/>
      <c r="E39" s="76"/>
      <c r="F39" s="86"/>
      <c r="G39" s="76"/>
      <c r="H39" s="86"/>
      <c r="I39" s="76"/>
      <c r="J39" s="86"/>
      <c r="K39" s="76"/>
      <c r="L39" s="86"/>
      <c r="M39" s="76"/>
      <c r="N39" s="86"/>
      <c r="O39" s="76"/>
      <c r="P39" s="212"/>
      <c r="Q39" s="212"/>
    </row>
    <row r="40" spans="1:17" ht="12.75" customHeight="1">
      <c r="A40" s="63" t="s">
        <v>106</v>
      </c>
      <c r="B40" s="86">
        <v>52569</v>
      </c>
      <c r="C40" s="91">
        <v>83.34</v>
      </c>
      <c r="D40" s="86" t="s">
        <v>136</v>
      </c>
      <c r="E40" s="91">
        <v>83.32</v>
      </c>
      <c r="F40" s="86">
        <v>57760</v>
      </c>
      <c r="G40" s="91">
        <v>83.06</v>
      </c>
      <c r="H40" s="86">
        <v>62027</v>
      </c>
      <c r="I40" s="91">
        <v>83.70037513831538</v>
      </c>
      <c r="J40" s="86">
        <v>61765</v>
      </c>
      <c r="K40" s="91">
        <v>83.67200411823674</v>
      </c>
      <c r="L40" s="86">
        <v>64437</v>
      </c>
      <c r="M40" s="91">
        <v>83.41683172162026</v>
      </c>
      <c r="N40" s="97">
        <v>67841</v>
      </c>
      <c r="O40" s="91">
        <v>83.5531744565552</v>
      </c>
      <c r="P40" s="212"/>
      <c r="Q40" s="212"/>
    </row>
    <row r="41" spans="1:17" ht="12.75" customHeight="1" thickBot="1">
      <c r="A41" s="176" t="s">
        <v>107</v>
      </c>
      <c r="B41" s="184">
        <v>148859432.1</v>
      </c>
      <c r="C41" s="185">
        <v>83.13</v>
      </c>
      <c r="D41" s="184" t="s">
        <v>137</v>
      </c>
      <c r="E41" s="185">
        <v>83.03</v>
      </c>
      <c r="F41" s="184">
        <v>179526297.0031174</v>
      </c>
      <c r="G41" s="185">
        <v>82.7</v>
      </c>
      <c r="H41" s="184">
        <v>198681692.91265363</v>
      </c>
      <c r="I41" s="185">
        <v>83.29782406557791</v>
      </c>
      <c r="J41" s="184">
        <v>205772665.2</v>
      </c>
      <c r="K41" s="185">
        <v>83.2100767735551</v>
      </c>
      <c r="L41" s="184">
        <v>226110778.6</v>
      </c>
      <c r="M41" s="185">
        <v>83.04997052277227</v>
      </c>
      <c r="N41" s="184">
        <v>248382452.40000004</v>
      </c>
      <c r="O41" s="185">
        <v>83.18956461005934</v>
      </c>
      <c r="P41" s="212"/>
      <c r="Q41" s="212"/>
    </row>
    <row r="42" ht="17.25" customHeight="1"/>
    <row r="43" ht="13.5" thickBot="1">
      <c r="L43" s="97"/>
    </row>
    <row r="44" spans="1:15" ht="18" customHeight="1">
      <c r="A44" s="338" t="s">
        <v>145</v>
      </c>
      <c r="B44" s="224">
        <v>2014</v>
      </c>
      <c r="C44" s="225"/>
      <c r="D44" s="64"/>
      <c r="E44" s="64"/>
      <c r="F44" s="64"/>
      <c r="G44" s="64"/>
      <c r="H44" s="64"/>
      <c r="I44" s="64"/>
      <c r="J44" s="64"/>
      <c r="K44" s="64"/>
      <c r="L44" s="64"/>
      <c r="M44" s="230"/>
      <c r="N44" s="64"/>
      <c r="O44" s="230"/>
    </row>
    <row r="45" spans="1:15" ht="22.5" customHeight="1">
      <c r="A45" s="339"/>
      <c r="B45" s="227" t="s">
        <v>195</v>
      </c>
      <c r="C45" s="226" t="s">
        <v>104</v>
      </c>
      <c r="D45" s="64"/>
      <c r="E45" s="64"/>
      <c r="F45" s="64"/>
      <c r="G45" s="64"/>
      <c r="H45" s="64"/>
      <c r="I45" s="64"/>
      <c r="J45" s="64"/>
      <c r="K45" s="64"/>
      <c r="L45" s="64"/>
      <c r="M45" s="64"/>
      <c r="N45" s="64"/>
      <c r="O45" s="64"/>
    </row>
    <row r="46" spans="1:17" ht="21" customHeight="1">
      <c r="A46" s="63" t="s">
        <v>196</v>
      </c>
      <c r="B46" s="87">
        <f>B50+B54+B58</f>
        <v>79036</v>
      </c>
      <c r="C46" s="84"/>
      <c r="D46" s="97"/>
      <c r="E46" s="84"/>
      <c r="F46" s="97"/>
      <c r="G46" s="81"/>
      <c r="H46" s="97"/>
      <c r="I46" s="91"/>
      <c r="J46" s="97"/>
      <c r="K46" s="91"/>
      <c r="L46" s="97"/>
      <c r="M46" s="91"/>
      <c r="N46" s="97"/>
      <c r="O46" s="91"/>
      <c r="P46" s="212"/>
      <c r="Q46" s="212"/>
    </row>
    <row r="47" spans="1:17" ht="21" customHeight="1">
      <c r="A47" s="63" t="s">
        <v>105</v>
      </c>
      <c r="B47" s="87">
        <f>B51+B55+B59</f>
        <v>314595859.79999995</v>
      </c>
      <c r="C47" s="84"/>
      <c r="D47" s="87"/>
      <c r="E47" s="84"/>
      <c r="F47" s="87"/>
      <c r="G47" s="84"/>
      <c r="H47" s="97"/>
      <c r="I47" s="91"/>
      <c r="J47" s="97"/>
      <c r="K47" s="91"/>
      <c r="L47" s="97"/>
      <c r="M47" s="91"/>
      <c r="N47" s="97"/>
      <c r="O47" s="91"/>
      <c r="P47" s="219"/>
      <c r="Q47" s="212"/>
    </row>
    <row r="48" spans="1:17" ht="12.75" customHeight="1">
      <c r="A48" s="29"/>
      <c r="B48" s="97"/>
      <c r="C48" s="102"/>
      <c r="D48" s="103"/>
      <c r="E48" s="104"/>
      <c r="F48" s="103"/>
      <c r="G48" s="104"/>
      <c r="H48" s="103"/>
      <c r="I48" s="102"/>
      <c r="J48" s="103"/>
      <c r="K48" s="102"/>
      <c r="L48" s="103"/>
      <c r="M48" s="102"/>
      <c r="N48" s="103"/>
      <c r="O48" s="102"/>
      <c r="P48" s="212"/>
      <c r="Q48" s="212"/>
    </row>
    <row r="49" spans="1:17" ht="12.75" customHeight="1">
      <c r="A49" s="63" t="s">
        <v>197</v>
      </c>
      <c r="B49" s="86"/>
      <c r="C49" s="76"/>
      <c r="D49" s="86"/>
      <c r="E49" s="76"/>
      <c r="F49" s="86"/>
      <c r="G49" s="102"/>
      <c r="H49" s="86"/>
      <c r="I49" s="102"/>
      <c r="J49" s="86"/>
      <c r="K49" s="102"/>
      <c r="L49" s="86"/>
      <c r="M49" s="102"/>
      <c r="N49" s="86"/>
      <c r="O49" s="102"/>
      <c r="P49" s="212"/>
      <c r="Q49" s="212"/>
    </row>
    <row r="50" spans="1:17" ht="12.75" customHeight="1">
      <c r="A50" s="63" t="s">
        <v>106</v>
      </c>
      <c r="B50" s="86">
        <v>310</v>
      </c>
      <c r="C50" s="91"/>
      <c r="D50" s="86"/>
      <c r="E50" s="91"/>
      <c r="F50" s="86"/>
      <c r="G50" s="91"/>
      <c r="H50" s="86"/>
      <c r="I50" s="91"/>
      <c r="J50" s="86"/>
      <c r="K50" s="91"/>
      <c r="L50" s="86"/>
      <c r="M50" s="91"/>
      <c r="N50" s="97"/>
      <c r="O50" s="91"/>
      <c r="P50" s="212"/>
      <c r="Q50" s="212"/>
    </row>
    <row r="51" spans="1:17" ht="12.75" customHeight="1">
      <c r="A51" s="63" t="s">
        <v>107</v>
      </c>
      <c r="B51" s="105">
        <v>1236116.4</v>
      </c>
      <c r="C51" s="91"/>
      <c r="D51" s="105"/>
      <c r="E51" s="91"/>
      <c r="F51" s="105"/>
      <c r="G51" s="91"/>
      <c r="H51" s="105"/>
      <c r="I51" s="91"/>
      <c r="J51" s="105"/>
      <c r="K51" s="91"/>
      <c r="L51" s="105"/>
      <c r="M51" s="91"/>
      <c r="N51" s="105"/>
      <c r="O51" s="91"/>
      <c r="P51" s="212"/>
      <c r="Q51" s="212"/>
    </row>
    <row r="52" spans="1:17" ht="12.75" customHeight="1">
      <c r="A52" s="29"/>
      <c r="B52" s="105"/>
      <c r="C52" s="76"/>
      <c r="D52" s="105"/>
      <c r="E52" s="76"/>
      <c r="F52" s="105"/>
      <c r="G52" s="76"/>
      <c r="H52" s="105"/>
      <c r="I52" s="76"/>
      <c r="J52" s="105"/>
      <c r="K52" s="76"/>
      <c r="L52" s="105"/>
      <c r="M52" s="76"/>
      <c r="N52" s="105"/>
      <c r="O52" s="76"/>
      <c r="P52" s="212"/>
      <c r="Q52" s="212"/>
    </row>
    <row r="53" spans="1:17" ht="12.75" customHeight="1">
      <c r="A53" s="63" t="s">
        <v>193</v>
      </c>
      <c r="B53" s="105"/>
      <c r="C53" s="76"/>
      <c r="D53" s="105"/>
      <c r="E53" s="76"/>
      <c r="F53" s="105"/>
      <c r="G53" s="76"/>
      <c r="H53" s="105"/>
      <c r="I53" s="76"/>
      <c r="J53" s="105"/>
      <c r="K53" s="76"/>
      <c r="L53" s="105"/>
      <c r="M53" s="76"/>
      <c r="N53" s="105"/>
      <c r="O53" s="76"/>
      <c r="P53" s="212"/>
      <c r="Q53" s="212"/>
    </row>
    <row r="54" spans="1:17" ht="12.75" customHeight="1">
      <c r="A54" s="63" t="s">
        <v>106</v>
      </c>
      <c r="B54" s="105">
        <v>12520</v>
      </c>
      <c r="C54" s="91"/>
      <c r="D54" s="86"/>
      <c r="E54" s="91"/>
      <c r="F54" s="86"/>
      <c r="G54" s="91"/>
      <c r="H54" s="86"/>
      <c r="I54" s="91"/>
      <c r="J54" s="86"/>
      <c r="K54" s="91"/>
      <c r="L54" s="86"/>
      <c r="M54" s="91"/>
      <c r="N54" s="97"/>
      <c r="O54" s="91"/>
      <c r="P54" s="212"/>
      <c r="Q54" s="212"/>
    </row>
    <row r="55" spans="1:17" ht="12.75" customHeight="1">
      <c r="A55" s="63" t="s">
        <v>107</v>
      </c>
      <c r="B55" s="97">
        <v>50808999</v>
      </c>
      <c r="C55" s="91"/>
      <c r="D55" s="97"/>
      <c r="E55" s="91"/>
      <c r="F55" s="97"/>
      <c r="G55" s="91"/>
      <c r="H55" s="97"/>
      <c r="I55" s="91"/>
      <c r="J55" s="97"/>
      <c r="K55" s="91"/>
      <c r="L55" s="97"/>
      <c r="M55" s="91"/>
      <c r="N55" s="97"/>
      <c r="O55" s="91"/>
      <c r="P55" s="212"/>
      <c r="Q55" s="212"/>
    </row>
    <row r="56" spans="1:17" ht="12.75" customHeight="1">
      <c r="A56" s="29"/>
      <c r="B56" s="86"/>
      <c r="C56" s="89"/>
      <c r="D56" s="86"/>
      <c r="E56" s="89"/>
      <c r="F56" s="86"/>
      <c r="G56" s="89"/>
      <c r="H56" s="86"/>
      <c r="I56" s="89"/>
      <c r="J56" s="86"/>
      <c r="K56" s="89"/>
      <c r="L56" s="86"/>
      <c r="M56" s="89"/>
      <c r="N56" s="86"/>
      <c r="O56" s="89"/>
      <c r="P56" s="212"/>
      <c r="Q56" s="212"/>
    </row>
    <row r="57" spans="1:17" ht="12.75" customHeight="1">
      <c r="A57" s="63" t="s">
        <v>194</v>
      </c>
      <c r="B57" s="86"/>
      <c r="C57" s="76"/>
      <c r="D57" s="86"/>
      <c r="E57" s="76"/>
      <c r="F57" s="86"/>
      <c r="G57" s="76"/>
      <c r="H57" s="86"/>
      <c r="I57" s="76"/>
      <c r="J57" s="86"/>
      <c r="K57" s="76"/>
      <c r="L57" s="86"/>
      <c r="M57" s="76"/>
      <c r="N57" s="86"/>
      <c r="O57" s="76"/>
      <c r="P57" s="212"/>
      <c r="Q57" s="212"/>
    </row>
    <row r="58" spans="1:17" ht="12.75" customHeight="1">
      <c r="A58" s="63" t="s">
        <v>106</v>
      </c>
      <c r="B58" s="86">
        <v>66206</v>
      </c>
      <c r="C58" s="91"/>
      <c r="D58" s="86"/>
      <c r="E58" s="91"/>
      <c r="F58" s="86"/>
      <c r="G58" s="91"/>
      <c r="H58" s="86"/>
      <c r="I58" s="91"/>
      <c r="J58" s="86"/>
      <c r="K58" s="91"/>
      <c r="L58" s="86"/>
      <c r="M58" s="91"/>
      <c r="N58" s="97"/>
      <c r="O58" s="91"/>
      <c r="P58" s="212"/>
      <c r="Q58" s="212"/>
    </row>
    <row r="59" spans="1:17" ht="20.25" customHeight="1" thickBot="1">
      <c r="A59" s="176" t="s">
        <v>107</v>
      </c>
      <c r="B59" s="184">
        <v>262550744.39999998</v>
      </c>
      <c r="C59" s="185"/>
      <c r="D59" s="97"/>
      <c r="E59" s="91"/>
      <c r="F59" s="97"/>
      <c r="G59" s="91"/>
      <c r="H59" s="97"/>
      <c r="I59" s="91"/>
      <c r="J59" s="97"/>
      <c r="K59" s="91"/>
      <c r="L59" s="97"/>
      <c r="M59" s="91"/>
      <c r="N59" s="97"/>
      <c r="O59" s="91"/>
      <c r="P59" s="212"/>
      <c r="Q59" s="212"/>
    </row>
    <row r="60" spans="1:11" ht="12.75">
      <c r="A60" s="319" t="s">
        <v>25</v>
      </c>
      <c r="B60" s="319"/>
      <c r="C60" s="319"/>
      <c r="D60" s="319"/>
      <c r="E60" s="319"/>
      <c r="F60" s="319"/>
      <c r="G60" s="319"/>
      <c r="H60" s="319"/>
      <c r="I60" s="319"/>
      <c r="J60" s="319"/>
      <c r="K60" s="319"/>
    </row>
  </sheetData>
  <sheetProtection/>
  <mergeCells count="17">
    <mergeCell ref="A3:M3"/>
    <mergeCell ref="A2:O2"/>
    <mergeCell ref="A60:K60"/>
    <mergeCell ref="A26:A27"/>
    <mergeCell ref="A4:A6"/>
    <mergeCell ref="H5:H6"/>
    <mergeCell ref="B5:B6"/>
    <mergeCell ref="F5:F6"/>
    <mergeCell ref="D5:D6"/>
    <mergeCell ref="A44:A45"/>
    <mergeCell ref="N5:N6"/>
    <mergeCell ref="O5:O6"/>
    <mergeCell ref="J5:J6"/>
    <mergeCell ref="K5:K6"/>
    <mergeCell ref="I5:I6"/>
    <mergeCell ref="L5:L6"/>
    <mergeCell ref="M5:M6"/>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9" r:id="rId1"/>
</worksheet>
</file>

<file path=xl/worksheets/sheet18.xml><?xml version="1.0" encoding="utf-8"?>
<worksheet xmlns="http://schemas.openxmlformats.org/spreadsheetml/2006/main" xmlns:r="http://schemas.openxmlformats.org/officeDocument/2006/relationships">
  <sheetPr>
    <pageSetUpPr fitToPage="1"/>
  </sheetPr>
  <dimension ref="B1:Q10"/>
  <sheetViews>
    <sheetView showGridLines="0" showZeros="0" zoomScaleSheetLayoutView="49" zoomScalePageLayoutView="0" workbookViewId="0" topLeftCell="A1">
      <selection activeCell="B1" sqref="B1"/>
    </sheetView>
  </sheetViews>
  <sheetFormatPr defaultColWidth="11.5546875" defaultRowHeight="15.75"/>
  <cols>
    <col min="1" max="1" width="1.5625" style="21" customWidth="1"/>
    <col min="2" max="2" width="14.5546875" style="21" customWidth="1"/>
    <col min="3" max="17" width="6.6640625" style="21" customWidth="1"/>
    <col min="18" max="16384" width="11.5546875" style="21" customWidth="1"/>
  </cols>
  <sheetData>
    <row r="1" spans="2:17" ht="12.75">
      <c r="B1" s="134" t="s">
        <v>220</v>
      </c>
      <c r="C1" s="138"/>
      <c r="D1" s="138"/>
      <c r="E1" s="138"/>
      <c r="F1" s="138"/>
      <c r="G1" s="138"/>
      <c r="H1" s="138"/>
      <c r="I1" s="138"/>
      <c r="J1" s="138"/>
      <c r="K1" s="138"/>
      <c r="L1" s="138"/>
      <c r="M1" s="138"/>
      <c r="N1" s="138"/>
      <c r="O1" s="138"/>
      <c r="P1" s="138"/>
      <c r="Q1" s="138"/>
    </row>
    <row r="2" spans="2:17" ht="12.75" customHeight="1">
      <c r="B2" s="314" t="s">
        <v>108</v>
      </c>
      <c r="C2" s="314"/>
      <c r="D2" s="314"/>
      <c r="E2" s="314"/>
      <c r="F2" s="314"/>
      <c r="G2" s="314"/>
      <c r="H2" s="314"/>
      <c r="I2" s="314"/>
      <c r="J2" s="314"/>
      <c r="K2" s="314"/>
      <c r="L2" s="314"/>
      <c r="M2" s="314"/>
      <c r="N2" s="314"/>
      <c r="O2" s="314"/>
      <c r="P2" s="314"/>
      <c r="Q2" s="314"/>
    </row>
    <row r="3" spans="2:15" ht="20.25" customHeight="1" thickBot="1">
      <c r="B3" s="269" t="s">
        <v>247</v>
      </c>
      <c r="C3" s="269"/>
      <c r="D3" s="269"/>
      <c r="E3" s="269"/>
      <c r="F3" s="269"/>
      <c r="G3" s="269"/>
      <c r="H3" s="269"/>
      <c r="I3" s="269"/>
      <c r="J3" s="269"/>
      <c r="K3" s="269"/>
      <c r="L3" s="269"/>
      <c r="M3" s="269"/>
      <c r="N3" s="269"/>
      <c r="O3" s="269"/>
    </row>
    <row r="4" spans="2:17" ht="18.75" customHeight="1">
      <c r="B4" s="146" t="s">
        <v>145</v>
      </c>
      <c r="C4" s="147">
        <v>2000</v>
      </c>
      <c r="D4" s="147">
        <v>2001</v>
      </c>
      <c r="E4" s="147">
        <v>2002</v>
      </c>
      <c r="F4" s="147">
        <v>2003</v>
      </c>
      <c r="G4" s="147">
        <v>2004</v>
      </c>
      <c r="H4" s="147">
        <v>2005</v>
      </c>
      <c r="I4" s="147">
        <v>2006</v>
      </c>
      <c r="J4" s="147">
        <v>2007</v>
      </c>
      <c r="K4" s="147">
        <v>2008</v>
      </c>
      <c r="L4" s="147">
        <v>2009</v>
      </c>
      <c r="M4" s="147">
        <v>2010</v>
      </c>
      <c r="N4" s="192">
        <v>2011</v>
      </c>
      <c r="O4" s="147">
        <v>2012</v>
      </c>
      <c r="P4" s="224">
        <v>2013</v>
      </c>
      <c r="Q4" s="215">
        <v>2014</v>
      </c>
    </row>
    <row r="5" spans="2:17" ht="12.75" customHeight="1">
      <c r="B5" s="29"/>
      <c r="C5" s="29"/>
      <c r="D5" s="29"/>
      <c r="E5" s="29"/>
      <c r="F5" s="29"/>
      <c r="G5" s="29"/>
      <c r="H5" s="29"/>
      <c r="I5" s="29"/>
      <c r="J5" s="29"/>
      <c r="K5" s="29"/>
      <c r="L5" s="29"/>
      <c r="M5" s="29"/>
      <c r="N5" s="29"/>
      <c r="O5" s="29"/>
      <c r="P5" s="29"/>
      <c r="Q5" s="29"/>
    </row>
    <row r="6" spans="2:17" ht="12.75" customHeight="1">
      <c r="B6" s="63" t="s">
        <v>198</v>
      </c>
      <c r="C6" s="108">
        <v>60073</v>
      </c>
      <c r="D6" s="108">
        <v>64191</v>
      </c>
      <c r="E6" s="108">
        <v>58505</v>
      </c>
      <c r="F6" s="108">
        <v>64454</v>
      </c>
      <c r="G6" s="108">
        <v>61793</v>
      </c>
      <c r="H6" s="108">
        <v>61188</v>
      </c>
      <c r="I6" s="108">
        <v>61445</v>
      </c>
      <c r="J6" s="108">
        <v>62686</v>
      </c>
      <c r="K6" s="108">
        <v>62544</v>
      </c>
      <c r="L6" s="108">
        <v>72241</v>
      </c>
      <c r="M6" s="108">
        <v>77152</v>
      </c>
      <c r="N6" s="108">
        <v>84024</v>
      </c>
      <c r="O6" s="108">
        <v>88100</v>
      </c>
      <c r="P6" s="108">
        <v>91789</v>
      </c>
      <c r="Q6" s="108">
        <v>95745</v>
      </c>
    </row>
    <row r="7" spans="2:17" ht="12.75" customHeight="1">
      <c r="B7" s="29"/>
      <c r="C7" s="108"/>
      <c r="D7" s="108"/>
      <c r="E7" s="108"/>
      <c r="F7" s="108"/>
      <c r="G7" s="108"/>
      <c r="H7" s="108"/>
      <c r="I7" s="108"/>
      <c r="J7" s="108"/>
      <c r="K7" s="108"/>
      <c r="L7" s="108"/>
      <c r="M7" s="108"/>
      <c r="N7" s="108"/>
      <c r="O7" s="108"/>
      <c r="P7" s="108"/>
      <c r="Q7" s="108"/>
    </row>
    <row r="8" spans="2:17" ht="12.75" customHeight="1" thickBot="1">
      <c r="B8" s="180"/>
      <c r="C8" s="180"/>
      <c r="D8" s="180"/>
      <c r="E8" s="180"/>
      <c r="F8" s="180"/>
      <c r="G8" s="180"/>
      <c r="H8" s="180"/>
      <c r="I8" s="180"/>
      <c r="J8" s="180"/>
      <c r="K8" s="180"/>
      <c r="L8" s="180"/>
      <c r="M8" s="180"/>
      <c r="N8" s="180"/>
      <c r="O8" s="180"/>
      <c r="P8" s="180"/>
      <c r="Q8" s="180"/>
    </row>
    <row r="9" spans="2:17" ht="18" customHeight="1">
      <c r="B9" s="319" t="s">
        <v>25</v>
      </c>
      <c r="C9" s="319"/>
      <c r="D9" s="319"/>
      <c r="E9" s="319"/>
      <c r="F9" s="319"/>
      <c r="G9" s="319"/>
      <c r="H9" s="319"/>
      <c r="I9" s="319"/>
      <c r="J9" s="319"/>
      <c r="K9" s="319"/>
      <c r="L9" s="319"/>
      <c r="M9" s="319"/>
      <c r="N9" s="63"/>
      <c r="O9" s="63"/>
      <c r="P9" s="63"/>
      <c r="Q9" s="63"/>
    </row>
    <row r="10" spans="2:9" ht="12.75">
      <c r="B10" s="29"/>
      <c r="C10" s="29"/>
      <c r="D10" s="29"/>
      <c r="E10" s="29"/>
      <c r="F10" s="29"/>
      <c r="G10" s="29"/>
      <c r="H10" s="29"/>
      <c r="I10" s="29"/>
    </row>
  </sheetData>
  <sheetProtection/>
  <mergeCells count="3">
    <mergeCell ref="B9:M9"/>
    <mergeCell ref="B3:O3"/>
    <mergeCell ref="B2:Q2"/>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ransitionEvaluation="1" transitionEntry="1">
    <pageSetUpPr fitToPage="1"/>
  </sheetPr>
  <dimension ref="B1:Q29"/>
  <sheetViews>
    <sheetView showGridLines="0" zoomScale="90" zoomScaleNormal="90" zoomScaleSheetLayoutView="49" zoomScalePageLayoutView="0" workbookViewId="0" topLeftCell="A1">
      <selection activeCell="F29" sqref="F29"/>
    </sheetView>
  </sheetViews>
  <sheetFormatPr defaultColWidth="9.77734375" defaultRowHeight="15.75"/>
  <cols>
    <col min="1" max="1" width="0.9921875" style="21" customWidth="1"/>
    <col min="2" max="2" width="20.5546875" style="21" customWidth="1"/>
    <col min="3" max="3" width="10.4453125" style="21" customWidth="1"/>
    <col min="4" max="5" width="10.10546875" style="21" customWidth="1"/>
    <col min="6" max="6" width="11.3359375" style="21" customWidth="1"/>
    <col min="7" max="7" width="10.10546875" style="21" customWidth="1"/>
    <col min="8" max="8" width="9.99609375" style="21" customWidth="1"/>
    <col min="9" max="9" width="10.4453125" style="21" customWidth="1"/>
    <col min="10" max="10" width="10.88671875" style="21" customWidth="1"/>
    <col min="11" max="11" width="10.4453125" style="21" customWidth="1"/>
    <col min="12" max="12" width="10.10546875" style="21" customWidth="1"/>
    <col min="13" max="13" width="10.99609375" style="21" customWidth="1"/>
    <col min="14" max="17" width="10.88671875" style="21" customWidth="1"/>
    <col min="18" max="16384" width="9.77734375" style="21" customWidth="1"/>
  </cols>
  <sheetData>
    <row r="1" spans="2:17" ht="12.75">
      <c r="B1" s="134" t="s">
        <v>220</v>
      </c>
      <c r="C1" s="138"/>
      <c r="D1" s="138"/>
      <c r="E1" s="138"/>
      <c r="F1" s="138"/>
      <c r="G1" s="138"/>
      <c r="H1" s="138"/>
      <c r="I1" s="138"/>
      <c r="J1" s="138"/>
      <c r="K1" s="138"/>
      <c r="L1" s="138"/>
      <c r="M1" s="138"/>
      <c r="N1" s="138"/>
      <c r="O1" s="138"/>
      <c r="P1" s="138"/>
      <c r="Q1" s="138"/>
    </row>
    <row r="2" spans="2:17" ht="12.75" customHeight="1">
      <c r="B2" s="314" t="s">
        <v>109</v>
      </c>
      <c r="C2" s="314"/>
      <c r="D2" s="314"/>
      <c r="E2" s="314"/>
      <c r="F2" s="314"/>
      <c r="G2" s="314"/>
      <c r="H2" s="314"/>
      <c r="I2" s="314"/>
      <c r="J2" s="314"/>
      <c r="K2" s="314"/>
      <c r="L2" s="314"/>
      <c r="M2" s="314"/>
      <c r="N2" s="314"/>
      <c r="O2" s="314"/>
      <c r="P2" s="314"/>
      <c r="Q2" s="314"/>
    </row>
    <row r="3" spans="2:17" ht="24" customHeight="1" thickBot="1">
      <c r="B3" s="329" t="s">
        <v>248</v>
      </c>
      <c r="C3" s="329"/>
      <c r="D3" s="329"/>
      <c r="E3" s="329"/>
      <c r="F3" s="329"/>
      <c r="G3" s="329"/>
      <c r="H3" s="329"/>
      <c r="I3" s="329"/>
      <c r="J3" s="329"/>
      <c r="K3" s="329"/>
      <c r="L3" s="329"/>
      <c r="M3" s="329"/>
      <c r="N3" s="329"/>
      <c r="O3" s="329"/>
      <c r="P3" s="329"/>
      <c r="Q3" s="329"/>
    </row>
    <row r="4" spans="2:17" ht="15" customHeight="1">
      <c r="B4" s="275" t="s">
        <v>145</v>
      </c>
      <c r="C4" s="325">
        <v>2000</v>
      </c>
      <c r="D4" s="325">
        <v>2001</v>
      </c>
      <c r="E4" s="325">
        <v>2002</v>
      </c>
      <c r="F4" s="325">
        <v>2003</v>
      </c>
      <c r="G4" s="325" t="s">
        <v>213</v>
      </c>
      <c r="H4" s="325" t="s">
        <v>214</v>
      </c>
      <c r="I4" s="325" t="s">
        <v>215</v>
      </c>
      <c r="J4" s="325">
        <v>2007</v>
      </c>
      <c r="K4" s="325" t="s">
        <v>216</v>
      </c>
      <c r="L4" s="325" t="s">
        <v>217</v>
      </c>
      <c r="M4" s="325" t="s">
        <v>218</v>
      </c>
      <c r="N4" s="325" t="s">
        <v>219</v>
      </c>
      <c r="O4" s="325" t="s">
        <v>228</v>
      </c>
      <c r="P4" s="341" t="s">
        <v>232</v>
      </c>
      <c r="Q4" s="341" t="s">
        <v>253</v>
      </c>
    </row>
    <row r="5" spans="2:17" ht="15" customHeight="1">
      <c r="B5" s="276"/>
      <c r="C5" s="326"/>
      <c r="D5" s="326"/>
      <c r="E5" s="326"/>
      <c r="F5" s="326"/>
      <c r="G5" s="326"/>
      <c r="H5" s="326"/>
      <c r="I5" s="326"/>
      <c r="J5" s="326"/>
      <c r="K5" s="326"/>
      <c r="L5" s="326"/>
      <c r="M5" s="326"/>
      <c r="N5" s="326"/>
      <c r="O5" s="326"/>
      <c r="P5" s="326"/>
      <c r="Q5" s="326"/>
    </row>
    <row r="6" spans="2:17" ht="18.75" customHeight="1">
      <c r="B6" s="63" t="s">
        <v>199</v>
      </c>
      <c r="C6" s="29"/>
      <c r="D6" s="29"/>
      <c r="E6" s="29"/>
      <c r="F6" s="29"/>
      <c r="G6" s="29"/>
      <c r="H6" s="29"/>
      <c r="I6" s="29"/>
      <c r="J6" s="29"/>
      <c r="K6" s="29"/>
      <c r="L6" s="29"/>
      <c r="M6" s="29"/>
      <c r="N6" s="29"/>
      <c r="O6" s="29"/>
      <c r="P6" s="29"/>
      <c r="Q6" s="29"/>
    </row>
    <row r="7" spans="2:17" ht="15" customHeight="1">
      <c r="B7" s="63" t="s">
        <v>110</v>
      </c>
      <c r="C7" s="35">
        <v>11012</v>
      </c>
      <c r="D7" s="35">
        <v>11318</v>
      </c>
      <c r="E7" s="35">
        <v>9981</v>
      </c>
      <c r="F7" s="109">
        <v>8691</v>
      </c>
      <c r="G7" s="109">
        <v>8179</v>
      </c>
      <c r="H7" s="109">
        <v>8693</v>
      </c>
      <c r="I7" s="109">
        <v>8113</v>
      </c>
      <c r="J7" s="109">
        <v>10275</v>
      </c>
      <c r="K7" s="109">
        <v>10748</v>
      </c>
      <c r="L7" s="109">
        <v>11740</v>
      </c>
      <c r="M7" s="109">
        <v>13117</v>
      </c>
      <c r="N7" s="109">
        <v>15832</v>
      </c>
      <c r="O7" s="109">
        <v>14714</v>
      </c>
      <c r="P7" s="109">
        <v>9101</v>
      </c>
      <c r="Q7" s="109">
        <v>11855</v>
      </c>
    </row>
    <row r="8" spans="2:17" ht="15" customHeight="1">
      <c r="B8" s="29"/>
      <c r="C8" s="35"/>
      <c r="D8" s="35"/>
      <c r="E8" s="35"/>
      <c r="F8" s="35"/>
      <c r="G8" s="35"/>
      <c r="H8" s="35"/>
      <c r="I8" s="35"/>
      <c r="J8" s="35"/>
      <c r="K8" s="35"/>
      <c r="L8" s="29"/>
      <c r="M8" s="29"/>
      <c r="N8" s="35"/>
      <c r="O8" s="35"/>
      <c r="P8" s="35"/>
      <c r="Q8" s="35"/>
    </row>
    <row r="9" spans="2:17" ht="15" customHeight="1">
      <c r="B9" s="63" t="s">
        <v>107</v>
      </c>
      <c r="C9" s="35">
        <v>164989421</v>
      </c>
      <c r="D9" s="35">
        <v>200272611</v>
      </c>
      <c r="E9" s="35">
        <v>199562600</v>
      </c>
      <c r="F9" s="35">
        <v>179412092.54</v>
      </c>
      <c r="G9" s="35">
        <v>477994000</v>
      </c>
      <c r="H9" s="35">
        <v>431834965</v>
      </c>
      <c r="I9" s="35">
        <v>422623857.722</v>
      </c>
      <c r="J9" s="35">
        <v>566218322.6700001</v>
      </c>
      <c r="K9" s="35">
        <v>601832353.211</v>
      </c>
      <c r="L9" s="35">
        <v>762828706.508</v>
      </c>
      <c r="M9" s="35">
        <v>921736614.0220001</v>
      </c>
      <c r="N9" s="35">
        <v>1142800361.6525</v>
      </c>
      <c r="O9" s="35">
        <v>1223546920.9380002</v>
      </c>
      <c r="P9" s="35">
        <v>999718035.6399999</v>
      </c>
      <c r="Q9" s="35">
        <v>1238481530.18</v>
      </c>
    </row>
    <row r="10" spans="2:17" ht="15" customHeight="1">
      <c r="B10" s="29"/>
      <c r="C10" s="35"/>
      <c r="D10" s="35"/>
      <c r="E10" s="35"/>
      <c r="F10" s="35"/>
      <c r="G10" s="35"/>
      <c r="H10" s="35"/>
      <c r="I10" s="35"/>
      <c r="J10" s="35"/>
      <c r="K10" s="35"/>
      <c r="L10" s="110"/>
      <c r="M10" s="35"/>
      <c r="N10" s="35"/>
      <c r="O10" s="35"/>
      <c r="P10" s="35"/>
      <c r="Q10" s="35"/>
    </row>
    <row r="11" spans="2:17" ht="15" customHeight="1">
      <c r="B11" s="63" t="s">
        <v>111</v>
      </c>
      <c r="C11" s="35">
        <v>14982.693516164185</v>
      </c>
      <c r="D11" s="35">
        <v>17695.053101254638</v>
      </c>
      <c r="E11" s="35">
        <v>19994.249073239156</v>
      </c>
      <c r="F11" s="35">
        <v>20643.434879760673</v>
      </c>
      <c r="G11" s="35">
        <v>58441.61877980193</v>
      </c>
      <c r="H11" s="35">
        <v>54704.72802386963</v>
      </c>
      <c r="I11" s="35">
        <v>52092.18017034389</v>
      </c>
      <c r="J11" s="35">
        <v>55106.40609927008</v>
      </c>
      <c r="K11" s="35">
        <v>55994.822591272794</v>
      </c>
      <c r="L11" s="35">
        <v>64976.891525383304</v>
      </c>
      <c r="M11" s="35">
        <v>70270.383016086</v>
      </c>
      <c r="N11" s="35">
        <v>72182.94351013769</v>
      </c>
      <c r="O11" s="35">
        <v>83155.28890430884</v>
      </c>
      <c r="P11" s="35">
        <v>109847.0536908032</v>
      </c>
      <c r="Q11" s="35">
        <f>Q9/Q7</f>
        <v>104469.12949641501</v>
      </c>
    </row>
    <row r="12" spans="2:17" ht="9" customHeight="1">
      <c r="B12" s="29"/>
      <c r="C12" s="29"/>
      <c r="D12" s="29"/>
      <c r="E12" s="29"/>
      <c r="F12" s="29"/>
      <c r="G12" s="29"/>
      <c r="H12" s="29"/>
      <c r="I12" s="29"/>
      <c r="J12" s="29"/>
      <c r="K12" s="29"/>
      <c r="L12" s="29"/>
      <c r="M12" s="29"/>
      <c r="N12" s="29"/>
      <c r="O12" s="29"/>
      <c r="P12" s="29"/>
      <c r="Q12" s="29"/>
    </row>
    <row r="13" spans="2:17" ht="15" customHeight="1">
      <c r="B13" s="63" t="s">
        <v>200</v>
      </c>
      <c r="C13" s="29"/>
      <c r="D13" s="29"/>
      <c r="E13" s="29"/>
      <c r="F13" s="29"/>
      <c r="G13" s="29"/>
      <c r="H13" s="29"/>
      <c r="I13" s="29"/>
      <c r="J13" s="29"/>
      <c r="K13" s="29"/>
      <c r="L13" s="29"/>
      <c r="M13" s="29"/>
      <c r="N13" s="29"/>
      <c r="O13" s="29"/>
      <c r="P13" s="29"/>
      <c r="Q13" s="29"/>
    </row>
    <row r="14" spans="2:17" ht="15" customHeight="1">
      <c r="B14" s="63" t="s">
        <v>199</v>
      </c>
      <c r="C14" s="29"/>
      <c r="D14" s="29"/>
      <c r="E14" s="29"/>
      <c r="F14" s="29"/>
      <c r="G14" s="29"/>
      <c r="H14" s="29"/>
      <c r="I14" s="29"/>
      <c r="J14" s="29"/>
      <c r="K14" s="29"/>
      <c r="L14" s="29"/>
      <c r="M14" s="29"/>
      <c r="N14" s="29"/>
      <c r="O14" s="29"/>
      <c r="P14" s="29"/>
      <c r="Q14" s="29"/>
    </row>
    <row r="15" spans="2:17" ht="9.75" customHeight="1">
      <c r="B15" s="29"/>
      <c r="C15" s="29"/>
      <c r="D15" s="29"/>
      <c r="E15" s="29"/>
      <c r="F15" s="29"/>
      <c r="G15" s="29"/>
      <c r="H15" s="29"/>
      <c r="I15" s="29"/>
      <c r="J15" s="29"/>
      <c r="K15" s="29"/>
      <c r="L15" s="29"/>
      <c r="M15" s="29"/>
      <c r="N15" s="29"/>
      <c r="O15" s="29"/>
      <c r="P15" s="29"/>
      <c r="Q15" s="29"/>
    </row>
    <row r="16" spans="2:17" ht="15" customHeight="1">
      <c r="B16" s="107" t="s">
        <v>210</v>
      </c>
      <c r="C16" s="111">
        <v>-89</v>
      </c>
      <c r="D16" s="112">
        <v>306</v>
      </c>
      <c r="E16" s="111">
        <v>-1337</v>
      </c>
      <c r="F16" s="111">
        <v>-1290</v>
      </c>
      <c r="G16" s="111">
        <v>-512</v>
      </c>
      <c r="H16" s="111">
        <v>535</v>
      </c>
      <c r="I16" s="111">
        <v>-580</v>
      </c>
      <c r="J16" s="111">
        <v>2162</v>
      </c>
      <c r="K16" s="111">
        <v>2635</v>
      </c>
      <c r="L16" s="111">
        <v>1465</v>
      </c>
      <c r="M16" s="111">
        <v>1377</v>
      </c>
      <c r="N16" s="111">
        <v>2715</v>
      </c>
      <c r="O16" s="111">
        <v>-1118</v>
      </c>
      <c r="P16" s="111">
        <v>-5613</v>
      </c>
      <c r="Q16" s="111">
        <f>Q7-P7</f>
        <v>2754</v>
      </c>
    </row>
    <row r="17" spans="2:17" ht="15" customHeight="1">
      <c r="B17" s="107" t="s">
        <v>112</v>
      </c>
      <c r="C17" s="113">
        <v>-0.8017295739122602</v>
      </c>
      <c r="D17" s="113">
        <v>2.7787867780602977</v>
      </c>
      <c r="E17" s="113">
        <v>-11.813041173352183</v>
      </c>
      <c r="F17" s="113">
        <v>-12.924556657649532</v>
      </c>
      <c r="G17" s="113">
        <v>-5.891151766194914</v>
      </c>
      <c r="H17" s="113">
        <v>6.541141948893507</v>
      </c>
      <c r="I17" s="113">
        <v>-6.672034970666053</v>
      </c>
      <c r="J17" s="113">
        <v>26.648588684826823</v>
      </c>
      <c r="K17" s="113">
        <v>32.478737828177</v>
      </c>
      <c r="L17" s="113">
        <v>14.257907542579076</v>
      </c>
      <c r="M17" s="113">
        <v>11.729131175468478</v>
      </c>
      <c r="N17" s="113">
        <v>20.69833041091713</v>
      </c>
      <c r="O17" s="113">
        <v>-7.061647296614451</v>
      </c>
      <c r="P17" s="113">
        <v>-38.1473426668479</v>
      </c>
      <c r="Q17" s="113">
        <f>(Q7/P7-1)*100</f>
        <v>30.26041094385232</v>
      </c>
    </row>
    <row r="18" spans="2:17" ht="9" customHeight="1">
      <c r="B18" s="29"/>
      <c r="C18" s="29"/>
      <c r="D18" s="29"/>
      <c r="E18" s="29"/>
      <c r="F18" s="29"/>
      <c r="G18" s="29"/>
      <c r="H18" s="29"/>
      <c r="I18" s="29"/>
      <c r="J18" s="29"/>
      <c r="K18" s="29"/>
      <c r="L18" s="29"/>
      <c r="M18" s="29"/>
      <c r="N18" s="29"/>
      <c r="O18" s="29"/>
      <c r="P18" s="29"/>
      <c r="Q18" s="29"/>
    </row>
    <row r="19" spans="2:17" ht="15" customHeight="1">
      <c r="B19" s="63" t="s">
        <v>201</v>
      </c>
      <c r="C19" s="29"/>
      <c r="D19" s="29"/>
      <c r="E19" s="29"/>
      <c r="F19" s="29"/>
      <c r="G19" s="29"/>
      <c r="H19" s="29"/>
      <c r="I19" s="29"/>
      <c r="J19" s="29"/>
      <c r="K19" s="29"/>
      <c r="L19" s="29"/>
      <c r="M19" s="29"/>
      <c r="N19" s="29"/>
      <c r="O19" s="29"/>
      <c r="P19" s="29"/>
      <c r="Q19" s="29"/>
    </row>
    <row r="20" spans="2:17" ht="15" customHeight="1">
      <c r="B20" s="63" t="s">
        <v>202</v>
      </c>
      <c r="C20" s="29"/>
      <c r="D20" s="29"/>
      <c r="E20" s="29"/>
      <c r="F20" s="29"/>
      <c r="G20" s="29"/>
      <c r="H20" s="29"/>
      <c r="I20" s="29"/>
      <c r="J20" s="29"/>
      <c r="K20" s="29"/>
      <c r="L20" s="29"/>
      <c r="M20" s="29"/>
      <c r="N20" s="29"/>
      <c r="O20" s="29"/>
      <c r="P20" s="29"/>
      <c r="Q20" s="29"/>
    </row>
    <row r="21" spans="2:17" ht="9.75" customHeight="1">
      <c r="B21" s="29"/>
      <c r="C21" s="29"/>
      <c r="D21" s="29"/>
      <c r="E21" s="29"/>
      <c r="F21" s="29"/>
      <c r="G21" s="29"/>
      <c r="H21" s="29"/>
      <c r="I21" s="29"/>
      <c r="J21" s="29"/>
      <c r="K21" s="29"/>
      <c r="L21" s="29"/>
      <c r="M21" s="29"/>
      <c r="N21" s="29"/>
      <c r="O21" s="29"/>
      <c r="P21" s="29"/>
      <c r="Q21" s="29"/>
    </row>
    <row r="22" spans="2:17" ht="15" customHeight="1">
      <c r="B22" s="107" t="s">
        <v>210</v>
      </c>
      <c r="C22" s="33">
        <v>2331.1300489089845</v>
      </c>
      <c r="D22" s="33">
        <v>2712.359585090453</v>
      </c>
      <c r="E22" s="33">
        <v>2299.195971984518</v>
      </c>
      <c r="F22" s="33">
        <v>649.1858065215165</v>
      </c>
      <c r="G22" s="33">
        <v>37798.18390004126</v>
      </c>
      <c r="H22" s="33">
        <v>-3736.890755932298</v>
      </c>
      <c r="I22" s="33">
        <v>-2612.5478535257425</v>
      </c>
      <c r="J22" s="33">
        <v>3014.225928926193</v>
      </c>
      <c r="K22" s="33">
        <v>3902.6424209289034</v>
      </c>
      <c r="L22" s="33">
        <v>9870.48542611322</v>
      </c>
      <c r="M22" s="33">
        <v>5293.4914907026905</v>
      </c>
      <c r="N22" s="33">
        <v>1912.5604940516932</v>
      </c>
      <c r="O22" s="33">
        <v>10972.345394171149</v>
      </c>
      <c r="P22" s="33">
        <v>26691.764786494357</v>
      </c>
      <c r="Q22" s="33">
        <f>Q11-P11</f>
        <v>-5377.924194388179</v>
      </c>
    </row>
    <row r="23" spans="2:17" ht="15" customHeight="1" thickBot="1">
      <c r="B23" s="186" t="s">
        <v>112</v>
      </c>
      <c r="C23" s="187">
        <v>18.425628223281805</v>
      </c>
      <c r="D23" s="187">
        <v>18.103284180272425</v>
      </c>
      <c r="E23" s="187">
        <v>12.993439233146454</v>
      </c>
      <c r="F23" s="187">
        <v>3.2468626560744624</v>
      </c>
      <c r="G23" s="187">
        <v>183.1002646613792</v>
      </c>
      <c r="H23" s="187">
        <v>-6.394228691734679</v>
      </c>
      <c r="I23" s="187">
        <v>-4.775725879462913</v>
      </c>
      <c r="J23" s="187">
        <v>5.786330921588483</v>
      </c>
      <c r="K23" s="187">
        <v>7.4918008963477405</v>
      </c>
      <c r="L23" s="187">
        <v>17.91168418483375</v>
      </c>
      <c r="M23" s="187">
        <v>8.146729347055292</v>
      </c>
      <c r="N23" s="187">
        <v>2.721716336189427</v>
      </c>
      <c r="O23" s="187">
        <v>15.200745301596278</v>
      </c>
      <c r="P23" s="187">
        <v>32.09869767539377</v>
      </c>
      <c r="Q23" s="187">
        <f>(Q11/P11-1)*100</f>
        <v>-4.895829258676276</v>
      </c>
    </row>
    <row r="24" spans="2:17" ht="12.75" customHeight="1">
      <c r="B24" s="343" t="s">
        <v>113</v>
      </c>
      <c r="C24" s="343"/>
      <c r="D24" s="343"/>
      <c r="E24" s="343"/>
      <c r="F24" s="343"/>
      <c r="G24" s="343"/>
      <c r="H24" s="343"/>
      <c r="I24" s="343"/>
      <c r="J24" s="343"/>
      <c r="K24" s="343"/>
      <c r="L24" s="343"/>
      <c r="M24" s="343"/>
      <c r="N24" s="29"/>
      <c r="O24" s="29"/>
      <c r="P24" s="29"/>
      <c r="Q24" s="29"/>
    </row>
    <row r="25" spans="2:17" ht="12.75" customHeight="1">
      <c r="B25" s="342" t="s">
        <v>233</v>
      </c>
      <c r="C25" s="343"/>
      <c r="D25" s="343"/>
      <c r="E25" s="343"/>
      <c r="F25" s="343"/>
      <c r="G25" s="343"/>
      <c r="H25" s="343"/>
      <c r="I25" s="343"/>
      <c r="J25" s="343"/>
      <c r="K25" s="343"/>
      <c r="L25" s="343"/>
      <c r="M25" s="343"/>
      <c r="N25" s="29"/>
      <c r="O25" s="29"/>
      <c r="P25" s="29"/>
      <c r="Q25" s="29"/>
    </row>
    <row r="26" spans="2:17" ht="12.75" customHeight="1">
      <c r="B26" s="319" t="s">
        <v>205</v>
      </c>
      <c r="C26" s="319"/>
      <c r="D26" s="319"/>
      <c r="E26" s="319"/>
      <c r="F26" s="319"/>
      <c r="G26" s="319"/>
      <c r="H26" s="319"/>
      <c r="I26" s="319"/>
      <c r="J26" s="319"/>
      <c r="K26" s="319"/>
      <c r="L26" s="319"/>
      <c r="M26" s="319"/>
      <c r="N26" s="63"/>
      <c r="O26" s="63"/>
      <c r="P26" s="63"/>
      <c r="Q26" s="63"/>
    </row>
    <row r="27" spans="10:17" ht="12.75">
      <c r="J27" s="35"/>
      <c r="K27" s="35"/>
      <c r="L27" s="35"/>
      <c r="M27" s="35"/>
      <c r="N27" s="35"/>
      <c r="O27" s="35"/>
      <c r="P27" s="35"/>
      <c r="Q27" s="35"/>
    </row>
    <row r="28" spans="10:17" ht="12.75">
      <c r="J28" s="35"/>
      <c r="K28" s="35"/>
      <c r="L28" s="35"/>
      <c r="M28" s="35"/>
      <c r="N28" s="35"/>
      <c r="O28" s="35"/>
      <c r="P28" s="35"/>
      <c r="Q28" s="35"/>
    </row>
    <row r="29" ht="12.75">
      <c r="L29" s="35"/>
    </row>
  </sheetData>
  <sheetProtection/>
  <mergeCells count="21">
    <mergeCell ref="L4:L5"/>
    <mergeCell ref="N4:N5"/>
    <mergeCell ref="B26:M26"/>
    <mergeCell ref="B4:B5"/>
    <mergeCell ref="C4:C5"/>
    <mergeCell ref="D4:D5"/>
    <mergeCell ref="E4:E5"/>
    <mergeCell ref="K4:K5"/>
    <mergeCell ref="B25:M25"/>
    <mergeCell ref="B24:M24"/>
    <mergeCell ref="G4:G5"/>
    <mergeCell ref="Q4:Q5"/>
    <mergeCell ref="B2:Q2"/>
    <mergeCell ref="J4:J5"/>
    <mergeCell ref="I4:I5"/>
    <mergeCell ref="B3:Q3"/>
    <mergeCell ref="M4:M5"/>
    <mergeCell ref="F4:F5"/>
    <mergeCell ref="O4:O5"/>
    <mergeCell ref="H4:H5"/>
    <mergeCell ref="P4:P5"/>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11.5546875" defaultRowHeight="15.75"/>
  <cols>
    <col min="1" max="1" width="9.5546875" style="1" customWidth="1"/>
    <col min="2" max="16384" width="11.5546875" style="1" customWidth="1"/>
  </cols>
  <sheetData>
    <row r="1" ht="14.25">
      <c r="A1" s="134" t="s">
        <v>220</v>
      </c>
    </row>
  </sheetData>
  <sheetProtection/>
  <hyperlinks>
    <hyperlink ref="A1" location="Índice!A1" display="Regresar"/>
  </hyperlinks>
  <printOptions horizontalCentered="1"/>
  <pageMargins left="0.2755905511811024" right="0.2755905511811024" top="0.3937007874015748" bottom="0" header="0.31496062992125984" footer="0.31496062992125984"/>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Q118"/>
  <sheetViews>
    <sheetView showGridLines="0" zoomScale="80" zoomScaleNormal="80" zoomScaleSheetLayoutView="49" zoomScalePageLayoutView="0" workbookViewId="0" topLeftCell="A1">
      <selection activeCell="A1" sqref="A1"/>
    </sheetView>
  </sheetViews>
  <sheetFormatPr defaultColWidth="11.5546875" defaultRowHeight="15.75"/>
  <cols>
    <col min="1" max="1" width="32.3359375" style="20" customWidth="1"/>
    <col min="2" max="11" width="11.5546875" style="20" customWidth="1"/>
    <col min="12" max="14" width="11.88671875" style="20" customWidth="1"/>
    <col min="15" max="17" width="11.77734375" style="20" customWidth="1"/>
    <col min="18" max="18" width="15.77734375" style="20" customWidth="1"/>
    <col min="19" max="19" width="2.77734375" style="20" customWidth="1"/>
    <col min="20" max="20" width="15.77734375" style="20" customWidth="1"/>
    <col min="21" max="21" width="2.77734375" style="20" customWidth="1"/>
    <col min="22" max="22" width="15.77734375" style="20" customWidth="1"/>
    <col min="23" max="23" width="2.77734375" style="20" customWidth="1"/>
    <col min="24" max="24" width="15.77734375" style="20" customWidth="1"/>
    <col min="25" max="25" width="2.77734375" style="20" customWidth="1"/>
    <col min="26" max="26" width="15.77734375" style="20" customWidth="1"/>
    <col min="27" max="27" width="2.77734375" style="20" customWidth="1"/>
    <col min="28" max="28" width="15.77734375" style="20" customWidth="1"/>
    <col min="29" max="29" width="2.77734375" style="20" customWidth="1"/>
    <col min="30" max="30" width="15.77734375" style="20" customWidth="1"/>
    <col min="31" max="31" width="2.77734375" style="20" customWidth="1"/>
    <col min="32" max="209" width="9.77734375" style="20" customWidth="1"/>
    <col min="210" max="16384" width="11.5546875" style="20" customWidth="1"/>
  </cols>
  <sheetData>
    <row r="1" spans="1:6" ht="15">
      <c r="A1" s="134" t="s">
        <v>220</v>
      </c>
      <c r="B1" s="8"/>
      <c r="C1" s="8"/>
      <c r="D1" s="8"/>
      <c r="E1" s="8"/>
      <c r="F1" s="8"/>
    </row>
    <row r="2" spans="1:16" ht="12.75" customHeight="1">
      <c r="A2" s="272" t="s">
        <v>0</v>
      </c>
      <c r="B2" s="272"/>
      <c r="C2" s="272"/>
      <c r="D2" s="272"/>
      <c r="E2" s="272"/>
      <c r="F2" s="272"/>
      <c r="G2" s="272"/>
      <c r="H2" s="272"/>
      <c r="I2" s="272"/>
      <c r="J2" s="272"/>
      <c r="K2" s="272"/>
      <c r="L2" s="272"/>
      <c r="M2" s="272"/>
      <c r="N2" s="272"/>
      <c r="O2" s="272"/>
      <c r="P2" s="272"/>
    </row>
    <row r="3" spans="1:16" ht="27" customHeight="1" thickBot="1">
      <c r="A3" s="269" t="s">
        <v>234</v>
      </c>
      <c r="B3" s="269"/>
      <c r="C3" s="269"/>
      <c r="D3" s="269"/>
      <c r="E3" s="269"/>
      <c r="F3" s="269"/>
      <c r="G3" s="269"/>
      <c r="H3" s="269"/>
      <c r="I3" s="269"/>
      <c r="J3" s="269"/>
      <c r="K3" s="269"/>
      <c r="L3" s="269"/>
      <c r="M3" s="269"/>
      <c r="N3" s="269"/>
      <c r="O3" s="269"/>
      <c r="P3" s="269"/>
    </row>
    <row r="4" spans="1:17" s="17" customFormat="1" ht="12.75" customHeight="1">
      <c r="A4" s="270" t="s">
        <v>145</v>
      </c>
      <c r="B4" s="270">
        <v>2000</v>
      </c>
      <c r="C4" s="270">
        <v>2001</v>
      </c>
      <c r="D4" s="270">
        <v>2002</v>
      </c>
      <c r="E4" s="270">
        <v>2003</v>
      </c>
      <c r="F4" s="270">
        <v>2004</v>
      </c>
      <c r="G4" s="270">
        <v>2005</v>
      </c>
      <c r="H4" s="270">
        <v>2006</v>
      </c>
      <c r="I4" s="270">
        <v>2007</v>
      </c>
      <c r="J4" s="270">
        <v>2008</v>
      </c>
      <c r="K4" s="270">
        <v>2009</v>
      </c>
      <c r="L4" s="270">
        <v>2010</v>
      </c>
      <c r="M4" s="270">
        <v>2011</v>
      </c>
      <c r="N4" s="270">
        <v>2012</v>
      </c>
      <c r="O4" s="270">
        <v>2013</v>
      </c>
      <c r="P4" s="270">
        <v>2014</v>
      </c>
      <c r="Q4" s="271"/>
    </row>
    <row r="5" spans="1:17" s="17" customFormat="1" ht="12.75" customHeight="1" thickBot="1">
      <c r="A5" s="271"/>
      <c r="B5" s="271"/>
      <c r="C5" s="271"/>
      <c r="D5" s="271"/>
      <c r="E5" s="271"/>
      <c r="F5" s="271"/>
      <c r="G5" s="271"/>
      <c r="H5" s="271"/>
      <c r="I5" s="271"/>
      <c r="J5" s="271"/>
      <c r="K5" s="271"/>
      <c r="L5" s="271"/>
      <c r="M5" s="271"/>
      <c r="N5" s="271"/>
      <c r="O5" s="271"/>
      <c r="P5" s="271"/>
      <c r="Q5" s="271"/>
    </row>
    <row r="6" spans="1:16" s="17" customFormat="1" ht="9.75" customHeight="1">
      <c r="A6" s="257"/>
      <c r="B6" s="257"/>
      <c r="C6" s="257"/>
      <c r="D6" s="257"/>
      <c r="E6" s="257"/>
      <c r="F6" s="257"/>
      <c r="G6" s="257"/>
      <c r="H6" s="257"/>
      <c r="I6" s="257"/>
      <c r="J6" s="257"/>
      <c r="K6" s="257"/>
      <c r="L6" s="257"/>
      <c r="M6" s="257"/>
      <c r="N6" s="228"/>
      <c r="O6" s="257"/>
      <c r="P6" s="257"/>
    </row>
    <row r="7" spans="1:17" ht="13.5" customHeight="1">
      <c r="A7" s="18" t="s">
        <v>140</v>
      </c>
      <c r="B7" s="19">
        <v>5189053</v>
      </c>
      <c r="C7" s="19">
        <v>4867280</v>
      </c>
      <c r="D7" s="19">
        <v>4620509</v>
      </c>
      <c r="E7" s="19">
        <v>4423783</v>
      </c>
      <c r="F7" s="19">
        <v>4199315</v>
      </c>
      <c r="G7" s="19">
        <v>4164384</v>
      </c>
      <c r="H7" s="19">
        <v>4497654</v>
      </c>
      <c r="I7" s="19">
        <v>5064242</v>
      </c>
      <c r="J7" s="19">
        <v>5143543</v>
      </c>
      <c r="K7" s="19">
        <v>5258138</v>
      </c>
      <c r="L7" s="19">
        <v>5509000</v>
      </c>
      <c r="M7" s="32">
        <v>5743991</v>
      </c>
      <c r="N7" s="32">
        <v>6018037</v>
      </c>
      <c r="O7" s="32">
        <v>5793801</v>
      </c>
      <c r="P7" s="32">
        <f>P19+P36+P49</f>
        <v>5713080</v>
      </c>
      <c r="Q7" s="32"/>
    </row>
    <row r="8" spans="1:17" ht="13.5" customHeight="1">
      <c r="A8" s="18" t="s">
        <v>1</v>
      </c>
      <c r="B8" s="19">
        <v>1654901</v>
      </c>
      <c r="C8" s="19">
        <v>1513590</v>
      </c>
      <c r="D8" s="19">
        <v>1417002</v>
      </c>
      <c r="E8" s="19">
        <v>1386212</v>
      </c>
      <c r="F8" s="19">
        <v>1266698</v>
      </c>
      <c r="G8" s="19">
        <v>1274602</v>
      </c>
      <c r="H8" s="19">
        <v>1411242</v>
      </c>
      <c r="I8" s="19">
        <v>1639552</v>
      </c>
      <c r="J8" s="19">
        <v>1689569</v>
      </c>
      <c r="K8" s="19">
        <v>1724146</v>
      </c>
      <c r="L8" s="19">
        <v>1749504</v>
      </c>
      <c r="M8" s="32">
        <v>1758454</v>
      </c>
      <c r="N8" s="32">
        <v>1820357</v>
      </c>
      <c r="O8" s="32">
        <v>1751600</v>
      </c>
      <c r="P8" s="32">
        <f>P20+P37+P50</f>
        <v>1730485</v>
      </c>
      <c r="Q8" s="32"/>
    </row>
    <row r="9" spans="1:17" ht="13.5" customHeight="1">
      <c r="A9" s="18" t="s">
        <v>2</v>
      </c>
      <c r="B9" s="19">
        <v>3534152</v>
      </c>
      <c r="C9" s="19">
        <v>3353690</v>
      </c>
      <c r="D9" s="19">
        <v>3203507</v>
      </c>
      <c r="E9" s="19">
        <v>3037571</v>
      </c>
      <c r="F9" s="19">
        <v>2932617</v>
      </c>
      <c r="G9" s="19">
        <v>2889782</v>
      </c>
      <c r="H9" s="19">
        <v>3086412</v>
      </c>
      <c r="I9" s="19">
        <v>3424690</v>
      </c>
      <c r="J9" s="19">
        <v>3453974</v>
      </c>
      <c r="K9" s="19">
        <v>3533992</v>
      </c>
      <c r="L9" s="19">
        <v>3759496</v>
      </c>
      <c r="M9" s="32">
        <v>3985537</v>
      </c>
      <c r="N9" s="32">
        <v>4197680</v>
      </c>
      <c r="O9" s="32">
        <v>4042201</v>
      </c>
      <c r="P9" s="32">
        <f>P21+P38+P51</f>
        <v>3982595</v>
      </c>
      <c r="Q9" s="32"/>
    </row>
    <row r="10" spans="1:16" ht="13.5" customHeight="1">
      <c r="A10" s="21"/>
      <c r="B10" s="19"/>
      <c r="C10" s="19"/>
      <c r="D10" s="19"/>
      <c r="E10" s="19"/>
      <c r="F10" s="19"/>
      <c r="G10" s="22"/>
      <c r="H10" s="22"/>
      <c r="I10" s="22"/>
      <c r="J10" s="22"/>
      <c r="K10" s="22"/>
      <c r="L10" s="22"/>
      <c r="M10" s="33"/>
      <c r="N10" s="33"/>
      <c r="O10" s="33"/>
      <c r="P10" s="33"/>
    </row>
    <row r="11" spans="1:17" ht="13.5" customHeight="1">
      <c r="A11" s="18" t="s">
        <v>3</v>
      </c>
      <c r="B11" s="19">
        <v>53763012</v>
      </c>
      <c r="C11" s="19">
        <v>51690738</v>
      </c>
      <c r="D11" s="19">
        <v>49779141</v>
      </c>
      <c r="E11" s="19">
        <v>47096668</v>
      </c>
      <c r="F11" s="19">
        <v>46723086</v>
      </c>
      <c r="G11" s="19">
        <v>45685824</v>
      </c>
      <c r="H11" s="19">
        <v>48980134</v>
      </c>
      <c r="I11" s="19">
        <v>53806419</v>
      </c>
      <c r="J11" s="19">
        <v>55510468</v>
      </c>
      <c r="K11" s="19">
        <v>56273135</v>
      </c>
      <c r="L11" s="19">
        <v>58397194</v>
      </c>
      <c r="M11" s="32">
        <v>60736129</v>
      </c>
      <c r="N11" s="32">
        <v>62986062</v>
      </c>
      <c r="O11" s="32">
        <v>61267421</v>
      </c>
      <c r="P11" s="32">
        <f>P23+P40+P53</f>
        <v>60339526</v>
      </c>
      <c r="Q11" s="32"/>
    </row>
    <row r="12" spans="1:17" ht="13.5" customHeight="1">
      <c r="A12" s="18" t="s">
        <v>4</v>
      </c>
      <c r="B12" s="23">
        <v>32.48714696528675</v>
      </c>
      <c r="C12" s="23">
        <v>34.15108318633183</v>
      </c>
      <c r="D12" s="23">
        <v>35.131042177738756</v>
      </c>
      <c r="E12" s="23">
        <v>33.9750831763107</v>
      </c>
      <c r="F12" s="23">
        <v>36.88573440551734</v>
      </c>
      <c r="G12" s="23">
        <v>35.84320752674168</v>
      </c>
      <c r="H12" s="23">
        <v>34.70711189151117</v>
      </c>
      <c r="I12" s="23">
        <v>32.81775692384261</v>
      </c>
      <c r="J12" s="23">
        <v>32.85480971774459</v>
      </c>
      <c r="K12" s="23">
        <v>32.63826555291721</v>
      </c>
      <c r="L12" s="23">
        <v>33.379285786142816</v>
      </c>
      <c r="M12" s="121">
        <f>M11/M8</f>
        <v>34.53950401887112</v>
      </c>
      <c r="N12" s="121">
        <v>34.60093926630875</v>
      </c>
      <c r="O12" s="121">
        <v>34.97797499429093</v>
      </c>
      <c r="P12" s="36">
        <f>P11/P8</f>
        <v>34.86856343741783</v>
      </c>
      <c r="Q12" s="121"/>
    </row>
    <row r="13" spans="1:16" ht="13.5" customHeight="1">
      <c r="A13" s="21"/>
      <c r="B13" s="21"/>
      <c r="C13" s="21"/>
      <c r="D13" s="21"/>
      <c r="E13" s="21"/>
      <c r="F13" s="21"/>
      <c r="G13" s="21"/>
      <c r="H13" s="21"/>
      <c r="I13" s="21"/>
      <c r="J13" s="21"/>
      <c r="K13" s="21"/>
      <c r="L13" s="21"/>
      <c r="M13" s="29"/>
      <c r="N13" s="29"/>
      <c r="O13" s="29"/>
      <c r="P13" s="29"/>
    </row>
    <row r="14" spans="1:17" ht="13.5" customHeight="1">
      <c r="A14" s="18" t="s">
        <v>141</v>
      </c>
      <c r="B14" s="24">
        <v>5103090409.940001</v>
      </c>
      <c r="C14" s="24">
        <v>5610637424</v>
      </c>
      <c r="D14" s="24">
        <v>5814665690.200001</v>
      </c>
      <c r="E14" s="24">
        <v>5902079592</v>
      </c>
      <c r="F14" s="24">
        <v>6243340260.49</v>
      </c>
      <c r="G14" s="24">
        <v>6467424902.4800005</v>
      </c>
      <c r="H14" s="24">
        <v>7029068726</v>
      </c>
      <c r="I14" s="24">
        <v>8075327648.799999</v>
      </c>
      <c r="J14" s="24">
        <v>8892863951.939999</v>
      </c>
      <c r="K14" s="24">
        <v>9376531618</v>
      </c>
      <c r="L14" s="24">
        <v>10085511139.119999</v>
      </c>
      <c r="M14" s="120">
        <v>10905247143</v>
      </c>
      <c r="N14" s="120">
        <v>11747775682.740002</v>
      </c>
      <c r="O14" s="120">
        <v>12010523881.07</v>
      </c>
      <c r="P14" s="32">
        <f>P26+P43+P56</f>
        <v>12353669452.880001</v>
      </c>
      <c r="Q14" s="120"/>
    </row>
    <row r="15" spans="1:16" ht="13.5" customHeight="1">
      <c r="A15" s="18" t="s">
        <v>5</v>
      </c>
      <c r="B15" s="21"/>
      <c r="C15" s="21"/>
      <c r="D15" s="21"/>
      <c r="E15" s="21"/>
      <c r="F15" s="21"/>
      <c r="G15" s="21"/>
      <c r="H15" s="21"/>
      <c r="I15" s="21"/>
      <c r="J15" s="21"/>
      <c r="K15" s="21"/>
      <c r="L15" s="21"/>
      <c r="M15" s="29"/>
      <c r="N15" s="266"/>
      <c r="O15" s="266"/>
      <c r="P15" s="266"/>
    </row>
    <row r="16" spans="1:17" ht="13.5" customHeight="1">
      <c r="A16" s="18" t="s">
        <v>6</v>
      </c>
      <c r="B16" s="25">
        <v>94.91823876869103</v>
      </c>
      <c r="C16" s="25">
        <v>108.54241283999467</v>
      </c>
      <c r="D16" s="25">
        <v>116.80928142572812</v>
      </c>
      <c r="E16" s="25">
        <v>125.31841089055388</v>
      </c>
      <c r="F16" s="25">
        <v>133.62431283948152</v>
      </c>
      <c r="G16" s="25">
        <v>141.56305690097656</v>
      </c>
      <c r="H16" s="25">
        <v>143.50856463561328</v>
      </c>
      <c r="I16" s="25">
        <v>150.08112041055918</v>
      </c>
      <c r="J16" s="25">
        <v>160.2015668817636</v>
      </c>
      <c r="K16" s="25">
        <v>166.62536427017972</v>
      </c>
      <c r="L16" s="25">
        <v>172.7054066864925</v>
      </c>
      <c r="M16" s="36">
        <f>M14/M11</f>
        <v>179.55123783078108</v>
      </c>
      <c r="N16" s="36">
        <v>186.5138938633757</v>
      </c>
      <c r="O16" s="36">
        <v>196.0344288209879</v>
      </c>
      <c r="P16" s="31">
        <f>P14/P11</f>
        <v>204.73593798002327</v>
      </c>
      <c r="Q16" s="36"/>
    </row>
    <row r="17" spans="1:17" ht="13.5" customHeight="1">
      <c r="A17" s="18" t="s">
        <v>7</v>
      </c>
      <c r="B17" s="25">
        <v>3083.622772564643</v>
      </c>
      <c r="C17" s="25">
        <v>3706.8409701438304</v>
      </c>
      <c r="D17" s="25">
        <v>4103.631792518611</v>
      </c>
      <c r="E17" s="25">
        <v>4257.703433529648</v>
      </c>
      <c r="F17" s="25">
        <v>4928.830913516876</v>
      </c>
      <c r="G17" s="25">
        <v>5074.0740266216435</v>
      </c>
      <c r="H17" s="25">
        <v>4980.767810198393</v>
      </c>
      <c r="I17" s="25">
        <v>4925.325728491685</v>
      </c>
      <c r="J17" s="25">
        <v>5263.391996384876</v>
      </c>
      <c r="K17" s="25">
        <v>5438.362886901689</v>
      </c>
      <c r="L17" s="25">
        <v>5764.783126600453</v>
      </c>
      <c r="M17" s="36">
        <f>M14/M8</f>
        <v>6201.610700649548</v>
      </c>
      <c r="N17" s="36">
        <v>6453.55591388942</v>
      </c>
      <c r="O17" s="36">
        <v>6856.887349320621</v>
      </c>
      <c r="P17" s="31">
        <f>P14/P8</f>
        <v>7138.848041375684</v>
      </c>
      <c r="Q17" s="36"/>
    </row>
    <row r="18" spans="1:16" ht="13.5" customHeight="1">
      <c r="A18" s="135" t="s">
        <v>146</v>
      </c>
      <c r="B18" s="21"/>
      <c r="C18" s="21"/>
      <c r="D18" s="21"/>
      <c r="E18" s="21"/>
      <c r="F18" s="21"/>
      <c r="G18" s="21"/>
      <c r="H18" s="21"/>
      <c r="I18" s="21"/>
      <c r="J18" s="21"/>
      <c r="K18" s="21"/>
      <c r="L18" s="21"/>
      <c r="M18" s="220"/>
      <c r="N18" s="266"/>
      <c r="O18" s="266"/>
      <c r="P18" s="266"/>
    </row>
    <row r="19" spans="1:17" ht="13.5" customHeight="1">
      <c r="A19" s="18" t="s">
        <v>8</v>
      </c>
      <c r="B19" s="19">
        <v>1107599</v>
      </c>
      <c r="C19" s="19">
        <v>1077063</v>
      </c>
      <c r="D19" s="19">
        <v>1006389</v>
      </c>
      <c r="E19" s="19">
        <v>894599</v>
      </c>
      <c r="F19" s="19">
        <v>868933</v>
      </c>
      <c r="G19" s="19">
        <v>949961</v>
      </c>
      <c r="H19" s="19">
        <v>1015421</v>
      </c>
      <c r="I19" s="19">
        <v>1538996</v>
      </c>
      <c r="J19" s="19">
        <v>1623483</v>
      </c>
      <c r="K19" s="19">
        <v>1605011</v>
      </c>
      <c r="L19" s="19">
        <v>1759997</v>
      </c>
      <c r="M19" s="32">
        <v>1869893</v>
      </c>
      <c r="N19" s="32">
        <v>1976408</v>
      </c>
      <c r="O19" s="32">
        <v>1905943</v>
      </c>
      <c r="P19" s="32">
        <f>P20+P21</f>
        <v>1861345</v>
      </c>
      <c r="Q19" s="32"/>
    </row>
    <row r="20" spans="1:17" ht="13.5" customHeight="1">
      <c r="A20" s="18" t="s">
        <v>9</v>
      </c>
      <c r="B20" s="26">
        <v>229336</v>
      </c>
      <c r="C20" s="26">
        <v>227899</v>
      </c>
      <c r="D20" s="26">
        <v>216064</v>
      </c>
      <c r="E20" s="26">
        <v>188800</v>
      </c>
      <c r="F20" s="26">
        <v>181786</v>
      </c>
      <c r="G20" s="26">
        <v>227773</v>
      </c>
      <c r="H20" s="26">
        <v>231121</v>
      </c>
      <c r="I20" s="26">
        <v>408419</v>
      </c>
      <c r="J20" s="26">
        <v>434332</v>
      </c>
      <c r="K20" s="26">
        <v>420707</v>
      </c>
      <c r="L20" s="26">
        <v>451600</v>
      </c>
      <c r="M20" s="28">
        <v>473149</v>
      </c>
      <c r="N20" s="28">
        <v>497977</v>
      </c>
      <c r="O20" s="28">
        <v>480840</v>
      </c>
      <c r="P20" s="28">
        <v>480006</v>
      </c>
      <c r="Q20" s="28"/>
    </row>
    <row r="21" spans="1:17" ht="13.5" customHeight="1">
      <c r="A21" s="18" t="s">
        <v>10</v>
      </c>
      <c r="B21" s="26">
        <v>878263</v>
      </c>
      <c r="C21" s="26">
        <v>849164</v>
      </c>
      <c r="D21" s="26">
        <v>790325</v>
      </c>
      <c r="E21" s="26">
        <v>705799</v>
      </c>
      <c r="F21" s="26">
        <v>687147</v>
      </c>
      <c r="G21" s="26">
        <v>722188</v>
      </c>
      <c r="H21" s="26">
        <v>784300</v>
      </c>
      <c r="I21" s="26">
        <v>1130577</v>
      </c>
      <c r="J21" s="26">
        <v>1189151</v>
      </c>
      <c r="K21" s="26">
        <v>1184304</v>
      </c>
      <c r="L21" s="26">
        <v>1308397</v>
      </c>
      <c r="M21" s="28">
        <v>1396744</v>
      </c>
      <c r="N21" s="28">
        <v>1478431</v>
      </c>
      <c r="O21" s="28">
        <v>1425103</v>
      </c>
      <c r="P21" s="28">
        <v>1381339</v>
      </c>
      <c r="Q21" s="28"/>
    </row>
    <row r="22" spans="1:16" ht="13.5" customHeight="1">
      <c r="A22" s="21"/>
      <c r="B22" s="22"/>
      <c r="C22" s="22"/>
      <c r="D22" s="22"/>
      <c r="E22" s="22"/>
      <c r="F22" s="22"/>
      <c r="G22" s="22"/>
      <c r="H22" s="22"/>
      <c r="I22" s="22"/>
      <c r="J22" s="22"/>
      <c r="K22" s="22"/>
      <c r="L22" s="22"/>
      <c r="M22" s="220"/>
      <c r="N22" s="220"/>
      <c r="O22" s="220"/>
      <c r="P22" s="220"/>
    </row>
    <row r="23" spans="1:17" ht="13.5" customHeight="1">
      <c r="A23" s="18" t="s">
        <v>11</v>
      </c>
      <c r="B23" s="26">
        <v>9109674</v>
      </c>
      <c r="C23" s="26">
        <v>8571204</v>
      </c>
      <c r="D23" s="26">
        <v>7872416</v>
      </c>
      <c r="E23" s="26">
        <v>6937453</v>
      </c>
      <c r="F23" s="26">
        <v>6860691</v>
      </c>
      <c r="G23" s="26">
        <v>7116677</v>
      </c>
      <c r="H23" s="26">
        <v>7832636</v>
      </c>
      <c r="I23" s="26">
        <v>11166992</v>
      </c>
      <c r="J23" s="26">
        <v>11863816</v>
      </c>
      <c r="K23" s="26">
        <v>11847124</v>
      </c>
      <c r="L23" s="26">
        <v>12892756</v>
      </c>
      <c r="M23" s="28">
        <v>13611003</v>
      </c>
      <c r="N23" s="28">
        <v>14248073</v>
      </c>
      <c r="O23" s="28">
        <v>13494343</v>
      </c>
      <c r="P23" s="28">
        <v>12888612</v>
      </c>
      <c r="Q23" s="28"/>
    </row>
    <row r="24" spans="1:17" ht="13.5" customHeight="1">
      <c r="A24" s="18" t="s">
        <v>12</v>
      </c>
      <c r="B24" s="27">
        <v>39.721953814490526</v>
      </c>
      <c r="C24" s="27">
        <v>37.60966041974734</v>
      </c>
      <c r="D24" s="27">
        <v>36.43557464454976</v>
      </c>
      <c r="E24" s="27">
        <v>36.74498411016949</v>
      </c>
      <c r="F24" s="27">
        <v>37.74048056506002</v>
      </c>
      <c r="G24" s="27">
        <v>31.244603179481327</v>
      </c>
      <c r="H24" s="27">
        <v>33.88976337070193</v>
      </c>
      <c r="I24" s="27">
        <v>27.341999270357157</v>
      </c>
      <c r="J24" s="27">
        <v>27.315086155291343</v>
      </c>
      <c r="K24" s="27">
        <v>28.160035369033555</v>
      </c>
      <c r="L24" s="25">
        <v>28.549061116031886</v>
      </c>
      <c r="M24" s="36">
        <f>M23/M20</f>
        <v>28.766843002944103</v>
      </c>
      <c r="N24" s="36">
        <v>28.611909786998194</v>
      </c>
      <c r="O24" s="36">
        <v>28.064102404126114</v>
      </c>
      <c r="P24" s="36">
        <f>P23/P20</f>
        <v>26.85093936325796</v>
      </c>
      <c r="Q24" s="36"/>
    </row>
    <row r="25" spans="1:16" ht="13.5" customHeight="1">
      <c r="A25" s="21"/>
      <c r="B25" s="21"/>
      <c r="C25" s="21"/>
      <c r="D25" s="21"/>
      <c r="E25" s="21"/>
      <c r="F25" s="21"/>
      <c r="G25" s="21"/>
      <c r="H25" s="21"/>
      <c r="I25" s="21"/>
      <c r="J25" s="21"/>
      <c r="K25" s="21"/>
      <c r="L25" s="21"/>
      <c r="M25" s="29"/>
      <c r="N25" s="266"/>
      <c r="O25" s="266"/>
      <c r="P25" s="266"/>
    </row>
    <row r="26" spans="1:17" ht="13.5" customHeight="1">
      <c r="A26" s="18" t="s">
        <v>13</v>
      </c>
      <c r="B26" s="26">
        <v>1180362261.01</v>
      </c>
      <c r="C26" s="26">
        <v>1259470932</v>
      </c>
      <c r="D26" s="26">
        <v>1245754358.26</v>
      </c>
      <c r="E26" s="26">
        <v>1193254310</v>
      </c>
      <c r="F26" s="26">
        <v>1258610762.88</v>
      </c>
      <c r="G26" s="26">
        <v>1325510462.97</v>
      </c>
      <c r="H26" s="26">
        <v>1409695064</v>
      </c>
      <c r="I26" s="26">
        <v>1876066195.9</v>
      </c>
      <c r="J26" s="26">
        <v>2114837598.8</v>
      </c>
      <c r="K26" s="26">
        <v>2213546136</v>
      </c>
      <c r="L26" s="26">
        <v>2491195149.539999</v>
      </c>
      <c r="M26" s="28">
        <v>2742932034</v>
      </c>
      <c r="N26" s="28">
        <v>2979213803.749999</v>
      </c>
      <c r="O26" s="28">
        <v>2956006814.6299996</v>
      </c>
      <c r="P26" s="28">
        <v>2869648279.73</v>
      </c>
      <c r="Q26" s="28"/>
    </row>
    <row r="27" spans="1:16" ht="13.5" customHeight="1">
      <c r="A27" s="21"/>
      <c r="B27" s="21"/>
      <c r="C27" s="21"/>
      <c r="D27" s="21"/>
      <c r="E27" s="21"/>
      <c r="F27" s="21"/>
      <c r="G27" s="29"/>
      <c r="H27" s="29"/>
      <c r="I27" s="29"/>
      <c r="J27" s="29"/>
      <c r="K27" s="29"/>
      <c r="L27" s="29"/>
      <c r="M27" s="220"/>
      <c r="N27" s="220"/>
      <c r="O27" s="220"/>
      <c r="P27" s="220"/>
    </row>
    <row r="28" spans="1:16" ht="13.5" customHeight="1">
      <c r="A28" s="18" t="s">
        <v>5</v>
      </c>
      <c r="B28" s="21"/>
      <c r="C28" s="21"/>
      <c r="D28" s="21"/>
      <c r="E28" s="21"/>
      <c r="F28" s="21"/>
      <c r="G28" s="29"/>
      <c r="H28" s="29"/>
      <c r="I28" s="29"/>
      <c r="J28" s="29"/>
      <c r="K28" s="29"/>
      <c r="L28" s="29"/>
      <c r="M28" s="29"/>
      <c r="N28" s="29"/>
      <c r="O28" s="29"/>
      <c r="P28" s="29"/>
    </row>
    <row r="29" spans="1:17" ht="13.5" customHeight="1">
      <c r="A29" s="18" t="s">
        <v>14</v>
      </c>
      <c r="B29" s="30">
        <v>129.57239315150025</v>
      </c>
      <c r="C29" s="30">
        <v>146.94212528368243</v>
      </c>
      <c r="D29" s="30">
        <v>158.24295340337704</v>
      </c>
      <c r="E29" s="30">
        <v>172.0017865346259</v>
      </c>
      <c r="F29" s="30">
        <v>183.45247772855535</v>
      </c>
      <c r="G29" s="31">
        <v>186.25412716777788</v>
      </c>
      <c r="H29" s="31">
        <v>179.97709379064725</v>
      </c>
      <c r="I29" s="31">
        <v>168.00103339377338</v>
      </c>
      <c r="J29" s="31">
        <v>178.2594739163183</v>
      </c>
      <c r="K29" s="31">
        <v>186.84248902940493</v>
      </c>
      <c r="L29" s="31">
        <v>193.2244083064939</v>
      </c>
      <c r="M29" s="31">
        <f>M26/M23</f>
        <v>201.52313786133175</v>
      </c>
      <c r="N29" s="31">
        <v>209.09591098740154</v>
      </c>
      <c r="O29" s="31">
        <v>219.05526001747543</v>
      </c>
      <c r="P29" s="31">
        <f>P26/P23</f>
        <v>222.64990828570214</v>
      </c>
      <c r="Q29" s="31"/>
    </row>
    <row r="30" spans="1:17" ht="13.5" customHeight="1">
      <c r="A30" s="18" t="s">
        <v>15</v>
      </c>
      <c r="B30" s="30">
        <v>5146.868616396902</v>
      </c>
      <c r="C30" s="30">
        <v>5526.443433275267</v>
      </c>
      <c r="D30" s="30">
        <v>5765.672940702755</v>
      </c>
      <c r="E30" s="30">
        <v>6320.202913135593</v>
      </c>
      <c r="F30" s="30">
        <v>6923.584670326649</v>
      </c>
      <c r="G30" s="31">
        <v>5819.436293897872</v>
      </c>
      <c r="H30" s="31">
        <v>6099.381120711661</v>
      </c>
      <c r="I30" s="31">
        <v>4593.4841324718</v>
      </c>
      <c r="J30" s="31">
        <v>4869.172888021145</v>
      </c>
      <c r="K30" s="31">
        <v>5261.491099506307</v>
      </c>
      <c r="L30" s="31">
        <v>5516.3754418511935</v>
      </c>
      <c r="M30" s="31">
        <f>M26/M20</f>
        <v>5797.184468317591</v>
      </c>
      <c r="N30" s="31">
        <v>5982.633342001737</v>
      </c>
      <c r="O30" s="31">
        <v>6147.589249292903</v>
      </c>
      <c r="P30" s="31">
        <f>P26/P20</f>
        <v>5978.359186614334</v>
      </c>
      <c r="Q30" s="31"/>
    </row>
    <row r="31" spans="1:16" ht="13.5" customHeight="1">
      <c r="A31" s="21"/>
      <c r="B31" s="21"/>
      <c r="C31" s="21"/>
      <c r="D31" s="21"/>
      <c r="E31" s="21"/>
      <c r="F31" s="21"/>
      <c r="G31" s="29"/>
      <c r="H31" s="29"/>
      <c r="I31" s="29"/>
      <c r="J31" s="29"/>
      <c r="K31" s="29"/>
      <c r="L31" s="29"/>
      <c r="M31" s="29"/>
      <c r="N31" s="29"/>
      <c r="O31" s="29"/>
      <c r="P31" s="29"/>
    </row>
    <row r="32" spans="1:16" ht="13.5" customHeight="1">
      <c r="A32" s="18" t="s">
        <v>142</v>
      </c>
      <c r="B32" s="21"/>
      <c r="C32" s="21"/>
      <c r="D32" s="21"/>
      <c r="E32" s="21"/>
      <c r="F32" s="21"/>
      <c r="G32" s="29"/>
      <c r="H32" s="29"/>
      <c r="I32" s="29"/>
      <c r="J32" s="29"/>
      <c r="K32" s="29"/>
      <c r="L32" s="29"/>
      <c r="M32" s="29"/>
      <c r="N32" s="29"/>
      <c r="O32" s="29"/>
      <c r="P32" s="29"/>
    </row>
    <row r="33" spans="1:16" ht="13.5" customHeight="1">
      <c r="A33" s="21"/>
      <c r="B33" s="21"/>
      <c r="C33" s="21"/>
      <c r="D33" s="21"/>
      <c r="E33" s="21"/>
      <c r="F33" s="21"/>
      <c r="G33" s="29"/>
      <c r="H33" s="29"/>
      <c r="I33" s="29"/>
      <c r="J33" s="29"/>
      <c r="K33" s="29"/>
      <c r="L33" s="29"/>
      <c r="M33" s="29"/>
      <c r="N33" s="29"/>
      <c r="O33" s="29"/>
      <c r="P33" s="29"/>
    </row>
    <row r="34" spans="1:16" ht="13.5" customHeight="1">
      <c r="A34" s="135" t="s">
        <v>143</v>
      </c>
      <c r="B34" s="21"/>
      <c r="C34" s="21"/>
      <c r="D34" s="21"/>
      <c r="E34" s="21"/>
      <c r="F34" s="21"/>
      <c r="G34" s="29"/>
      <c r="H34" s="29"/>
      <c r="I34" s="29"/>
      <c r="J34" s="29"/>
      <c r="K34" s="29"/>
      <c r="L34" s="29"/>
      <c r="M34" s="29"/>
      <c r="N34" s="29"/>
      <c r="O34" s="29"/>
      <c r="P34" s="29"/>
    </row>
    <row r="35" spans="1:16" ht="13.5" customHeight="1">
      <c r="A35" s="21"/>
      <c r="B35" s="21"/>
      <c r="C35" s="21"/>
      <c r="D35" s="21"/>
      <c r="E35" s="21"/>
      <c r="F35" s="21"/>
      <c r="G35" s="29"/>
      <c r="H35" s="29"/>
      <c r="I35" s="29"/>
      <c r="J35" s="29"/>
      <c r="K35" s="29"/>
      <c r="L35" s="29"/>
      <c r="M35" s="220"/>
      <c r="N35" s="220"/>
      <c r="O35" s="220"/>
      <c r="P35" s="220"/>
    </row>
    <row r="36" spans="1:17" ht="13.5" customHeight="1">
      <c r="A36" s="18" t="s">
        <v>8</v>
      </c>
      <c r="B36" s="19">
        <v>3647148</v>
      </c>
      <c r="C36" s="19">
        <v>3343908</v>
      </c>
      <c r="D36" s="19">
        <v>3173069</v>
      </c>
      <c r="E36" s="19">
        <v>3093069</v>
      </c>
      <c r="F36" s="19">
        <v>2894959</v>
      </c>
      <c r="G36" s="32">
        <v>2774268</v>
      </c>
      <c r="H36" s="32">
        <v>3030221</v>
      </c>
      <c r="I36" s="32">
        <v>3054350</v>
      </c>
      <c r="J36" s="32">
        <v>3042974</v>
      </c>
      <c r="K36" s="32">
        <v>3188378</v>
      </c>
      <c r="L36" s="32">
        <v>3290041</v>
      </c>
      <c r="M36" s="32">
        <v>3405831</v>
      </c>
      <c r="N36" s="32">
        <v>3563964</v>
      </c>
      <c r="O36" s="32">
        <v>3399824</v>
      </c>
      <c r="P36" s="32">
        <f>P37+P38</f>
        <v>3357246</v>
      </c>
      <c r="Q36" s="32"/>
    </row>
    <row r="37" spans="1:17" ht="13.5" customHeight="1">
      <c r="A37" s="18" t="s">
        <v>16</v>
      </c>
      <c r="B37" s="26">
        <v>1236329</v>
      </c>
      <c r="C37" s="26">
        <v>1091470</v>
      </c>
      <c r="D37" s="26">
        <v>1005481</v>
      </c>
      <c r="E37" s="26">
        <v>1001580</v>
      </c>
      <c r="F37" s="26">
        <v>887917</v>
      </c>
      <c r="G37" s="28">
        <v>847336</v>
      </c>
      <c r="H37" s="28">
        <v>977015</v>
      </c>
      <c r="I37" s="28">
        <v>1014746</v>
      </c>
      <c r="J37" s="28">
        <v>1035436</v>
      </c>
      <c r="K37" s="28">
        <v>1089497</v>
      </c>
      <c r="L37" s="28">
        <v>1086403</v>
      </c>
      <c r="M37" s="28">
        <v>1073082</v>
      </c>
      <c r="N37" s="28">
        <v>1101600</v>
      </c>
      <c r="O37" s="28">
        <v>1045515</v>
      </c>
      <c r="P37" s="28">
        <v>1020215</v>
      </c>
      <c r="Q37" s="28"/>
    </row>
    <row r="38" spans="1:17" ht="13.5" customHeight="1">
      <c r="A38" s="18" t="s">
        <v>17</v>
      </c>
      <c r="B38" s="26">
        <v>2410819</v>
      </c>
      <c r="C38" s="26">
        <v>2252438</v>
      </c>
      <c r="D38" s="26">
        <v>2167588</v>
      </c>
      <c r="E38" s="26">
        <v>2091489</v>
      </c>
      <c r="F38" s="26">
        <v>2007042</v>
      </c>
      <c r="G38" s="28">
        <v>1926932</v>
      </c>
      <c r="H38" s="28">
        <v>2053206</v>
      </c>
      <c r="I38" s="28">
        <v>2039604</v>
      </c>
      <c r="J38" s="28">
        <v>2007538</v>
      </c>
      <c r="K38" s="28">
        <v>2098881</v>
      </c>
      <c r="L38" s="28">
        <v>2203638</v>
      </c>
      <c r="M38" s="28">
        <v>2332749</v>
      </c>
      <c r="N38" s="28">
        <v>2462364</v>
      </c>
      <c r="O38" s="28">
        <v>2354309</v>
      </c>
      <c r="P38" s="28">
        <v>2337031</v>
      </c>
      <c r="Q38" s="28"/>
    </row>
    <row r="39" spans="1:16" ht="13.5" customHeight="1">
      <c r="A39" s="21"/>
      <c r="B39" s="26"/>
      <c r="C39" s="26"/>
      <c r="D39" s="26"/>
      <c r="E39" s="26"/>
      <c r="F39" s="26"/>
      <c r="G39" s="33"/>
      <c r="H39" s="33"/>
      <c r="I39" s="33"/>
      <c r="J39" s="33"/>
      <c r="K39" s="33"/>
      <c r="L39" s="33"/>
      <c r="M39" s="220"/>
      <c r="N39" s="220"/>
      <c r="O39" s="220"/>
      <c r="P39" s="220"/>
    </row>
    <row r="40" spans="1:17" ht="13.5" customHeight="1">
      <c r="A40" s="18" t="s">
        <v>18</v>
      </c>
      <c r="B40" s="26">
        <v>28734539</v>
      </c>
      <c r="C40" s="26">
        <v>26742878</v>
      </c>
      <c r="D40" s="26">
        <v>25569474</v>
      </c>
      <c r="E40" s="26">
        <v>24011647</v>
      </c>
      <c r="F40" s="26">
        <v>23635992</v>
      </c>
      <c r="G40" s="28">
        <v>22243034</v>
      </c>
      <c r="H40" s="28">
        <v>24468978</v>
      </c>
      <c r="I40" s="28">
        <v>25202090</v>
      </c>
      <c r="J40" s="28">
        <v>25839355</v>
      </c>
      <c r="K40" s="28">
        <v>26866916</v>
      </c>
      <c r="L40" s="28">
        <v>28117722</v>
      </c>
      <c r="M40" s="28">
        <v>29364057</v>
      </c>
      <c r="N40" s="28">
        <v>30562923</v>
      </c>
      <c r="O40" s="28">
        <v>29194868</v>
      </c>
      <c r="P40" s="28">
        <v>28511035</v>
      </c>
      <c r="Q40" s="28"/>
    </row>
    <row r="41" spans="1:17" ht="13.5" customHeight="1">
      <c r="A41" s="18" t="s">
        <v>12</v>
      </c>
      <c r="B41" s="30">
        <v>23.241822362817665</v>
      </c>
      <c r="C41" s="30">
        <v>24.501706872383117</v>
      </c>
      <c r="D41" s="30">
        <v>25.43009166757005</v>
      </c>
      <c r="E41" s="30">
        <v>23.973768445855548</v>
      </c>
      <c r="F41" s="30">
        <v>26.619596200996263</v>
      </c>
      <c r="G41" s="31">
        <v>26.25054759859135</v>
      </c>
      <c r="H41" s="31">
        <v>25.044628792802566</v>
      </c>
      <c r="I41" s="31">
        <v>24.835860402504665</v>
      </c>
      <c r="J41" s="31">
        <v>24.95504792184162</v>
      </c>
      <c r="K41" s="31">
        <v>24.659926553262654</v>
      </c>
      <c r="L41" s="31">
        <v>25.881484126976822</v>
      </c>
      <c r="M41" s="31">
        <v>27.364224728399133</v>
      </c>
      <c r="N41" s="31">
        <v>27.74412037037037</v>
      </c>
      <c r="O41" s="31">
        <v>27.92391118252727</v>
      </c>
      <c r="P41" s="36">
        <f>P40/P37</f>
        <v>27.94610449758139</v>
      </c>
      <c r="Q41" s="31"/>
    </row>
    <row r="42" spans="1:16" ht="13.5" customHeight="1">
      <c r="A42" s="21"/>
      <c r="B42" s="21"/>
      <c r="C42" s="21"/>
      <c r="D42" s="21"/>
      <c r="E42" s="21"/>
      <c r="F42" s="21"/>
      <c r="G42" s="29"/>
      <c r="H42" s="29"/>
      <c r="I42" s="29"/>
      <c r="J42" s="29"/>
      <c r="K42" s="29"/>
      <c r="L42" s="29"/>
      <c r="M42" s="29"/>
      <c r="N42" s="29"/>
      <c r="O42" s="29"/>
      <c r="P42" s="29"/>
    </row>
    <row r="43" spans="1:17" ht="13.5" customHeight="1">
      <c r="A43" s="18" t="s">
        <v>13</v>
      </c>
      <c r="B43" s="34">
        <v>2106228853.78</v>
      </c>
      <c r="C43" s="34">
        <v>2258110549</v>
      </c>
      <c r="D43" s="34">
        <v>2345895475.88</v>
      </c>
      <c r="E43" s="34">
        <v>2351905132</v>
      </c>
      <c r="F43" s="34">
        <v>2466029246.37</v>
      </c>
      <c r="G43" s="35">
        <v>2459717265.9700003</v>
      </c>
      <c r="H43" s="35">
        <v>2794725165</v>
      </c>
      <c r="I43" s="35">
        <v>3005308833.7999997</v>
      </c>
      <c r="J43" s="35">
        <v>3327380977.23</v>
      </c>
      <c r="K43" s="35">
        <v>3609247535</v>
      </c>
      <c r="L43" s="24">
        <v>3916788743.2600007</v>
      </c>
      <c r="M43" s="120">
        <v>4247402604</v>
      </c>
      <c r="N43" s="120">
        <v>4605653728.460002</v>
      </c>
      <c r="O43" s="120">
        <v>4590229031.669999</v>
      </c>
      <c r="P43" s="120">
        <v>4682834102.89</v>
      </c>
      <c r="Q43" s="120"/>
    </row>
    <row r="44" spans="1:16" ht="13.5" customHeight="1">
      <c r="A44" s="21"/>
      <c r="B44" s="21"/>
      <c r="C44" s="21"/>
      <c r="D44" s="21"/>
      <c r="E44" s="21"/>
      <c r="F44" s="21"/>
      <c r="G44" s="29"/>
      <c r="H44" s="29"/>
      <c r="I44" s="29"/>
      <c r="J44" s="29"/>
      <c r="K44" s="29"/>
      <c r="L44" s="29"/>
      <c r="M44" s="220"/>
      <c r="N44" s="220"/>
      <c r="O44" s="220"/>
      <c r="P44" s="220"/>
    </row>
    <row r="45" spans="1:16" ht="13.5" customHeight="1">
      <c r="A45" s="18" t="s">
        <v>19</v>
      </c>
      <c r="B45" s="21"/>
      <c r="C45" s="21"/>
      <c r="D45" s="21"/>
      <c r="E45" s="21"/>
      <c r="F45" s="21"/>
      <c r="G45" s="29"/>
      <c r="H45" s="29"/>
      <c r="I45" s="29"/>
      <c r="J45" s="29"/>
      <c r="K45" s="29"/>
      <c r="L45" s="29"/>
      <c r="M45" s="29"/>
      <c r="N45" s="29"/>
      <c r="O45" s="29"/>
      <c r="P45" s="29"/>
    </row>
    <row r="46" spans="1:17" ht="13.5" customHeight="1">
      <c r="A46" s="18" t="s">
        <v>20</v>
      </c>
      <c r="B46" s="25">
        <v>73.29955263176485</v>
      </c>
      <c r="C46" s="25">
        <v>84.43782860618069</v>
      </c>
      <c r="D46" s="25">
        <v>91.74594189462013</v>
      </c>
      <c r="E46" s="25">
        <v>97.94851356926911</v>
      </c>
      <c r="F46" s="25">
        <v>104.3336470231501</v>
      </c>
      <c r="G46" s="36">
        <v>110.58371200484612</v>
      </c>
      <c r="H46" s="36">
        <v>114.21503444075188</v>
      </c>
      <c r="I46" s="36">
        <v>119.24839700993051</v>
      </c>
      <c r="J46" s="36">
        <v>128.7718279821613</v>
      </c>
      <c r="K46" s="36">
        <v>134.33799156553732</v>
      </c>
      <c r="L46" s="36">
        <v>139.2996467942887</v>
      </c>
      <c r="M46" s="36">
        <v>144.64631382509577</v>
      </c>
      <c r="N46" s="36">
        <v>150.69415083302084</v>
      </c>
      <c r="O46" s="36">
        <v>157.22725760123316</v>
      </c>
      <c r="P46" s="31">
        <f>P43/P40</f>
        <v>164.2463734792511</v>
      </c>
      <c r="Q46" s="36"/>
    </row>
    <row r="47" spans="1:17" ht="13.5" customHeight="1">
      <c r="A47" s="18" t="s">
        <v>15</v>
      </c>
      <c r="B47" s="25">
        <v>1703.6151815414828</v>
      </c>
      <c r="C47" s="25">
        <v>2068.870925449165</v>
      </c>
      <c r="D47" s="25">
        <v>2333.107712507745</v>
      </c>
      <c r="E47" s="25">
        <v>2348.194983925398</v>
      </c>
      <c r="F47" s="25">
        <v>2777.319553933532</v>
      </c>
      <c r="G47" s="36">
        <v>2902.8829956121303</v>
      </c>
      <c r="H47" s="36">
        <v>2860.4731401257914</v>
      </c>
      <c r="I47" s="36">
        <v>2961.6365413610893</v>
      </c>
      <c r="J47" s="36">
        <v>3213.5071382779815</v>
      </c>
      <c r="K47" s="36">
        <v>3312.765005318968</v>
      </c>
      <c r="L47" s="36">
        <v>3605.2815973998604</v>
      </c>
      <c r="M47" s="36">
        <v>3958.1342376444672</v>
      </c>
      <c r="N47" s="36">
        <v>4180.876659822079</v>
      </c>
      <c r="O47" s="36">
        <v>4390.399976729171</v>
      </c>
      <c r="P47" s="31">
        <f>P43/P37</f>
        <v>4590.046316599933</v>
      </c>
      <c r="Q47" s="36"/>
    </row>
    <row r="48" spans="1:16" ht="13.5" customHeight="1">
      <c r="A48" s="135" t="s">
        <v>144</v>
      </c>
      <c r="B48" s="21"/>
      <c r="C48" s="21"/>
      <c r="D48" s="21"/>
      <c r="E48" s="21"/>
      <c r="F48" s="21"/>
      <c r="G48" s="29"/>
      <c r="H48" s="29"/>
      <c r="I48" s="29"/>
      <c r="J48" s="29"/>
      <c r="K48" s="29"/>
      <c r="L48" s="29"/>
      <c r="M48" s="220"/>
      <c r="N48" s="220"/>
      <c r="O48" s="220"/>
      <c r="P48" s="220"/>
    </row>
    <row r="49" spans="1:17" ht="13.5" customHeight="1">
      <c r="A49" s="18" t="s">
        <v>8</v>
      </c>
      <c r="B49" s="19">
        <v>434306</v>
      </c>
      <c r="C49" s="19">
        <v>446309</v>
      </c>
      <c r="D49" s="19">
        <v>441051</v>
      </c>
      <c r="E49" s="19">
        <v>436115</v>
      </c>
      <c r="F49" s="19">
        <v>435423</v>
      </c>
      <c r="G49" s="32">
        <v>440155</v>
      </c>
      <c r="H49" s="32">
        <v>452012</v>
      </c>
      <c r="I49" s="32">
        <v>470896</v>
      </c>
      <c r="J49" s="32">
        <v>477086</v>
      </c>
      <c r="K49" s="32">
        <v>464749</v>
      </c>
      <c r="L49" s="32">
        <v>458962</v>
      </c>
      <c r="M49" s="32">
        <v>468267</v>
      </c>
      <c r="N49" s="32">
        <v>477665</v>
      </c>
      <c r="O49" s="32">
        <v>488034</v>
      </c>
      <c r="P49" s="32">
        <f>P50+P51</f>
        <v>494489</v>
      </c>
      <c r="Q49" s="32"/>
    </row>
    <row r="50" spans="1:17" ht="13.5" customHeight="1">
      <c r="A50" s="18" t="s">
        <v>21</v>
      </c>
      <c r="B50" s="26">
        <v>189236</v>
      </c>
      <c r="C50" s="26">
        <v>194221</v>
      </c>
      <c r="D50" s="26">
        <v>195457</v>
      </c>
      <c r="E50" s="26">
        <v>195832</v>
      </c>
      <c r="F50" s="26">
        <v>196995</v>
      </c>
      <c r="G50" s="28">
        <v>199493</v>
      </c>
      <c r="H50" s="28">
        <v>203106</v>
      </c>
      <c r="I50" s="28">
        <v>216387</v>
      </c>
      <c r="J50" s="28">
        <v>219801</v>
      </c>
      <c r="K50" s="28">
        <v>213942</v>
      </c>
      <c r="L50" s="28">
        <v>211501</v>
      </c>
      <c r="M50" s="28">
        <v>212223</v>
      </c>
      <c r="N50" s="28">
        <v>220780</v>
      </c>
      <c r="O50" s="28">
        <v>225245</v>
      </c>
      <c r="P50" s="28">
        <v>230264</v>
      </c>
      <c r="Q50" s="28"/>
    </row>
    <row r="51" spans="1:17" ht="13.5" customHeight="1">
      <c r="A51" s="18" t="s">
        <v>22</v>
      </c>
      <c r="B51" s="26">
        <v>245070</v>
      </c>
      <c r="C51" s="26">
        <v>252088</v>
      </c>
      <c r="D51" s="26">
        <v>245594</v>
      </c>
      <c r="E51" s="26">
        <v>240283</v>
      </c>
      <c r="F51" s="26">
        <v>238428</v>
      </c>
      <c r="G51" s="28">
        <v>240662</v>
      </c>
      <c r="H51" s="28">
        <v>248906</v>
      </c>
      <c r="I51" s="28">
        <v>254509</v>
      </c>
      <c r="J51" s="28">
        <v>257285</v>
      </c>
      <c r="K51" s="28">
        <v>250807</v>
      </c>
      <c r="L51" s="28">
        <v>247461</v>
      </c>
      <c r="M51" s="28">
        <v>256044</v>
      </c>
      <c r="N51" s="28">
        <v>256885</v>
      </c>
      <c r="O51" s="28">
        <v>262789</v>
      </c>
      <c r="P51" s="28">
        <v>264225</v>
      </c>
      <c r="Q51" s="28"/>
    </row>
    <row r="52" spans="1:16" ht="13.5" customHeight="1">
      <c r="A52" s="21"/>
      <c r="B52" s="26"/>
      <c r="C52" s="26"/>
      <c r="D52" s="26"/>
      <c r="E52" s="26"/>
      <c r="F52" s="26"/>
      <c r="G52" s="28"/>
      <c r="H52" s="28"/>
      <c r="I52" s="28"/>
      <c r="J52" s="28"/>
      <c r="K52" s="28"/>
      <c r="L52" s="28"/>
      <c r="M52" s="220"/>
      <c r="N52" s="220"/>
      <c r="O52" s="220"/>
      <c r="P52" s="220"/>
    </row>
    <row r="53" spans="1:17" ht="13.5" customHeight="1">
      <c r="A53" s="18" t="s">
        <v>23</v>
      </c>
      <c r="B53" s="26">
        <v>15918799</v>
      </c>
      <c r="C53" s="26">
        <v>16376656</v>
      </c>
      <c r="D53" s="26">
        <v>16337251</v>
      </c>
      <c r="E53" s="26">
        <v>16147568</v>
      </c>
      <c r="F53" s="26">
        <v>16226403</v>
      </c>
      <c r="G53" s="28">
        <v>16326113</v>
      </c>
      <c r="H53" s="28">
        <v>16678520</v>
      </c>
      <c r="I53" s="28">
        <v>17437337</v>
      </c>
      <c r="J53" s="28">
        <v>17807297</v>
      </c>
      <c r="K53" s="28">
        <v>17559095</v>
      </c>
      <c r="L53" s="28">
        <v>17386716</v>
      </c>
      <c r="M53" s="28">
        <v>17761069</v>
      </c>
      <c r="N53" s="28">
        <v>18175066</v>
      </c>
      <c r="O53" s="28">
        <v>18578210</v>
      </c>
      <c r="P53" s="28">
        <v>18939879</v>
      </c>
      <c r="Q53" s="28"/>
    </row>
    <row r="54" spans="1:17" ht="13.5" customHeight="1">
      <c r="A54" s="18" t="s">
        <v>12</v>
      </c>
      <c r="B54" s="30">
        <v>84.12140924559809</v>
      </c>
      <c r="C54" s="30">
        <v>84.31969766400132</v>
      </c>
      <c r="D54" s="30">
        <v>83.60456166745986</v>
      </c>
      <c r="E54" s="30">
        <v>82.45622778708281</v>
      </c>
      <c r="F54" s="30">
        <v>82.3696185182365</v>
      </c>
      <c r="G54" s="31">
        <v>81.8380243918333</v>
      </c>
      <c r="H54" s="31">
        <v>82.11731805067305</v>
      </c>
      <c r="I54" s="31">
        <v>80.58403231247718</v>
      </c>
      <c r="J54" s="31">
        <v>81.01554133056719</v>
      </c>
      <c r="K54" s="31">
        <v>82.07409017397238</v>
      </c>
      <c r="L54" s="31">
        <v>82.20630635316145</v>
      </c>
      <c r="M54" s="31">
        <v>83.69059432766477</v>
      </c>
      <c r="N54" s="31">
        <v>82.32206721623335</v>
      </c>
      <c r="O54" s="31">
        <v>82.48001065506449</v>
      </c>
      <c r="P54" s="36">
        <f>P53/P50</f>
        <v>82.25288798943821</v>
      </c>
      <c r="Q54" s="31"/>
    </row>
    <row r="55" spans="1:16" ht="13.5" customHeight="1">
      <c r="A55" s="21"/>
      <c r="B55" s="21"/>
      <c r="C55" s="21"/>
      <c r="D55" s="21"/>
      <c r="E55" s="21"/>
      <c r="F55" s="21"/>
      <c r="G55" s="29"/>
      <c r="H55" s="29"/>
      <c r="I55" s="29"/>
      <c r="J55" s="29"/>
      <c r="K55" s="29"/>
      <c r="L55" s="29"/>
      <c r="M55" s="29"/>
      <c r="N55" s="29"/>
      <c r="O55" s="29"/>
      <c r="P55" s="29"/>
    </row>
    <row r="56" spans="1:17" ht="13.5" customHeight="1">
      <c r="A56" s="18" t="s">
        <v>13</v>
      </c>
      <c r="B56" s="34">
        <v>1816499295.15</v>
      </c>
      <c r="C56" s="34">
        <v>2093055943</v>
      </c>
      <c r="D56" s="34">
        <v>2223015856.06</v>
      </c>
      <c r="E56" s="34">
        <v>2356920150</v>
      </c>
      <c r="F56" s="34">
        <v>2518700251.24</v>
      </c>
      <c r="G56" s="35">
        <v>2682197173.54</v>
      </c>
      <c r="H56" s="35">
        <v>2824648497</v>
      </c>
      <c r="I56" s="35">
        <v>3193952619.0999994</v>
      </c>
      <c r="J56" s="35">
        <v>3450645375.91</v>
      </c>
      <c r="K56" s="35">
        <v>3553737947</v>
      </c>
      <c r="L56" s="24">
        <v>3677527246.3199997</v>
      </c>
      <c r="M56" s="120">
        <v>3914912505</v>
      </c>
      <c r="N56" s="120">
        <v>4162908150.5300007</v>
      </c>
      <c r="O56" s="120">
        <v>4464288034.77</v>
      </c>
      <c r="P56" s="28">
        <v>4801187070.26</v>
      </c>
      <c r="Q56" s="120"/>
    </row>
    <row r="57" spans="1:16" ht="13.5" customHeight="1">
      <c r="A57" s="21"/>
      <c r="B57" s="21"/>
      <c r="C57" s="21"/>
      <c r="D57" s="21"/>
      <c r="E57" s="21"/>
      <c r="F57" s="21"/>
      <c r="G57" s="29"/>
      <c r="H57" s="29"/>
      <c r="I57" s="29"/>
      <c r="J57" s="29"/>
      <c r="K57" s="29"/>
      <c r="L57" s="29"/>
      <c r="M57" s="220"/>
      <c r="N57" s="220"/>
      <c r="O57" s="220"/>
      <c r="P57" s="220"/>
    </row>
    <row r="58" spans="1:16" ht="13.5" customHeight="1">
      <c r="A58" s="18" t="s">
        <v>19</v>
      </c>
      <c r="B58" s="21"/>
      <c r="C58" s="21"/>
      <c r="D58" s="21"/>
      <c r="E58" s="21"/>
      <c r="F58" s="21"/>
      <c r="G58" s="21"/>
      <c r="H58" s="21"/>
      <c r="I58" s="21"/>
      <c r="J58" s="21"/>
      <c r="K58" s="21"/>
      <c r="L58" s="21"/>
      <c r="M58" s="29"/>
      <c r="N58" s="29"/>
      <c r="O58" s="29"/>
      <c r="P58" s="29"/>
    </row>
    <row r="59" spans="1:17" ht="13.5" customHeight="1">
      <c r="A59" s="18" t="s">
        <v>24</v>
      </c>
      <c r="B59" s="30">
        <v>114.11032296783193</v>
      </c>
      <c r="C59" s="30">
        <v>127.80728513806481</v>
      </c>
      <c r="D59" s="30">
        <v>136.07037414434043</v>
      </c>
      <c r="E59" s="30">
        <v>145.96130822920207</v>
      </c>
      <c r="F59" s="30">
        <v>155.2223404805119</v>
      </c>
      <c r="G59" s="30">
        <v>164.28877918093548</v>
      </c>
      <c r="H59" s="30">
        <v>169.35846208176744</v>
      </c>
      <c r="I59" s="30">
        <v>183.16745378609127</v>
      </c>
      <c r="J59" s="30">
        <v>193.77704409097012</v>
      </c>
      <c r="K59" s="30">
        <v>202.3873068059601</v>
      </c>
      <c r="L59" s="30">
        <v>211.5136203018442</v>
      </c>
      <c r="M59" s="31">
        <v>220.4209952114932</v>
      </c>
      <c r="N59" s="31">
        <v>229.0450087240399</v>
      </c>
      <c r="O59" s="31">
        <v>240.29699496183972</v>
      </c>
      <c r="P59" s="31">
        <f>P56/P53</f>
        <v>253.49618496823555</v>
      </c>
      <c r="Q59" s="31"/>
    </row>
    <row r="60" spans="1:17" ht="13.5" customHeight="1">
      <c r="A60" s="258" t="s">
        <v>15</v>
      </c>
      <c r="B60" s="259">
        <v>9599.121177524361</v>
      </c>
      <c r="C60" s="259">
        <v>10776.671642098434</v>
      </c>
      <c r="D60" s="259">
        <v>11376.103986264847</v>
      </c>
      <c r="E60" s="259">
        <v>12035.41887944769</v>
      </c>
      <c r="F60" s="259">
        <v>12785.604970887585</v>
      </c>
      <c r="G60" s="259">
        <v>13445.069117913912</v>
      </c>
      <c r="H60" s="259">
        <v>13907.26269534135</v>
      </c>
      <c r="I60" s="259">
        <v>14760.37201449255</v>
      </c>
      <c r="J60" s="259">
        <v>15698.95212446713</v>
      </c>
      <c r="K60" s="259">
        <v>16610.754068859784</v>
      </c>
      <c r="L60" s="259">
        <v>17387.753468399675</v>
      </c>
      <c r="M60" s="260">
        <v>18447.164091545215</v>
      </c>
      <c r="N60" s="260">
        <v>18855.458603723167</v>
      </c>
      <c r="O60" s="260">
        <v>19819.698704832517</v>
      </c>
      <c r="P60" s="260">
        <f>P56/P50</f>
        <v>20850.79330794219</v>
      </c>
      <c r="Q60" s="260"/>
    </row>
    <row r="61" spans="1:17" s="237" customFormat="1" ht="13.5" customHeight="1" thickBot="1">
      <c r="A61" s="262"/>
      <c r="B61" s="263"/>
      <c r="C61" s="263"/>
      <c r="D61" s="263"/>
      <c r="E61" s="263"/>
      <c r="F61" s="263"/>
      <c r="G61" s="263"/>
      <c r="H61" s="263"/>
      <c r="I61" s="263"/>
      <c r="J61" s="263"/>
      <c r="K61" s="263"/>
      <c r="L61" s="263"/>
      <c r="M61" s="264"/>
      <c r="N61" s="264"/>
      <c r="O61" s="264"/>
      <c r="P61" s="264"/>
      <c r="Q61" s="264"/>
    </row>
    <row r="62" spans="1:12" ht="12.75" customHeight="1" thickTop="1">
      <c r="A62" s="261" t="s">
        <v>33</v>
      </c>
      <c r="B62" s="261"/>
      <c r="C62" s="261"/>
      <c r="D62" s="261"/>
      <c r="E62" s="261"/>
      <c r="F62" s="261"/>
      <c r="G62" s="261"/>
      <c r="H62" s="261"/>
      <c r="I62" s="261"/>
      <c r="J62" s="261"/>
      <c r="K62" s="261"/>
      <c r="L62" s="261"/>
    </row>
    <row r="63" spans="1:12" ht="12.75" customHeight="1">
      <c r="A63" s="209" t="s">
        <v>25</v>
      </c>
      <c r="B63" s="209"/>
      <c r="C63" s="209"/>
      <c r="D63" s="209"/>
      <c r="E63" s="209"/>
      <c r="F63" s="209"/>
      <c r="G63" s="209"/>
      <c r="H63" s="209"/>
      <c r="I63" s="209"/>
      <c r="J63" s="209"/>
      <c r="K63" s="209"/>
      <c r="L63" s="209"/>
    </row>
    <row r="103" ht="12.75">
      <c r="D103" s="39"/>
    </row>
    <row r="104" ht="12.75">
      <c r="D104" s="39"/>
    </row>
    <row r="105" ht="12.75">
      <c r="D105" s="39"/>
    </row>
    <row r="106" ht="12.75">
      <c r="D106" s="39"/>
    </row>
    <row r="107" ht="12.75">
      <c r="D107" s="39"/>
    </row>
    <row r="108" ht="12.75">
      <c r="D108" s="39"/>
    </row>
    <row r="109" ht="12.75">
      <c r="D109" s="39"/>
    </row>
    <row r="117" ht="12.75">
      <c r="A117" s="38" t="s">
        <v>26</v>
      </c>
    </row>
    <row r="118" ht="12.75">
      <c r="A118" s="38" t="s">
        <v>27</v>
      </c>
    </row>
  </sheetData>
  <sheetProtection/>
  <mergeCells count="19">
    <mergeCell ref="Q4:Q5"/>
    <mergeCell ref="F4:F5"/>
    <mergeCell ref="G4:G5"/>
    <mergeCell ref="H4:H5"/>
    <mergeCell ref="L4:L5"/>
    <mergeCell ref="J4:J5"/>
    <mergeCell ref="K4:K5"/>
    <mergeCell ref="O4:O5"/>
    <mergeCell ref="N4:N5"/>
    <mergeCell ref="A3:P3"/>
    <mergeCell ref="P4:P5"/>
    <mergeCell ref="A2:P2"/>
    <mergeCell ref="B4:B5"/>
    <mergeCell ref="C4:C5"/>
    <mergeCell ref="D4:D5"/>
    <mergeCell ref="E4:E5"/>
    <mergeCell ref="I4:I5"/>
    <mergeCell ref="A4:A5"/>
    <mergeCell ref="M4:M5"/>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38" r:id="rId1"/>
</worksheet>
</file>

<file path=xl/worksheets/sheet4.xml><?xml version="1.0" encoding="utf-8"?>
<worksheet xmlns="http://schemas.openxmlformats.org/spreadsheetml/2006/main" xmlns:r="http://schemas.openxmlformats.org/officeDocument/2006/relationships">
  <sheetPr>
    <pageSetUpPr fitToPage="1"/>
  </sheetPr>
  <dimension ref="A1:P23"/>
  <sheetViews>
    <sheetView showGridLines="0" zoomScaleSheetLayoutView="49" zoomScalePageLayoutView="0" workbookViewId="0" topLeftCell="A1">
      <selection activeCell="A1" sqref="A1"/>
    </sheetView>
  </sheetViews>
  <sheetFormatPr defaultColWidth="11.5546875" defaultRowHeight="15.75"/>
  <cols>
    <col min="1" max="1" width="19.88671875" style="20" customWidth="1"/>
    <col min="2" max="16" width="6.99609375" style="20" customWidth="1"/>
    <col min="17" max="16384" width="11.5546875" style="20" customWidth="1"/>
  </cols>
  <sheetData>
    <row r="1" spans="1:16" ht="12.75">
      <c r="A1" s="134" t="s">
        <v>220</v>
      </c>
      <c r="B1" s="136"/>
      <c r="C1" s="136"/>
      <c r="D1" s="136"/>
      <c r="E1" s="136"/>
      <c r="F1" s="136"/>
      <c r="G1" s="136"/>
      <c r="H1" s="136"/>
      <c r="I1" s="136"/>
      <c r="J1" s="136"/>
      <c r="K1" s="136"/>
      <c r="L1" s="136"/>
      <c r="M1" s="136"/>
      <c r="N1" s="136"/>
      <c r="O1" s="136"/>
      <c r="P1" s="136"/>
    </row>
    <row r="2" spans="1:16" ht="12.75" customHeight="1">
      <c r="A2" s="272" t="s">
        <v>28</v>
      </c>
      <c r="B2" s="272"/>
      <c r="C2" s="272"/>
      <c r="D2" s="272"/>
      <c r="E2" s="272"/>
      <c r="F2" s="272"/>
      <c r="G2" s="272"/>
      <c r="H2" s="272"/>
      <c r="I2" s="272"/>
      <c r="J2" s="272"/>
      <c r="K2" s="272"/>
      <c r="L2" s="272"/>
      <c r="M2" s="272"/>
      <c r="N2" s="272"/>
      <c r="O2" s="272"/>
      <c r="P2" s="272"/>
    </row>
    <row r="3" spans="1:16" ht="12.75" customHeight="1">
      <c r="A3" s="137"/>
      <c r="B3" s="137"/>
      <c r="C3" s="136"/>
      <c r="D3" s="136"/>
      <c r="E3" s="136"/>
      <c r="F3" s="136"/>
      <c r="G3" s="136"/>
      <c r="H3" s="136"/>
      <c r="I3" s="136"/>
      <c r="J3" s="136"/>
      <c r="K3" s="136"/>
      <c r="L3" s="136"/>
      <c r="M3" s="136"/>
      <c r="N3" s="136"/>
      <c r="O3" s="136"/>
      <c r="P3" s="136"/>
    </row>
    <row r="4" spans="1:16" ht="23.25" customHeight="1" thickBot="1">
      <c r="A4" s="269" t="s">
        <v>249</v>
      </c>
      <c r="B4" s="269"/>
      <c r="C4" s="269"/>
      <c r="D4" s="269"/>
      <c r="E4" s="269"/>
      <c r="F4" s="269"/>
      <c r="G4" s="269"/>
      <c r="H4" s="269"/>
      <c r="I4" s="269"/>
      <c r="J4" s="269"/>
      <c r="K4" s="269"/>
      <c r="L4" s="269"/>
      <c r="M4" s="269"/>
      <c r="N4" s="269"/>
      <c r="O4" s="269"/>
      <c r="P4" s="269"/>
    </row>
    <row r="5" spans="1:16" ht="20.25" customHeight="1">
      <c r="A5" s="222" t="s">
        <v>145</v>
      </c>
      <c r="B5" s="223">
        <v>2000</v>
      </c>
      <c r="C5" s="223">
        <v>2001</v>
      </c>
      <c r="D5" s="223">
        <v>2002</v>
      </c>
      <c r="E5" s="223">
        <v>2003</v>
      </c>
      <c r="F5" s="223">
        <v>2004</v>
      </c>
      <c r="G5" s="223">
        <v>2005</v>
      </c>
      <c r="H5" s="223">
        <v>2006</v>
      </c>
      <c r="I5" s="223">
        <v>2007</v>
      </c>
      <c r="J5" s="223">
        <v>2008</v>
      </c>
      <c r="K5" s="223">
        <v>2009</v>
      </c>
      <c r="L5" s="223">
        <v>2010</v>
      </c>
      <c r="M5" s="223">
        <v>2011</v>
      </c>
      <c r="N5" s="223">
        <v>2012</v>
      </c>
      <c r="O5" s="223">
        <v>2013</v>
      </c>
      <c r="P5" s="223">
        <v>2014</v>
      </c>
    </row>
    <row r="6" spans="1:16" ht="12.75">
      <c r="A6" s="18" t="s">
        <v>147</v>
      </c>
      <c r="B6" s="40">
        <v>100</v>
      </c>
      <c r="C6" s="40">
        <v>100</v>
      </c>
      <c r="D6" s="40">
        <v>100</v>
      </c>
      <c r="E6" s="40">
        <v>100.00000000000001</v>
      </c>
      <c r="F6" s="40">
        <v>100</v>
      </c>
      <c r="G6" s="40">
        <v>99.99999999999999</v>
      </c>
      <c r="H6" s="40">
        <v>100</v>
      </c>
      <c r="I6" s="40">
        <v>100</v>
      </c>
      <c r="J6" s="40">
        <v>100</v>
      </c>
      <c r="K6" s="40">
        <v>100</v>
      </c>
      <c r="L6" s="41">
        <v>99.99999999999999</v>
      </c>
      <c r="M6" s="41">
        <v>100</v>
      </c>
      <c r="N6" s="41">
        <v>100</v>
      </c>
      <c r="O6" s="41">
        <v>100</v>
      </c>
      <c r="P6" s="41">
        <f>'IX.1'!P7/'IX.1'!P7*100</f>
        <v>100</v>
      </c>
    </row>
    <row r="7" spans="1:16" ht="5.25" customHeight="1">
      <c r="A7" s="21"/>
      <c r="B7" s="21"/>
      <c r="C7" s="21"/>
      <c r="D7" s="21"/>
      <c r="E7" s="21"/>
      <c r="F7" s="21"/>
      <c r="G7" s="21"/>
      <c r="H7" s="21"/>
      <c r="I7" s="21"/>
      <c r="J7" s="21"/>
      <c r="K7" s="21"/>
      <c r="L7" s="21"/>
      <c r="M7" s="21"/>
      <c r="N7" s="21"/>
      <c r="O7" s="21"/>
      <c r="P7" s="21"/>
    </row>
    <row r="8" spans="1:16" ht="12.75">
      <c r="A8" s="18" t="s">
        <v>29</v>
      </c>
      <c r="B8" s="40">
        <v>21.344915922038183</v>
      </c>
      <c r="C8" s="40">
        <v>22.12864269160599</v>
      </c>
      <c r="D8" s="40">
        <v>21.781128860895542</v>
      </c>
      <c r="E8" s="40">
        <v>20.222488309214082</v>
      </c>
      <c r="F8" s="40">
        <v>20.69225576076098</v>
      </c>
      <c r="G8" s="40">
        <v>22.811561085625147</v>
      </c>
      <c r="H8" s="40">
        <v>22.57668108751807</v>
      </c>
      <c r="I8" s="40">
        <v>30.39</v>
      </c>
      <c r="J8" s="40">
        <v>31.56</v>
      </c>
      <c r="K8" s="40">
        <v>30.524322488302897</v>
      </c>
      <c r="L8" s="40">
        <v>31.947667453258305</v>
      </c>
      <c r="M8" s="40">
        <v>32.553898500189156</v>
      </c>
      <c r="N8" s="40">
        <v>32.84140659155136</v>
      </c>
      <c r="O8" s="40">
        <v>32.89624548720261</v>
      </c>
      <c r="P8" s="40">
        <f>'IX.1'!P19/'IX.1'!P7*100</f>
        <v>32.58041196692502</v>
      </c>
    </row>
    <row r="9" spans="1:16" ht="12.75">
      <c r="A9" s="18" t="s">
        <v>30</v>
      </c>
      <c r="B9" s="40">
        <v>70.28542587635933</v>
      </c>
      <c r="C9" s="40">
        <v>68.70178004963759</v>
      </c>
      <c r="D9" s="40">
        <v>68.67426489509818</v>
      </c>
      <c r="E9" s="40">
        <v>69.91909413278184</v>
      </c>
      <c r="F9" s="40">
        <v>68.93883883442895</v>
      </c>
      <c r="G9" s="40">
        <v>66.61892851379699</v>
      </c>
      <c r="H9" s="40">
        <v>67.37336842718449</v>
      </c>
      <c r="I9" s="40">
        <v>60.31</v>
      </c>
      <c r="J9" s="40">
        <v>59.16</v>
      </c>
      <c r="K9" s="40">
        <v>60.63701637347669</v>
      </c>
      <c r="L9" s="40">
        <v>59.72120166999455</v>
      </c>
      <c r="M9" s="40">
        <v>59.29380808570208</v>
      </c>
      <c r="N9" s="40">
        <v>59.22137068947898</v>
      </c>
      <c r="O9" s="40">
        <v>58.680372349688916</v>
      </c>
      <c r="P9" s="40">
        <f>'IX.1'!P36/'IX.1'!P7*100</f>
        <v>58.76420424709614</v>
      </c>
    </row>
    <row r="10" spans="1:16" ht="12.75">
      <c r="A10" s="18" t="s">
        <v>31</v>
      </c>
      <c r="B10" s="40">
        <v>8.369658201602489</v>
      </c>
      <c r="C10" s="40">
        <v>9.169577258756432</v>
      </c>
      <c r="D10" s="40">
        <v>9.544606244006284</v>
      </c>
      <c r="E10" s="40">
        <v>9.858417558004088</v>
      </c>
      <c r="F10" s="40">
        <v>10.368905404810072</v>
      </c>
      <c r="G10" s="40">
        <v>10.569510400577853</v>
      </c>
      <c r="H10" s="40">
        <v>10.049950485297446</v>
      </c>
      <c r="I10" s="40">
        <v>9.3</v>
      </c>
      <c r="J10" s="40">
        <v>9.28</v>
      </c>
      <c r="K10" s="40">
        <v>8.838661138220411</v>
      </c>
      <c r="L10" s="40">
        <v>8.33113087674714</v>
      </c>
      <c r="M10" s="40">
        <v>8.152293414108762</v>
      </c>
      <c r="N10" s="40">
        <v>7.9372227189696565</v>
      </c>
      <c r="O10" s="40">
        <v>8.423382163108467</v>
      </c>
      <c r="P10" s="40">
        <f>'IX.1'!P49/'IX.1'!P7*100</f>
        <v>8.655383785978842</v>
      </c>
    </row>
    <row r="11" spans="1:16" ht="16.5" customHeight="1">
      <c r="A11" s="21"/>
      <c r="B11" s="21"/>
      <c r="C11" s="21"/>
      <c r="D11" s="21"/>
      <c r="E11" s="21"/>
      <c r="F11" s="21"/>
      <c r="G11" s="21"/>
      <c r="H11" s="21"/>
      <c r="I11" s="21"/>
      <c r="J11" s="21"/>
      <c r="K11" s="21"/>
      <c r="L11" s="21"/>
      <c r="M11" s="21"/>
      <c r="N11" s="221"/>
      <c r="O11" s="221"/>
      <c r="P11" s="221"/>
    </row>
    <row r="12" spans="1:16" ht="12.75">
      <c r="A12" s="18" t="s">
        <v>148</v>
      </c>
      <c r="B12" s="40">
        <v>100</v>
      </c>
      <c r="C12" s="40">
        <v>100</v>
      </c>
      <c r="D12" s="40">
        <v>100</v>
      </c>
      <c r="E12" s="40">
        <v>100</v>
      </c>
      <c r="F12" s="40">
        <v>100</v>
      </c>
      <c r="G12" s="40">
        <v>100</v>
      </c>
      <c r="H12" s="40">
        <v>100</v>
      </c>
      <c r="I12" s="40">
        <v>100</v>
      </c>
      <c r="J12" s="40">
        <v>100</v>
      </c>
      <c r="K12" s="40">
        <v>100</v>
      </c>
      <c r="L12" s="40">
        <v>100</v>
      </c>
      <c r="M12" s="40">
        <v>100</v>
      </c>
      <c r="N12" s="40">
        <v>100</v>
      </c>
      <c r="O12" s="40">
        <v>100</v>
      </c>
      <c r="P12" s="40">
        <f>'IX.1'!P11/'IX.1'!P11*100</f>
        <v>100</v>
      </c>
    </row>
    <row r="13" spans="1:16" ht="12.75">
      <c r="A13" s="18" t="s">
        <v>29</v>
      </c>
      <c r="B13" s="40">
        <v>16.94412879992661</v>
      </c>
      <c r="C13" s="40">
        <v>16.58170173542502</v>
      </c>
      <c r="D13" s="40">
        <v>15.814688324975315</v>
      </c>
      <c r="E13" s="40">
        <v>14.730241638325667</v>
      </c>
      <c r="F13" s="40">
        <v>14.683728296542743</v>
      </c>
      <c r="G13" s="40">
        <v>15.577429445072502</v>
      </c>
      <c r="H13" s="40">
        <v>15.991454821254674</v>
      </c>
      <c r="I13" s="40">
        <v>20.75</v>
      </c>
      <c r="J13" s="40">
        <v>21.37</v>
      </c>
      <c r="K13" s="40">
        <v>21.052894956003428</v>
      </c>
      <c r="L13" s="40">
        <v>22.07769777431429</v>
      </c>
      <c r="M13" s="40">
        <v>22.410060081372656</v>
      </c>
      <c r="N13" s="40">
        <v>22.62099351440641</v>
      </c>
      <c r="O13" s="40">
        <v>22.02531586893465</v>
      </c>
      <c r="P13" s="40">
        <f>'IX.1'!P23/'IX.1'!P11*100</f>
        <v>21.360147907028637</v>
      </c>
    </row>
    <row r="14" spans="1:16" ht="12.75">
      <c r="A14" s="18" t="s">
        <v>30</v>
      </c>
      <c r="B14" s="40">
        <v>53.44666887338827</v>
      </c>
      <c r="C14" s="40">
        <v>51.73630525453129</v>
      </c>
      <c r="D14" s="40">
        <v>51.3658401618461</v>
      </c>
      <c r="E14" s="40">
        <v>50.983748998973766</v>
      </c>
      <c r="F14" s="40">
        <v>50.5873948480201</v>
      </c>
      <c r="G14" s="40">
        <v>48.68694936967756</v>
      </c>
      <c r="H14" s="40">
        <v>49.95694376826327</v>
      </c>
      <c r="I14" s="40">
        <v>46.84</v>
      </c>
      <c r="J14" s="40">
        <v>46.55</v>
      </c>
      <c r="K14" s="40">
        <v>47.743769740214404</v>
      </c>
      <c r="L14" s="40">
        <v>48.14909771178389</v>
      </c>
      <c r="M14" s="40">
        <v>48.346935314234464</v>
      </c>
      <c r="N14" s="40">
        <v>48.52331139546397</v>
      </c>
      <c r="O14" s="40">
        <v>47.65153734804669</v>
      </c>
      <c r="P14" s="40">
        <f>'IX.1'!P40/'IX.1'!P11*100</f>
        <v>47.251009230665815</v>
      </c>
    </row>
    <row r="15" spans="1:16" ht="12.75">
      <c r="A15" s="18" t="s">
        <v>31</v>
      </c>
      <c r="B15" s="40">
        <v>29.609202326685118</v>
      </c>
      <c r="C15" s="40">
        <v>31.681993010043698</v>
      </c>
      <c r="D15" s="40">
        <v>32.819471513178584</v>
      </c>
      <c r="E15" s="40">
        <v>34.28600936270057</v>
      </c>
      <c r="F15" s="40">
        <v>34.72887685543716</v>
      </c>
      <c r="G15" s="40">
        <v>35.73562118524994</v>
      </c>
      <c r="H15" s="40">
        <v>34.05160141048205</v>
      </c>
      <c r="I15" s="40">
        <v>32.41</v>
      </c>
      <c r="J15" s="40">
        <v>32.08</v>
      </c>
      <c r="K15" s="40">
        <v>31.203335303782172</v>
      </c>
      <c r="L15" s="40">
        <v>29.773204513901813</v>
      </c>
      <c r="M15" s="40">
        <v>29.24300460439288</v>
      </c>
      <c r="N15" s="40">
        <v>28.855695090129625</v>
      </c>
      <c r="O15" s="40">
        <v>30.32314678301866</v>
      </c>
      <c r="P15" s="40">
        <f>'IX.1'!P53/'IX.1'!P11*100</f>
        <v>31.388842862305548</v>
      </c>
    </row>
    <row r="16" spans="1:16" ht="26.25" customHeight="1">
      <c r="A16" s="21"/>
      <c r="B16" s="21"/>
      <c r="C16" s="21"/>
      <c r="D16" s="21"/>
      <c r="E16" s="21"/>
      <c r="F16" s="21"/>
      <c r="G16" s="21"/>
      <c r="H16" s="21"/>
      <c r="I16" s="21"/>
      <c r="J16" s="21"/>
      <c r="K16" s="21"/>
      <c r="L16" s="21"/>
      <c r="M16" s="21"/>
      <c r="N16" s="221"/>
      <c r="O16" s="221"/>
      <c r="P16" s="221"/>
    </row>
    <row r="17" spans="1:16" ht="12.75">
      <c r="A17" s="18" t="s">
        <v>149</v>
      </c>
      <c r="B17" s="40">
        <v>100</v>
      </c>
      <c r="C17" s="40">
        <v>100</v>
      </c>
      <c r="D17" s="40">
        <v>100</v>
      </c>
      <c r="E17" s="40">
        <v>100</v>
      </c>
      <c r="F17" s="40">
        <v>100</v>
      </c>
      <c r="G17" s="40">
        <v>99.99999999999999</v>
      </c>
      <c r="H17" s="40">
        <v>100</v>
      </c>
      <c r="I17" s="40">
        <v>100</v>
      </c>
      <c r="J17" s="40">
        <v>100</v>
      </c>
      <c r="K17" s="40">
        <v>100</v>
      </c>
      <c r="L17" s="40">
        <v>100</v>
      </c>
      <c r="M17" s="40">
        <v>100</v>
      </c>
      <c r="N17" s="40">
        <v>100</v>
      </c>
      <c r="O17" s="40">
        <v>100</v>
      </c>
      <c r="P17" s="40">
        <f>'IX.1'!P14/'IX.1'!P14*100</f>
        <v>100</v>
      </c>
    </row>
    <row r="18" spans="1:16" ht="12.75">
      <c r="A18" s="18" t="s">
        <v>29</v>
      </c>
      <c r="B18" s="40">
        <v>23.130341933798466</v>
      </c>
      <c r="C18" s="40">
        <v>22.44791165104523</v>
      </c>
      <c r="D18" s="40">
        <v>21.4143505066781</v>
      </c>
      <c r="E18" s="40">
        <v>20.217523186529064</v>
      </c>
      <c r="F18" s="40">
        <v>20.159253065941655</v>
      </c>
      <c r="G18" s="40">
        <v>20.49518135822063</v>
      </c>
      <c r="H18" s="40">
        <v>20.05521810856171</v>
      </c>
      <c r="I18" s="40">
        <v>23.23</v>
      </c>
      <c r="J18" s="40">
        <v>23.78</v>
      </c>
      <c r="K18" s="40">
        <v>23.607301998008364</v>
      </c>
      <c r="L18" s="40">
        <v>24.700732716233613</v>
      </c>
      <c r="M18" s="40">
        <v>25.152405975142607</v>
      </c>
      <c r="N18" s="40">
        <v>25.359811799327275</v>
      </c>
      <c r="O18" s="40">
        <v>24.61180581214292</v>
      </c>
      <c r="P18" s="40">
        <f>'IX.1'!P26/'IX.1'!P14*100</f>
        <v>23.229116584959307</v>
      </c>
    </row>
    <row r="19" spans="1:16" ht="12.75">
      <c r="A19" s="18" t="s">
        <v>30</v>
      </c>
      <c r="B19" s="40">
        <v>41.27359471580994</v>
      </c>
      <c r="C19" s="40">
        <v>40.246951965577594</v>
      </c>
      <c r="D19" s="40">
        <v>40.34446004064785</v>
      </c>
      <c r="E19" s="40">
        <v>39.84875322908048</v>
      </c>
      <c r="F19" s="40">
        <v>39.49855595691107</v>
      </c>
      <c r="G19" s="40">
        <v>38.032405525525256</v>
      </c>
      <c r="H19" s="40">
        <v>39.75953677423185</v>
      </c>
      <c r="I19" s="40">
        <v>37.22</v>
      </c>
      <c r="J19" s="40">
        <v>37.42</v>
      </c>
      <c r="K19" s="40">
        <v>38.492351778256435</v>
      </c>
      <c r="L19" s="40">
        <v>38.8357980991904</v>
      </c>
      <c r="M19" s="40">
        <v>38.948247098887414</v>
      </c>
      <c r="N19" s="40">
        <v>39.20447455620636</v>
      </c>
      <c r="O19" s="40">
        <v>38.218391446727324</v>
      </c>
      <c r="P19" s="40">
        <f>'IX.1'!P43/'IX.1'!P14*100</f>
        <v>37.906422223384766</v>
      </c>
    </row>
    <row r="20" spans="1:16" ht="12.75">
      <c r="A20" s="18" t="s">
        <v>31</v>
      </c>
      <c r="B20" s="40">
        <v>35.59606335039158</v>
      </c>
      <c r="C20" s="40">
        <v>37.305136383377175</v>
      </c>
      <c r="D20" s="40">
        <v>38.24118945267406</v>
      </c>
      <c r="E20" s="40">
        <v>39.93372358439046</v>
      </c>
      <c r="F20" s="40">
        <v>40.342190977147276</v>
      </c>
      <c r="G20" s="40">
        <v>41.4724131162541</v>
      </c>
      <c r="H20" s="40">
        <v>40.18524511720644</v>
      </c>
      <c r="I20" s="40">
        <v>39.55</v>
      </c>
      <c r="J20" s="40">
        <v>38.8</v>
      </c>
      <c r="K20" s="40">
        <v>37.9003462237352</v>
      </c>
      <c r="L20" s="40">
        <v>36.46346918457599</v>
      </c>
      <c r="M20" s="40">
        <v>35.89934692596998</v>
      </c>
      <c r="N20" s="40">
        <v>35.43571364446637</v>
      </c>
      <c r="O20" s="40">
        <v>37.16980274112976</v>
      </c>
      <c r="P20" s="40">
        <f>'IX.1'!P56/'IX.1'!P14*100</f>
        <v>38.86446119165592</v>
      </c>
    </row>
    <row r="21" spans="1:16" ht="13.5" thickBot="1">
      <c r="A21" s="142"/>
      <c r="B21" s="256"/>
      <c r="C21" s="256"/>
      <c r="D21" s="256"/>
      <c r="E21" s="256"/>
      <c r="F21" s="256"/>
      <c r="G21" s="256"/>
      <c r="H21" s="256"/>
      <c r="I21" s="256"/>
      <c r="J21" s="256"/>
      <c r="K21" s="256"/>
      <c r="L21" s="256"/>
      <c r="M21" s="256"/>
      <c r="N21" s="256"/>
      <c r="O21" s="256"/>
      <c r="P21" s="256"/>
    </row>
    <row r="22" spans="1:12" ht="16.5" customHeight="1">
      <c r="A22" s="273" t="s">
        <v>32</v>
      </c>
      <c r="B22" s="273"/>
      <c r="C22" s="273"/>
      <c r="D22" s="273"/>
      <c r="E22" s="273"/>
      <c r="F22" s="273"/>
      <c r="G22" s="273"/>
      <c r="H22" s="273"/>
      <c r="I22" s="273"/>
      <c r="J22" s="273"/>
      <c r="K22" s="273"/>
      <c r="L22" s="273"/>
    </row>
    <row r="23" spans="1:12" ht="12.75" customHeight="1">
      <c r="A23" s="273" t="s">
        <v>25</v>
      </c>
      <c r="B23" s="273"/>
      <c r="C23" s="273"/>
      <c r="D23" s="273"/>
      <c r="E23" s="273"/>
      <c r="F23" s="273"/>
      <c r="G23" s="273"/>
      <c r="H23" s="273"/>
      <c r="I23" s="273"/>
      <c r="J23" s="273"/>
      <c r="K23" s="273"/>
      <c r="L23" s="273"/>
    </row>
  </sheetData>
  <sheetProtection/>
  <mergeCells count="4">
    <mergeCell ref="A23:L23"/>
    <mergeCell ref="A22:L22"/>
    <mergeCell ref="A2:P2"/>
    <mergeCell ref="A4:P4"/>
  </mergeCells>
  <hyperlinks>
    <hyperlink ref="A1" location="Índice!A1" display="Regresar"/>
  </hyperlinks>
  <printOptions horizontalCentered="1"/>
  <pageMargins left="0.2755905511811024" right="0.2755905511811024" top="0.3937007874015748" bottom="0" header="0.17" footer="0"/>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transitionEvaluation="1" transitionEntry="1">
    <tabColor theme="0"/>
    <pageSetUpPr fitToPage="1"/>
  </sheetPr>
  <dimension ref="B1:Q45"/>
  <sheetViews>
    <sheetView showGridLines="0" showZeros="0" zoomScaleSheetLayoutView="49" zoomScalePageLayoutView="0" workbookViewId="0" topLeftCell="A1">
      <selection activeCell="B1" sqref="B1"/>
    </sheetView>
  </sheetViews>
  <sheetFormatPr defaultColWidth="11.5546875" defaultRowHeight="15.75"/>
  <cols>
    <col min="1" max="1" width="3.88671875" style="20" customWidth="1"/>
    <col min="2" max="2" width="14.3359375" style="20" customWidth="1"/>
    <col min="3" max="3" width="11.4453125" style="20" customWidth="1"/>
    <col min="4" max="4" width="10.21484375" style="20" customWidth="1"/>
    <col min="5" max="5" width="1.88671875" style="20" customWidth="1"/>
    <col min="6" max="6" width="11.10546875" style="20" customWidth="1"/>
    <col min="7" max="7" width="9.5546875" style="20" customWidth="1"/>
    <col min="8" max="8" width="1.66796875" style="20" customWidth="1"/>
    <col min="9" max="9" width="11.21484375" style="21" customWidth="1"/>
    <col min="10" max="10" width="9.4453125" style="20" customWidth="1"/>
    <col min="11" max="11" width="2.3359375" style="20" customWidth="1"/>
    <col min="12" max="12" width="10.21484375" style="20" customWidth="1"/>
    <col min="13" max="13" width="9.3359375" style="20" customWidth="1"/>
    <col min="14" max="16384" width="11.5546875" style="20" customWidth="1"/>
  </cols>
  <sheetData>
    <row r="1" spans="2:13" ht="12.75">
      <c r="B1" s="134" t="s">
        <v>220</v>
      </c>
      <c r="C1" s="136"/>
      <c r="D1" s="136"/>
      <c r="E1" s="136"/>
      <c r="F1" s="136"/>
      <c r="G1" s="136"/>
      <c r="H1" s="136"/>
      <c r="I1" s="138"/>
      <c r="J1" s="136"/>
      <c r="K1" s="136"/>
      <c r="L1" s="136"/>
      <c r="M1" s="136"/>
    </row>
    <row r="2" spans="2:13" ht="12.75" customHeight="1">
      <c r="B2" s="272" t="s">
        <v>34</v>
      </c>
      <c r="C2" s="272"/>
      <c r="D2" s="272"/>
      <c r="E2" s="272"/>
      <c r="F2" s="272"/>
      <c r="G2" s="272"/>
      <c r="H2" s="272"/>
      <c r="I2" s="272"/>
      <c r="J2" s="272"/>
      <c r="K2" s="272"/>
      <c r="L2" s="272"/>
      <c r="M2" s="272"/>
    </row>
    <row r="3" spans="2:13" ht="22.5" customHeight="1" thickBot="1">
      <c r="B3" s="278" t="s">
        <v>288</v>
      </c>
      <c r="C3" s="278"/>
      <c r="D3" s="278"/>
      <c r="E3" s="278"/>
      <c r="F3" s="278"/>
      <c r="G3" s="278"/>
      <c r="H3" s="278"/>
      <c r="I3" s="278"/>
      <c r="J3" s="278"/>
      <c r="K3" s="278"/>
      <c r="L3" s="278"/>
      <c r="M3" s="278"/>
    </row>
    <row r="4" spans="2:13" ht="12.75" customHeight="1">
      <c r="B4" s="275" t="s">
        <v>150</v>
      </c>
      <c r="C4" s="277" t="s">
        <v>152</v>
      </c>
      <c r="D4" s="277"/>
      <c r="E4" s="139"/>
      <c r="F4" s="277" t="s">
        <v>154</v>
      </c>
      <c r="G4" s="277"/>
      <c r="H4" s="139"/>
      <c r="I4" s="277" t="s">
        <v>155</v>
      </c>
      <c r="J4" s="277"/>
      <c r="K4" s="139"/>
      <c r="L4" s="277" t="s">
        <v>156</v>
      </c>
      <c r="M4" s="277"/>
    </row>
    <row r="5" spans="2:13" ht="12.75" customHeight="1">
      <c r="B5" s="276"/>
      <c r="C5" s="140" t="s">
        <v>151</v>
      </c>
      <c r="D5" s="141" t="s">
        <v>153</v>
      </c>
      <c r="E5" s="141"/>
      <c r="F5" s="140" t="s">
        <v>151</v>
      </c>
      <c r="G5" s="141" t="s">
        <v>153</v>
      </c>
      <c r="H5" s="140"/>
      <c r="I5" s="140" t="s">
        <v>151</v>
      </c>
      <c r="J5" s="141" t="s">
        <v>153</v>
      </c>
      <c r="K5" s="140"/>
      <c r="L5" s="140" t="s">
        <v>151</v>
      </c>
      <c r="M5" s="141" t="s">
        <v>153</v>
      </c>
    </row>
    <row r="6" spans="2:13" ht="21" customHeight="1">
      <c r="B6" s="43" t="s">
        <v>157</v>
      </c>
      <c r="C6" s="199">
        <f>SUM(C7:C42)</f>
        <v>8722457</v>
      </c>
      <c r="D6" s="199">
        <f>SUM(D7:D42)</f>
        <v>72062310</v>
      </c>
      <c r="E6" s="199"/>
      <c r="F6" s="199">
        <f>SUM(F7:F42)</f>
        <v>1862584</v>
      </c>
      <c r="G6" s="199">
        <f>SUM(G7:G42)</f>
        <v>12907816</v>
      </c>
      <c r="H6" s="199"/>
      <c r="I6" s="199">
        <f>SUM(I7:I42)</f>
        <v>6302781</v>
      </c>
      <c r="J6" s="199">
        <f>SUM(J7:J42)</f>
        <v>37690045</v>
      </c>
      <c r="K6" s="199"/>
      <c r="L6" s="199">
        <f>SUM(L7:L42)</f>
        <v>557092</v>
      </c>
      <c r="M6" s="199">
        <f>SUM(M7:M42)</f>
        <v>21464449</v>
      </c>
    </row>
    <row r="7" spans="2:13" ht="18" customHeight="1">
      <c r="B7" s="18" t="s">
        <v>35</v>
      </c>
      <c r="C7" s="24">
        <f>F7+I7+L7</f>
        <v>137782</v>
      </c>
      <c r="D7" s="24">
        <f>G7+J7+M7</f>
        <v>1130259</v>
      </c>
      <c r="E7" s="24"/>
      <c r="F7" s="34">
        <v>24833</v>
      </c>
      <c r="G7" s="34">
        <v>148097</v>
      </c>
      <c r="H7" s="34"/>
      <c r="I7" s="34">
        <v>102741</v>
      </c>
      <c r="J7" s="34">
        <v>604664</v>
      </c>
      <c r="K7" s="34"/>
      <c r="L7" s="34">
        <v>10208</v>
      </c>
      <c r="M7" s="34">
        <v>377498</v>
      </c>
    </row>
    <row r="8" spans="2:13" ht="12.75" customHeight="1">
      <c r="B8" s="18" t="s">
        <v>36</v>
      </c>
      <c r="C8" s="24">
        <f aca="true" t="shared" si="0" ref="C8:D41">F8+I8+L8</f>
        <v>397540</v>
      </c>
      <c r="D8" s="24">
        <f t="shared" si="0"/>
        <v>3477156</v>
      </c>
      <c r="E8" s="24"/>
      <c r="F8" s="34">
        <v>92654</v>
      </c>
      <c r="G8" s="34">
        <v>582001</v>
      </c>
      <c r="H8" s="34"/>
      <c r="I8" s="34">
        <v>273480</v>
      </c>
      <c r="J8" s="34">
        <v>1724562</v>
      </c>
      <c r="K8" s="34"/>
      <c r="L8" s="34">
        <v>31406</v>
      </c>
      <c r="M8" s="34">
        <v>1170593</v>
      </c>
    </row>
    <row r="9" spans="2:13" ht="12.75" customHeight="1">
      <c r="B9" s="18" t="s">
        <v>37</v>
      </c>
      <c r="C9" s="24">
        <f t="shared" si="0"/>
        <v>93819</v>
      </c>
      <c r="D9" s="24">
        <f t="shared" si="0"/>
        <v>630288</v>
      </c>
      <c r="E9" s="24"/>
      <c r="F9" s="34">
        <v>21691</v>
      </c>
      <c r="G9" s="34">
        <v>123195</v>
      </c>
      <c r="H9" s="34"/>
      <c r="I9" s="34">
        <v>66417</v>
      </c>
      <c r="J9" s="34">
        <v>289508</v>
      </c>
      <c r="K9" s="34"/>
      <c r="L9" s="34">
        <v>5711</v>
      </c>
      <c r="M9" s="34">
        <v>217585</v>
      </c>
    </row>
    <row r="10" spans="2:15" ht="12.75" customHeight="1">
      <c r="B10" s="18" t="s">
        <v>38</v>
      </c>
      <c r="C10" s="24">
        <f t="shared" si="0"/>
        <v>64680</v>
      </c>
      <c r="D10" s="24">
        <f t="shared" si="0"/>
        <v>490743</v>
      </c>
      <c r="E10" s="24"/>
      <c r="F10" s="34">
        <v>8835</v>
      </c>
      <c r="G10" s="34">
        <v>65978</v>
      </c>
      <c r="H10" s="34"/>
      <c r="I10" s="34">
        <v>51922</v>
      </c>
      <c r="J10" s="34">
        <v>271238</v>
      </c>
      <c r="K10" s="34"/>
      <c r="L10" s="34">
        <v>3923</v>
      </c>
      <c r="M10" s="34">
        <v>153527</v>
      </c>
      <c r="O10" s="21"/>
    </row>
    <row r="11" spans="2:13" s="119" customFormat="1" ht="12.75" customHeight="1">
      <c r="B11" s="254" t="s">
        <v>41</v>
      </c>
      <c r="C11" s="24">
        <f t="shared" si="0"/>
        <v>131595</v>
      </c>
      <c r="D11" s="24">
        <f t="shared" si="0"/>
        <v>932339</v>
      </c>
      <c r="E11" s="120"/>
      <c r="F11" s="34">
        <v>15538</v>
      </c>
      <c r="G11" s="34">
        <v>118318</v>
      </c>
      <c r="H11" s="35"/>
      <c r="I11" s="34">
        <v>108256</v>
      </c>
      <c r="J11" s="34">
        <v>512491</v>
      </c>
      <c r="K11" s="35"/>
      <c r="L11" s="34">
        <v>7801</v>
      </c>
      <c r="M11" s="34">
        <v>301530</v>
      </c>
    </row>
    <row r="12" spans="2:13" s="119" customFormat="1" ht="12.75" customHeight="1">
      <c r="B12" s="63" t="s">
        <v>42</v>
      </c>
      <c r="C12" s="24">
        <f t="shared" si="0"/>
        <v>447133</v>
      </c>
      <c r="D12" s="24">
        <f t="shared" si="0"/>
        <v>4312095</v>
      </c>
      <c r="E12" s="120"/>
      <c r="F12" s="34">
        <v>90839</v>
      </c>
      <c r="G12" s="34">
        <v>781258</v>
      </c>
      <c r="H12" s="35"/>
      <c r="I12" s="34">
        <v>326112</v>
      </c>
      <c r="J12" s="34">
        <v>2394034</v>
      </c>
      <c r="K12" s="35"/>
      <c r="L12" s="34">
        <v>30182</v>
      </c>
      <c r="M12" s="34">
        <v>1136803</v>
      </c>
    </row>
    <row r="13" spans="2:13" s="119" customFormat="1" ht="12.75" customHeight="1">
      <c r="B13" s="63" t="s">
        <v>39</v>
      </c>
      <c r="C13" s="24">
        <f t="shared" si="0"/>
        <v>336197</v>
      </c>
      <c r="D13" s="24">
        <f t="shared" si="0"/>
        <v>2748168</v>
      </c>
      <c r="E13" s="120"/>
      <c r="F13" s="34">
        <v>67485</v>
      </c>
      <c r="G13" s="34">
        <v>440378</v>
      </c>
      <c r="H13" s="35"/>
      <c r="I13" s="34">
        <v>244803</v>
      </c>
      <c r="J13" s="34">
        <v>1410323</v>
      </c>
      <c r="K13" s="35"/>
      <c r="L13" s="34">
        <v>23909</v>
      </c>
      <c r="M13" s="34">
        <v>897467</v>
      </c>
    </row>
    <row r="14" spans="2:13" s="119" customFormat="1" ht="12.75" customHeight="1">
      <c r="B14" s="254" t="s">
        <v>40</v>
      </c>
      <c r="C14" s="24">
        <f t="shared" si="0"/>
        <v>69614</v>
      </c>
      <c r="D14" s="24">
        <f t="shared" si="0"/>
        <v>566995</v>
      </c>
      <c r="E14" s="120"/>
      <c r="F14" s="34">
        <v>17272</v>
      </c>
      <c r="G14" s="34">
        <v>118313</v>
      </c>
      <c r="H14" s="35"/>
      <c r="I14" s="34">
        <v>47847</v>
      </c>
      <c r="J14" s="34">
        <v>277451</v>
      </c>
      <c r="K14" s="35"/>
      <c r="L14" s="34">
        <v>4495</v>
      </c>
      <c r="M14" s="34">
        <v>171231</v>
      </c>
    </row>
    <row r="15" spans="2:13" ht="12.75" customHeight="1">
      <c r="B15" s="18" t="s">
        <v>43</v>
      </c>
      <c r="C15" s="24">
        <f t="shared" si="0"/>
        <v>428756</v>
      </c>
      <c r="D15" s="24">
        <f t="shared" si="0"/>
        <v>3054390</v>
      </c>
      <c r="E15" s="24"/>
      <c r="F15" s="34">
        <v>85469</v>
      </c>
      <c r="G15" s="34">
        <v>517806</v>
      </c>
      <c r="H15" s="34"/>
      <c r="I15" s="34">
        <v>324273</v>
      </c>
      <c r="J15" s="34">
        <v>1786757</v>
      </c>
      <c r="K15" s="34"/>
      <c r="L15" s="34">
        <v>19014</v>
      </c>
      <c r="M15" s="34">
        <v>749827</v>
      </c>
    </row>
    <row r="16" spans="2:13" ht="12.75" customHeight="1">
      <c r="B16" s="4" t="s">
        <v>44</v>
      </c>
      <c r="C16" s="24">
        <f t="shared" si="0"/>
        <v>566399</v>
      </c>
      <c r="D16" s="24">
        <f t="shared" si="0"/>
        <v>4266795</v>
      </c>
      <c r="E16" s="24"/>
      <c r="F16" s="34">
        <v>123702</v>
      </c>
      <c r="G16" s="34">
        <v>743242</v>
      </c>
      <c r="H16" s="24"/>
      <c r="I16" s="34">
        <v>412804</v>
      </c>
      <c r="J16" s="34">
        <v>2341567</v>
      </c>
      <c r="K16" s="24"/>
      <c r="L16" s="34">
        <v>29893</v>
      </c>
      <c r="M16" s="34">
        <v>1181986</v>
      </c>
    </row>
    <row r="17" spans="2:13" ht="12.75" customHeight="1">
      <c r="B17" s="18" t="s">
        <v>45</v>
      </c>
      <c r="C17" s="24">
        <f t="shared" si="0"/>
        <v>88656</v>
      </c>
      <c r="D17" s="24">
        <f t="shared" si="0"/>
        <v>923105</v>
      </c>
      <c r="E17" s="24"/>
      <c r="F17" s="34">
        <v>20713</v>
      </c>
      <c r="G17" s="34">
        <v>156254</v>
      </c>
      <c r="H17" s="34"/>
      <c r="I17" s="34">
        <v>59790</v>
      </c>
      <c r="J17" s="34">
        <v>452712</v>
      </c>
      <c r="K17" s="34"/>
      <c r="L17" s="34">
        <v>8153</v>
      </c>
      <c r="M17" s="34">
        <v>314139</v>
      </c>
    </row>
    <row r="18" spans="2:13" ht="12.75" customHeight="1">
      <c r="B18" s="18" t="s">
        <v>46</v>
      </c>
      <c r="C18" s="24">
        <f t="shared" si="0"/>
        <v>363534</v>
      </c>
      <c r="D18" s="24">
        <f t="shared" si="0"/>
        <v>3542412</v>
      </c>
      <c r="E18" s="24"/>
      <c r="F18" s="34">
        <v>90437</v>
      </c>
      <c r="G18" s="34">
        <v>713542</v>
      </c>
      <c r="H18" s="34"/>
      <c r="I18" s="34">
        <v>244259</v>
      </c>
      <c r="J18" s="34">
        <v>1703860</v>
      </c>
      <c r="K18" s="34"/>
      <c r="L18" s="34">
        <v>28838</v>
      </c>
      <c r="M18" s="34">
        <v>1125010</v>
      </c>
    </row>
    <row r="19" spans="2:13" ht="12.75" customHeight="1">
      <c r="B19" s="18" t="s">
        <v>47</v>
      </c>
      <c r="C19" s="24">
        <f t="shared" si="0"/>
        <v>82125</v>
      </c>
      <c r="D19" s="24">
        <f t="shared" si="0"/>
        <v>648384</v>
      </c>
      <c r="E19" s="24"/>
      <c r="F19" s="34">
        <v>13946</v>
      </c>
      <c r="G19" s="34">
        <v>98020</v>
      </c>
      <c r="H19" s="34"/>
      <c r="I19" s="34">
        <v>62661</v>
      </c>
      <c r="J19" s="34">
        <v>341490</v>
      </c>
      <c r="K19" s="34"/>
      <c r="L19" s="34">
        <v>5518</v>
      </c>
      <c r="M19" s="34">
        <v>208874</v>
      </c>
    </row>
    <row r="20" spans="2:13" ht="12.75" customHeight="1">
      <c r="B20" s="18" t="s">
        <v>48</v>
      </c>
      <c r="C20" s="24">
        <f t="shared" si="0"/>
        <v>101814</v>
      </c>
      <c r="D20" s="24">
        <f t="shared" si="0"/>
        <v>865594</v>
      </c>
      <c r="E20" s="24"/>
      <c r="F20" s="34">
        <v>25772</v>
      </c>
      <c r="G20" s="34">
        <v>179269</v>
      </c>
      <c r="H20" s="34"/>
      <c r="I20" s="34">
        <v>69030</v>
      </c>
      <c r="J20" s="34">
        <v>413514</v>
      </c>
      <c r="K20" s="34"/>
      <c r="L20" s="34">
        <v>7012</v>
      </c>
      <c r="M20" s="34">
        <v>272811</v>
      </c>
    </row>
    <row r="21" spans="2:13" ht="12.75" customHeight="1">
      <c r="B21" s="18" t="s">
        <v>49</v>
      </c>
      <c r="C21" s="24">
        <f t="shared" si="0"/>
        <v>765248</v>
      </c>
      <c r="D21" s="24">
        <f t="shared" si="0"/>
        <v>6852389</v>
      </c>
      <c r="E21" s="24"/>
      <c r="F21" s="34">
        <v>180250</v>
      </c>
      <c r="G21" s="34">
        <v>1240587</v>
      </c>
      <c r="H21" s="34"/>
      <c r="I21" s="34">
        <v>533706</v>
      </c>
      <c r="J21" s="34">
        <v>3617826</v>
      </c>
      <c r="K21" s="34"/>
      <c r="L21" s="34">
        <v>51292</v>
      </c>
      <c r="M21" s="34">
        <v>1993976</v>
      </c>
    </row>
    <row r="22" spans="2:13" ht="12.75" customHeight="1">
      <c r="B22" s="18" t="s">
        <v>208</v>
      </c>
      <c r="C22" s="24">
        <f t="shared" si="0"/>
        <v>720713</v>
      </c>
      <c r="D22" s="24">
        <f t="shared" si="0"/>
        <v>5196313</v>
      </c>
      <c r="E22" s="24"/>
      <c r="F22" s="34">
        <v>220800</v>
      </c>
      <c r="G22" s="34">
        <v>1311801</v>
      </c>
      <c r="H22" s="34"/>
      <c r="I22" s="34">
        <v>468134</v>
      </c>
      <c r="J22" s="34">
        <v>2640136</v>
      </c>
      <c r="K22" s="34"/>
      <c r="L22" s="34">
        <v>31779</v>
      </c>
      <c r="M22" s="34">
        <v>1244376</v>
      </c>
    </row>
    <row r="23" spans="2:13" ht="12.75" customHeight="1">
      <c r="B23" s="18" t="s">
        <v>209</v>
      </c>
      <c r="C23" s="24">
        <f t="shared" si="0"/>
        <v>368346</v>
      </c>
      <c r="D23" s="24">
        <f t="shared" si="0"/>
        <v>2815336</v>
      </c>
      <c r="E23" s="24"/>
      <c r="F23" s="34">
        <v>79046</v>
      </c>
      <c r="G23" s="34">
        <v>520976</v>
      </c>
      <c r="H23" s="34"/>
      <c r="I23" s="34">
        <v>268276</v>
      </c>
      <c r="J23" s="34">
        <v>1480561</v>
      </c>
      <c r="K23" s="34"/>
      <c r="L23" s="34">
        <v>21024</v>
      </c>
      <c r="M23" s="34">
        <v>813799</v>
      </c>
    </row>
    <row r="24" spans="2:13" ht="12.75" customHeight="1">
      <c r="B24" s="18" t="s">
        <v>50</v>
      </c>
      <c r="C24" s="24">
        <f t="shared" si="0"/>
        <v>203106</v>
      </c>
      <c r="D24" s="24">
        <f t="shared" si="0"/>
        <v>1615977</v>
      </c>
      <c r="E24" s="24"/>
      <c r="F24" s="34">
        <v>41755</v>
      </c>
      <c r="G24" s="34">
        <v>280574</v>
      </c>
      <c r="H24" s="34"/>
      <c r="I24" s="34">
        <v>148406</v>
      </c>
      <c r="J24" s="34">
        <v>832662</v>
      </c>
      <c r="K24" s="34"/>
      <c r="L24" s="34">
        <v>12945</v>
      </c>
      <c r="M24" s="34">
        <v>502741</v>
      </c>
    </row>
    <row r="25" spans="2:13" ht="12.75" customHeight="1">
      <c r="B25" s="18" t="s">
        <v>51</v>
      </c>
      <c r="C25" s="24">
        <f t="shared" si="0"/>
        <v>138493</v>
      </c>
      <c r="D25" s="24">
        <f t="shared" si="0"/>
        <v>914446</v>
      </c>
      <c r="E25" s="24"/>
      <c r="F25" s="34">
        <v>20152</v>
      </c>
      <c r="G25" s="34">
        <v>137633</v>
      </c>
      <c r="H25" s="34"/>
      <c r="I25" s="34">
        <v>111080</v>
      </c>
      <c r="J25" s="34">
        <v>499260</v>
      </c>
      <c r="K25" s="34"/>
      <c r="L25" s="34">
        <v>7261</v>
      </c>
      <c r="M25" s="34">
        <v>277553</v>
      </c>
    </row>
    <row r="26" spans="2:13" ht="12.75" customHeight="1">
      <c r="B26" s="18" t="s">
        <v>52</v>
      </c>
      <c r="C26" s="24">
        <f t="shared" si="0"/>
        <v>77281</v>
      </c>
      <c r="D26" s="24">
        <f t="shared" si="0"/>
        <v>572968</v>
      </c>
      <c r="E26" s="24"/>
      <c r="F26" s="34">
        <v>16195</v>
      </c>
      <c r="G26" s="34">
        <v>104911</v>
      </c>
      <c r="H26" s="34"/>
      <c r="I26" s="34">
        <v>56247</v>
      </c>
      <c r="J26" s="34">
        <v>284332</v>
      </c>
      <c r="K26" s="34"/>
      <c r="L26" s="34">
        <v>4839</v>
      </c>
      <c r="M26" s="34">
        <v>183725</v>
      </c>
    </row>
    <row r="27" spans="2:13" ht="12.75" customHeight="1">
      <c r="B27" s="18" t="s">
        <v>53</v>
      </c>
      <c r="C27" s="24">
        <f t="shared" si="0"/>
        <v>470532</v>
      </c>
      <c r="D27" s="24">
        <f t="shared" si="0"/>
        <v>4764816</v>
      </c>
      <c r="E27" s="24"/>
      <c r="F27" s="34">
        <v>92074</v>
      </c>
      <c r="G27" s="34">
        <v>746867</v>
      </c>
      <c r="H27" s="34"/>
      <c r="I27" s="34">
        <v>340200</v>
      </c>
      <c r="J27" s="34">
        <v>2522240</v>
      </c>
      <c r="K27" s="34"/>
      <c r="L27" s="34">
        <v>38258</v>
      </c>
      <c r="M27" s="34">
        <v>1495709</v>
      </c>
    </row>
    <row r="28" spans="2:13" ht="12.75" customHeight="1">
      <c r="B28" s="18" t="s">
        <v>54</v>
      </c>
      <c r="C28" s="24">
        <f t="shared" si="0"/>
        <v>109140</v>
      </c>
      <c r="D28" s="24">
        <f t="shared" si="0"/>
        <v>851267</v>
      </c>
      <c r="E28" s="24"/>
      <c r="F28" s="34">
        <v>15420</v>
      </c>
      <c r="G28" s="34">
        <v>118561</v>
      </c>
      <c r="H28" s="34"/>
      <c r="I28" s="34">
        <v>86902</v>
      </c>
      <c r="J28" s="34">
        <v>467672</v>
      </c>
      <c r="K28" s="34"/>
      <c r="L28" s="34">
        <v>6818</v>
      </c>
      <c r="M28" s="34">
        <v>265034</v>
      </c>
    </row>
    <row r="29" spans="2:13" ht="12.75" customHeight="1">
      <c r="B29" s="18" t="s">
        <v>55</v>
      </c>
      <c r="C29" s="24">
        <f t="shared" si="0"/>
        <v>241081</v>
      </c>
      <c r="D29" s="24">
        <f t="shared" si="0"/>
        <v>1963210</v>
      </c>
      <c r="E29" s="24"/>
      <c r="F29" s="34">
        <v>55105</v>
      </c>
      <c r="G29" s="34">
        <v>364526</v>
      </c>
      <c r="H29" s="34"/>
      <c r="I29" s="34">
        <v>170020</v>
      </c>
      <c r="J29" s="34">
        <v>978756</v>
      </c>
      <c r="K29" s="34"/>
      <c r="L29" s="34">
        <v>15956</v>
      </c>
      <c r="M29" s="34">
        <v>619928</v>
      </c>
    </row>
    <row r="30" spans="2:13" ht="12.75" customHeight="1">
      <c r="B30" s="18" t="s">
        <v>56</v>
      </c>
      <c r="C30" s="24">
        <f t="shared" si="0"/>
        <v>182934</v>
      </c>
      <c r="D30" s="24">
        <f t="shared" si="0"/>
        <v>1577725</v>
      </c>
      <c r="E30" s="24"/>
      <c r="F30" s="34">
        <v>30579</v>
      </c>
      <c r="G30" s="34">
        <v>209507</v>
      </c>
      <c r="H30" s="34"/>
      <c r="I30" s="34">
        <v>136644</v>
      </c>
      <c r="J30" s="34">
        <v>756789</v>
      </c>
      <c r="K30" s="34"/>
      <c r="L30" s="34">
        <v>15711</v>
      </c>
      <c r="M30" s="34">
        <v>611429</v>
      </c>
    </row>
    <row r="31" spans="2:13" ht="12.75" customHeight="1">
      <c r="B31" s="18" t="s">
        <v>57</v>
      </c>
      <c r="C31" s="24">
        <f t="shared" si="0"/>
        <v>165744</v>
      </c>
      <c r="D31" s="24">
        <f t="shared" si="0"/>
        <v>1266121</v>
      </c>
      <c r="E31" s="24"/>
      <c r="F31" s="34">
        <v>29871</v>
      </c>
      <c r="G31" s="34">
        <v>189242</v>
      </c>
      <c r="H31" s="34"/>
      <c r="I31" s="34">
        <v>123382</v>
      </c>
      <c r="J31" s="34">
        <v>597987</v>
      </c>
      <c r="K31" s="34"/>
      <c r="L31" s="34">
        <v>12491</v>
      </c>
      <c r="M31" s="34">
        <v>478892</v>
      </c>
    </row>
    <row r="32" spans="2:13" ht="12.75" customHeight="1">
      <c r="B32" s="18" t="s">
        <v>58</v>
      </c>
      <c r="C32" s="24">
        <f t="shared" si="0"/>
        <v>185971</v>
      </c>
      <c r="D32" s="24">
        <f t="shared" si="0"/>
        <v>1749015</v>
      </c>
      <c r="E32" s="24"/>
      <c r="F32" s="34">
        <v>42928</v>
      </c>
      <c r="G32" s="34">
        <v>334702</v>
      </c>
      <c r="H32" s="34"/>
      <c r="I32" s="34">
        <v>130351</v>
      </c>
      <c r="J32" s="34">
        <v>925688</v>
      </c>
      <c r="K32" s="34"/>
      <c r="L32" s="34">
        <v>12692</v>
      </c>
      <c r="M32" s="34">
        <v>488625</v>
      </c>
    </row>
    <row r="33" spans="2:13" ht="12.75" customHeight="1">
      <c r="B33" s="18" t="s">
        <v>59</v>
      </c>
      <c r="C33" s="24">
        <f t="shared" si="0"/>
        <v>264677</v>
      </c>
      <c r="D33" s="24">
        <f t="shared" si="0"/>
        <v>2121216</v>
      </c>
      <c r="E33" s="24"/>
      <c r="F33" s="34">
        <v>63163</v>
      </c>
      <c r="G33" s="34">
        <v>441706</v>
      </c>
      <c r="H33" s="34"/>
      <c r="I33" s="34">
        <v>185466</v>
      </c>
      <c r="J33" s="34">
        <v>1072873</v>
      </c>
      <c r="K33" s="34"/>
      <c r="L33" s="34">
        <v>16048</v>
      </c>
      <c r="M33" s="34">
        <v>606637</v>
      </c>
    </row>
    <row r="34" spans="2:13" ht="12.75" customHeight="1">
      <c r="B34" s="18" t="s">
        <v>60</v>
      </c>
      <c r="C34" s="24">
        <f t="shared" si="0"/>
        <v>344789</v>
      </c>
      <c r="D34" s="24">
        <f t="shared" si="0"/>
        <v>2859919</v>
      </c>
      <c r="E34" s="24"/>
      <c r="F34" s="34">
        <v>82376</v>
      </c>
      <c r="G34" s="34">
        <v>644638</v>
      </c>
      <c r="H34" s="34"/>
      <c r="I34" s="34">
        <v>242439</v>
      </c>
      <c r="J34" s="34">
        <v>1455805</v>
      </c>
      <c r="K34" s="34"/>
      <c r="L34" s="34">
        <v>19974</v>
      </c>
      <c r="M34" s="34">
        <v>759476</v>
      </c>
    </row>
    <row r="35" spans="2:13" ht="12.75" customHeight="1">
      <c r="B35" s="18" t="s">
        <v>61</v>
      </c>
      <c r="C35" s="24">
        <f t="shared" si="0"/>
        <v>115011</v>
      </c>
      <c r="D35" s="24">
        <f t="shared" si="0"/>
        <v>779954</v>
      </c>
      <c r="E35" s="24"/>
      <c r="F35" s="34">
        <v>16992</v>
      </c>
      <c r="G35" s="34">
        <v>124475</v>
      </c>
      <c r="H35" s="34"/>
      <c r="I35" s="34">
        <v>91649</v>
      </c>
      <c r="J35" s="34">
        <v>407444</v>
      </c>
      <c r="K35" s="34"/>
      <c r="L35" s="34">
        <v>6370</v>
      </c>
      <c r="M35" s="34">
        <v>248035</v>
      </c>
    </row>
    <row r="36" spans="2:13" ht="12.75" customHeight="1">
      <c r="B36" s="18" t="s">
        <v>62</v>
      </c>
      <c r="C36" s="24">
        <f t="shared" si="0"/>
        <v>338061</v>
      </c>
      <c r="D36" s="24">
        <f t="shared" si="0"/>
        <v>3033809</v>
      </c>
      <c r="E36" s="24"/>
      <c r="F36" s="34">
        <v>63664</v>
      </c>
      <c r="G36" s="34">
        <v>483791</v>
      </c>
      <c r="H36" s="34"/>
      <c r="I36" s="34">
        <v>248651</v>
      </c>
      <c r="J36" s="34">
        <v>1569118</v>
      </c>
      <c r="K36" s="34"/>
      <c r="L36" s="34">
        <v>25746</v>
      </c>
      <c r="M36" s="34">
        <v>980900</v>
      </c>
    </row>
    <row r="37" spans="2:13" ht="12.75" customHeight="1">
      <c r="B37" s="18" t="s">
        <v>63</v>
      </c>
      <c r="C37" s="24">
        <f t="shared" si="0"/>
        <v>40694</v>
      </c>
      <c r="D37" s="24">
        <f t="shared" si="0"/>
        <v>374221</v>
      </c>
      <c r="E37" s="24"/>
      <c r="F37" s="34">
        <v>7362</v>
      </c>
      <c r="G37" s="34">
        <v>59750</v>
      </c>
      <c r="H37" s="34"/>
      <c r="I37" s="34">
        <v>29901</v>
      </c>
      <c r="J37" s="34">
        <v>181359</v>
      </c>
      <c r="K37" s="34"/>
      <c r="L37" s="34">
        <v>3431</v>
      </c>
      <c r="M37" s="34">
        <v>133112</v>
      </c>
    </row>
    <row r="38" spans="2:13" ht="12.75" customHeight="1">
      <c r="B38" s="18" t="s">
        <v>64</v>
      </c>
      <c r="C38" s="24">
        <f t="shared" si="0"/>
        <v>262854</v>
      </c>
      <c r="D38" s="24">
        <f t="shared" si="0"/>
        <v>2026594</v>
      </c>
      <c r="E38" s="24"/>
      <c r="F38" s="34">
        <v>37860</v>
      </c>
      <c r="G38" s="34">
        <v>289006</v>
      </c>
      <c r="H38" s="34"/>
      <c r="I38" s="34">
        <v>209790</v>
      </c>
      <c r="J38" s="34">
        <v>1153385</v>
      </c>
      <c r="K38" s="34"/>
      <c r="L38" s="34">
        <v>15204</v>
      </c>
      <c r="M38" s="34">
        <v>584203</v>
      </c>
    </row>
    <row r="39" spans="2:13" ht="12.75" customHeight="1">
      <c r="B39" s="18" t="s">
        <v>65</v>
      </c>
      <c r="C39" s="24">
        <f t="shared" si="0"/>
        <v>151298</v>
      </c>
      <c r="D39" s="24">
        <f t="shared" si="0"/>
        <v>1216985</v>
      </c>
      <c r="E39" s="24"/>
      <c r="F39" s="34">
        <v>27553</v>
      </c>
      <c r="G39" s="34">
        <v>218905</v>
      </c>
      <c r="H39" s="34"/>
      <c r="I39" s="34">
        <v>115639</v>
      </c>
      <c r="J39" s="34">
        <v>683350</v>
      </c>
      <c r="K39" s="34"/>
      <c r="L39" s="34">
        <v>8106</v>
      </c>
      <c r="M39" s="34">
        <v>314730</v>
      </c>
    </row>
    <row r="40" spans="2:13" ht="12.75" customHeight="1">
      <c r="B40" s="18" t="s">
        <v>66</v>
      </c>
      <c r="C40" s="24">
        <f t="shared" si="0"/>
        <v>176089</v>
      </c>
      <c r="D40" s="24">
        <f t="shared" si="0"/>
        <v>1180191</v>
      </c>
      <c r="E40" s="24"/>
      <c r="F40" s="34">
        <v>24568</v>
      </c>
      <c r="G40" s="34">
        <v>190728</v>
      </c>
      <c r="H40" s="34"/>
      <c r="I40" s="34">
        <v>142472</v>
      </c>
      <c r="J40" s="34">
        <v>634980</v>
      </c>
      <c r="K40" s="34"/>
      <c r="L40" s="34">
        <v>9049</v>
      </c>
      <c r="M40" s="34">
        <v>354483</v>
      </c>
    </row>
    <row r="41" spans="2:17" ht="12.75" customHeight="1">
      <c r="B41" s="255" t="s">
        <v>67</v>
      </c>
      <c r="C41" s="24">
        <f t="shared" si="0"/>
        <v>90751</v>
      </c>
      <c r="D41" s="24">
        <f t="shared" si="0"/>
        <v>741115</v>
      </c>
      <c r="E41" s="24"/>
      <c r="F41" s="34">
        <v>15685</v>
      </c>
      <c r="G41" s="34">
        <v>109259</v>
      </c>
      <c r="H41" s="34"/>
      <c r="I41" s="34">
        <v>69031</v>
      </c>
      <c r="J41" s="34">
        <v>403651</v>
      </c>
      <c r="K41" s="34"/>
      <c r="L41" s="34">
        <v>6035</v>
      </c>
      <c r="M41" s="34">
        <v>228205</v>
      </c>
      <c r="N41" s="21"/>
      <c r="O41" s="21"/>
      <c r="P41" s="21"/>
      <c r="Q41" s="21"/>
    </row>
    <row r="42" spans="2:17" ht="12.75" customHeight="1" thickBot="1">
      <c r="B42" s="157"/>
      <c r="C42" s="143"/>
      <c r="D42" s="143"/>
      <c r="E42" s="143"/>
      <c r="F42" s="143"/>
      <c r="G42" s="143"/>
      <c r="H42" s="144"/>
      <c r="I42" s="144"/>
      <c r="J42" s="144"/>
      <c r="K42" s="144"/>
      <c r="L42" s="144"/>
      <c r="M42" s="144"/>
      <c r="N42" s="21"/>
      <c r="O42" s="21"/>
      <c r="P42" s="21"/>
      <c r="Q42" s="21"/>
    </row>
    <row r="43" spans="2:17" s="45" customFormat="1" ht="24" customHeight="1">
      <c r="B43" s="274" t="s">
        <v>114</v>
      </c>
      <c r="C43" s="274"/>
      <c r="D43" s="274"/>
      <c r="E43" s="274"/>
      <c r="F43" s="274"/>
      <c r="G43" s="274"/>
      <c r="H43" s="274"/>
      <c r="I43" s="274"/>
      <c r="J43" s="274"/>
      <c r="K43" s="274"/>
      <c r="L43" s="274"/>
      <c r="M43" s="274"/>
      <c r="N43" s="46"/>
      <c r="O43" s="46"/>
      <c r="P43" s="46"/>
      <c r="Q43" s="46"/>
    </row>
    <row r="44" spans="2:17" s="45" customFormat="1" ht="15.75" customHeight="1">
      <c r="B44" s="279" t="s">
        <v>289</v>
      </c>
      <c r="C44" s="279"/>
      <c r="D44" s="279"/>
      <c r="E44" s="279"/>
      <c r="F44" s="279"/>
      <c r="G44" s="279"/>
      <c r="H44" s="279"/>
      <c r="I44" s="279"/>
      <c r="J44" s="279"/>
      <c r="K44" s="279"/>
      <c r="L44" s="279"/>
      <c r="M44" s="279"/>
      <c r="N44" s="46"/>
      <c r="O44" s="46"/>
      <c r="P44" s="46"/>
      <c r="Q44" s="46"/>
    </row>
    <row r="45" spans="2:17" ht="13.5" customHeight="1">
      <c r="B45" s="273" t="s">
        <v>25</v>
      </c>
      <c r="C45" s="273"/>
      <c r="D45" s="273"/>
      <c r="E45" s="273"/>
      <c r="F45" s="273"/>
      <c r="G45" s="273"/>
      <c r="H45" s="273"/>
      <c r="I45" s="273"/>
      <c r="J45" s="273"/>
      <c r="K45" s="273"/>
      <c r="L45" s="273"/>
      <c r="M45" s="273"/>
      <c r="N45" s="21"/>
      <c r="O45" s="21"/>
      <c r="P45" s="21"/>
      <c r="Q45" s="21"/>
    </row>
  </sheetData>
  <sheetProtection/>
  <mergeCells count="10">
    <mergeCell ref="B43:M43"/>
    <mergeCell ref="B2:M2"/>
    <mergeCell ref="B45:M45"/>
    <mergeCell ref="B4:B5"/>
    <mergeCell ref="C4:D4"/>
    <mergeCell ref="F4:G4"/>
    <mergeCell ref="I4:J4"/>
    <mergeCell ref="L4:M4"/>
    <mergeCell ref="B3:M3"/>
    <mergeCell ref="B44:M44"/>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B1:N44"/>
  <sheetViews>
    <sheetView showGridLines="0" showZeros="0" zoomScale="90" zoomScaleNormal="90" zoomScaleSheetLayoutView="49" zoomScalePageLayoutView="0" workbookViewId="0" topLeftCell="A1">
      <selection activeCell="A7" sqref="A7:A41"/>
    </sheetView>
  </sheetViews>
  <sheetFormatPr defaultColWidth="4.4453125" defaultRowHeight="15.75"/>
  <cols>
    <col min="1" max="1" width="2.88671875" style="20" customWidth="1"/>
    <col min="2" max="2" width="14.77734375" style="20" customWidth="1"/>
    <col min="3" max="3" width="8.4453125" style="20" bestFit="1" customWidth="1"/>
    <col min="4" max="4" width="9.10546875" style="20" customWidth="1"/>
    <col min="5" max="5" width="11.99609375" style="47" bestFit="1" customWidth="1"/>
    <col min="6" max="6" width="9.10546875" style="20" customWidth="1"/>
    <col min="7" max="7" width="9.4453125" style="20" bestFit="1" customWidth="1"/>
    <col min="8" max="8" width="11.10546875" style="20" bestFit="1" customWidth="1"/>
    <col min="9" max="9" width="9.10546875" style="20" customWidth="1"/>
    <col min="10" max="10" width="9.3359375" style="20" bestFit="1" customWidth="1"/>
    <col min="11" max="11" width="12.6640625" style="20" customWidth="1"/>
    <col min="12" max="12" width="8.4453125" style="20" bestFit="1" customWidth="1"/>
    <col min="13" max="13" width="9.3359375" style="20" bestFit="1" customWidth="1"/>
    <col min="14" max="14" width="12.10546875" style="20" customWidth="1"/>
    <col min="15" max="16384" width="4.4453125" style="20" customWidth="1"/>
  </cols>
  <sheetData>
    <row r="1" spans="2:14" ht="12.75">
      <c r="B1" s="134" t="s">
        <v>220</v>
      </c>
      <c r="C1" s="136"/>
      <c r="D1" s="136"/>
      <c r="E1" s="145"/>
      <c r="F1" s="136"/>
      <c r="G1" s="136"/>
      <c r="H1" s="136"/>
      <c r="I1" s="136"/>
      <c r="J1" s="136"/>
      <c r="K1" s="136"/>
      <c r="L1" s="136"/>
      <c r="M1" s="136"/>
      <c r="N1" s="136"/>
    </row>
    <row r="2" spans="2:14" s="21" customFormat="1" ht="12.75" customHeight="1">
      <c r="B2" s="272" t="s">
        <v>68</v>
      </c>
      <c r="C2" s="272"/>
      <c r="D2" s="272"/>
      <c r="E2" s="272"/>
      <c r="F2" s="272"/>
      <c r="G2" s="272"/>
      <c r="H2" s="272"/>
      <c r="I2" s="272"/>
      <c r="J2" s="272"/>
      <c r="K2" s="272"/>
      <c r="L2" s="272"/>
      <c r="M2" s="272"/>
      <c r="N2" s="272"/>
    </row>
    <row r="3" spans="2:14" s="21" customFormat="1" ht="23.25" customHeight="1" thickBot="1">
      <c r="B3" s="269" t="s">
        <v>236</v>
      </c>
      <c r="C3" s="269"/>
      <c r="D3" s="269"/>
      <c r="E3" s="269"/>
      <c r="F3" s="269"/>
      <c r="G3" s="269"/>
      <c r="H3" s="269"/>
      <c r="I3" s="269"/>
      <c r="J3" s="269"/>
      <c r="K3" s="269"/>
      <c r="L3" s="269"/>
      <c r="M3" s="269"/>
      <c r="N3" s="269"/>
    </row>
    <row r="4" spans="2:14" s="21" customFormat="1" ht="18" customHeight="1">
      <c r="B4" s="146" t="s">
        <v>150</v>
      </c>
      <c r="C4" s="277" t="s">
        <v>152</v>
      </c>
      <c r="D4" s="277"/>
      <c r="E4" s="277"/>
      <c r="F4" s="277" t="s">
        <v>154</v>
      </c>
      <c r="G4" s="277"/>
      <c r="H4" s="277"/>
      <c r="I4" s="277" t="s">
        <v>155</v>
      </c>
      <c r="J4" s="277"/>
      <c r="K4" s="277"/>
      <c r="L4" s="277" t="s">
        <v>156</v>
      </c>
      <c r="M4" s="277"/>
      <c r="N4" s="277"/>
    </row>
    <row r="5" spans="2:14" s="21" customFormat="1" ht="15.75" customHeight="1">
      <c r="B5" s="148"/>
      <c r="C5" s="149" t="s">
        <v>151</v>
      </c>
      <c r="D5" s="149" t="s">
        <v>153</v>
      </c>
      <c r="E5" s="150" t="s">
        <v>170</v>
      </c>
      <c r="F5" s="149" t="s">
        <v>151</v>
      </c>
      <c r="G5" s="149" t="s">
        <v>153</v>
      </c>
      <c r="H5" s="149" t="s">
        <v>170</v>
      </c>
      <c r="I5" s="149" t="s">
        <v>151</v>
      </c>
      <c r="J5" s="149" t="s">
        <v>153</v>
      </c>
      <c r="K5" s="149" t="s">
        <v>170</v>
      </c>
      <c r="L5" s="149" t="s">
        <v>151</v>
      </c>
      <c r="M5" s="149" t="s">
        <v>153</v>
      </c>
      <c r="N5" s="149" t="s">
        <v>170</v>
      </c>
    </row>
    <row r="6" spans="2:14" s="200" customFormat="1" ht="22.5" customHeight="1">
      <c r="B6" s="252" t="s">
        <v>157</v>
      </c>
      <c r="C6" s="201">
        <f aca="true" t="shared" si="0" ref="C6:H6">SUM(C7:C42)</f>
        <v>5713080</v>
      </c>
      <c r="D6" s="201">
        <f t="shared" si="0"/>
        <v>60339526</v>
      </c>
      <c r="E6" s="201">
        <f t="shared" si="0"/>
        <v>12353669452.880003</v>
      </c>
      <c r="F6" s="199">
        <f>SUM(F7:F42)</f>
        <v>1861345</v>
      </c>
      <c r="G6" s="199">
        <f>SUM(G7:G42)</f>
        <v>12888612</v>
      </c>
      <c r="H6" s="201">
        <f t="shared" si="0"/>
        <v>2869648279.7299995</v>
      </c>
      <c r="I6" s="199">
        <f aca="true" t="shared" si="1" ref="I6:N6">SUM(I7:I42)</f>
        <v>3357246</v>
      </c>
      <c r="J6" s="199">
        <f t="shared" si="1"/>
        <v>28511035</v>
      </c>
      <c r="K6" s="199">
        <f t="shared" si="1"/>
        <v>4682834102.889999</v>
      </c>
      <c r="L6" s="199">
        <f t="shared" si="1"/>
        <v>494489</v>
      </c>
      <c r="M6" s="199">
        <f t="shared" si="1"/>
        <v>18939879</v>
      </c>
      <c r="N6" s="199">
        <f t="shared" si="1"/>
        <v>4801187070.259999</v>
      </c>
    </row>
    <row r="7" spans="2:14" s="21" customFormat="1" ht="20.25" customHeight="1">
      <c r="B7" s="4" t="s">
        <v>35</v>
      </c>
      <c r="C7" s="24">
        <f>F7+I7+L7</f>
        <v>82540</v>
      </c>
      <c r="D7" s="24">
        <f aca="true" t="shared" si="2" ref="D7:D41">G7+J7+M7</f>
        <v>859418</v>
      </c>
      <c r="E7" s="24">
        <f aca="true" t="shared" si="3" ref="E7:E41">H7+K7+N7</f>
        <v>151296913.61</v>
      </c>
      <c r="F7" s="34">
        <v>24822</v>
      </c>
      <c r="G7" s="34">
        <v>147917</v>
      </c>
      <c r="H7" s="34">
        <v>29837526.21</v>
      </c>
      <c r="I7" s="34">
        <v>49041</v>
      </c>
      <c r="J7" s="34">
        <v>394495</v>
      </c>
      <c r="K7" s="34">
        <v>55427709.5</v>
      </c>
      <c r="L7" s="34">
        <v>8677</v>
      </c>
      <c r="M7" s="34">
        <v>317006</v>
      </c>
      <c r="N7" s="34">
        <v>66031677.9</v>
      </c>
    </row>
    <row r="8" spans="2:14" s="21" customFormat="1" ht="12.75" customHeight="1">
      <c r="B8" s="18" t="s">
        <v>36</v>
      </c>
      <c r="C8" s="24">
        <f aca="true" t="shared" si="4" ref="C8:C41">F8+I8+L8</f>
        <v>295253</v>
      </c>
      <c r="D8" s="24">
        <f t="shared" si="2"/>
        <v>3089047</v>
      </c>
      <c r="E8" s="24">
        <f t="shared" si="3"/>
        <v>599639477.26</v>
      </c>
      <c r="F8" s="34">
        <v>92635</v>
      </c>
      <c r="G8" s="34">
        <v>581760</v>
      </c>
      <c r="H8" s="34">
        <v>124272116.21</v>
      </c>
      <c r="I8" s="34">
        <v>173958</v>
      </c>
      <c r="J8" s="34">
        <v>1445189</v>
      </c>
      <c r="K8" s="34">
        <v>228905029.72</v>
      </c>
      <c r="L8" s="34">
        <v>28660</v>
      </c>
      <c r="M8" s="34">
        <v>1062098</v>
      </c>
      <c r="N8" s="34">
        <v>246462331.33</v>
      </c>
    </row>
    <row r="9" spans="2:14" s="21" customFormat="1" ht="12.75" customHeight="1">
      <c r="B9" s="18" t="s">
        <v>37</v>
      </c>
      <c r="C9" s="24">
        <f t="shared" si="4"/>
        <v>60387</v>
      </c>
      <c r="D9" s="24">
        <f t="shared" si="2"/>
        <v>522058</v>
      </c>
      <c r="E9" s="24">
        <f t="shared" si="3"/>
        <v>108444283.27</v>
      </c>
      <c r="F9" s="34">
        <v>21682</v>
      </c>
      <c r="G9" s="34">
        <v>123076</v>
      </c>
      <c r="H9" s="34">
        <v>29654552.98</v>
      </c>
      <c r="I9" s="34">
        <v>33833</v>
      </c>
      <c r="J9" s="34">
        <v>215241</v>
      </c>
      <c r="K9" s="34">
        <v>37978900.54</v>
      </c>
      <c r="L9" s="34">
        <v>4872</v>
      </c>
      <c r="M9" s="34">
        <v>183741</v>
      </c>
      <c r="N9" s="34">
        <v>40810829.75</v>
      </c>
    </row>
    <row r="10" spans="2:14" s="21" customFormat="1" ht="12.75" customHeight="1">
      <c r="B10" s="4" t="s">
        <v>38</v>
      </c>
      <c r="C10" s="24">
        <f t="shared" si="4"/>
        <v>36429</v>
      </c>
      <c r="D10" s="24">
        <f t="shared" si="2"/>
        <v>400820</v>
      </c>
      <c r="E10" s="24">
        <f t="shared" si="3"/>
        <v>87541570.53999999</v>
      </c>
      <c r="F10" s="34">
        <v>8827</v>
      </c>
      <c r="G10" s="34">
        <v>65830</v>
      </c>
      <c r="H10" s="34">
        <v>12733773.51</v>
      </c>
      <c r="I10" s="34">
        <v>24192</v>
      </c>
      <c r="J10" s="34">
        <v>202345</v>
      </c>
      <c r="K10" s="34">
        <v>36895266.35</v>
      </c>
      <c r="L10" s="34">
        <v>3410</v>
      </c>
      <c r="M10" s="34">
        <v>132645</v>
      </c>
      <c r="N10" s="34">
        <v>37912530.68</v>
      </c>
    </row>
    <row r="11" spans="2:14" s="29" customFormat="1" ht="12.75" customHeight="1">
      <c r="B11" s="214" t="s">
        <v>230</v>
      </c>
      <c r="C11" s="120">
        <f t="shared" si="4"/>
        <v>58455</v>
      </c>
      <c r="D11" s="120">
        <f t="shared" si="2"/>
        <v>636648</v>
      </c>
      <c r="E11" s="120">
        <f t="shared" si="3"/>
        <v>119077870.29</v>
      </c>
      <c r="F11" s="34">
        <v>15513</v>
      </c>
      <c r="G11" s="34">
        <v>117712</v>
      </c>
      <c r="H11" s="34">
        <v>27806275.94</v>
      </c>
      <c r="I11" s="34">
        <v>36845</v>
      </c>
      <c r="J11" s="34">
        <v>286570</v>
      </c>
      <c r="K11" s="34">
        <v>43484656.26</v>
      </c>
      <c r="L11" s="34">
        <v>6097</v>
      </c>
      <c r="M11" s="34">
        <v>232366</v>
      </c>
      <c r="N11" s="34">
        <v>47786938.09</v>
      </c>
    </row>
    <row r="12" spans="2:14" s="29" customFormat="1" ht="12.75" customHeight="1">
      <c r="B12" s="197" t="s">
        <v>231</v>
      </c>
      <c r="C12" s="120">
        <f t="shared" si="4"/>
        <v>329079</v>
      </c>
      <c r="D12" s="120">
        <f t="shared" si="2"/>
        <v>3874661</v>
      </c>
      <c r="E12" s="120">
        <f t="shared" si="3"/>
        <v>674536420.21</v>
      </c>
      <c r="F12" s="34">
        <v>90721</v>
      </c>
      <c r="G12" s="34">
        <v>779076</v>
      </c>
      <c r="H12" s="34">
        <v>161983852.66</v>
      </c>
      <c r="I12" s="34">
        <v>209955</v>
      </c>
      <c r="J12" s="34">
        <v>2029225</v>
      </c>
      <c r="K12" s="34">
        <v>291250664.67</v>
      </c>
      <c r="L12" s="34">
        <v>28403</v>
      </c>
      <c r="M12" s="34">
        <v>1066360</v>
      </c>
      <c r="N12" s="34">
        <v>221301902.88</v>
      </c>
    </row>
    <row r="13" spans="2:14" s="29" customFormat="1" ht="12.75" customHeight="1">
      <c r="B13" s="63" t="s">
        <v>39</v>
      </c>
      <c r="C13" s="120">
        <f t="shared" si="4"/>
        <v>233742</v>
      </c>
      <c r="D13" s="120">
        <f t="shared" si="2"/>
        <v>2394288</v>
      </c>
      <c r="E13" s="120">
        <f t="shared" si="3"/>
        <v>469533987.11</v>
      </c>
      <c r="F13" s="34">
        <v>67472</v>
      </c>
      <c r="G13" s="34">
        <v>440177</v>
      </c>
      <c r="H13" s="34">
        <v>93985384.71</v>
      </c>
      <c r="I13" s="34">
        <v>144255</v>
      </c>
      <c r="J13" s="34">
        <v>1132580</v>
      </c>
      <c r="K13" s="34">
        <v>188279659.91</v>
      </c>
      <c r="L13" s="34">
        <v>22015</v>
      </c>
      <c r="M13" s="34">
        <v>821531</v>
      </c>
      <c r="N13" s="34">
        <v>187268942.49</v>
      </c>
    </row>
    <row r="14" spans="2:14" s="29" customFormat="1" ht="12.75" customHeight="1">
      <c r="B14" s="195" t="s">
        <v>40</v>
      </c>
      <c r="C14" s="120">
        <f t="shared" si="4"/>
        <v>45825</v>
      </c>
      <c r="D14" s="120">
        <f t="shared" si="2"/>
        <v>482927</v>
      </c>
      <c r="E14" s="120">
        <f t="shared" si="3"/>
        <v>91162097.37</v>
      </c>
      <c r="F14" s="34">
        <v>17271</v>
      </c>
      <c r="G14" s="34">
        <v>118307</v>
      </c>
      <c r="H14" s="34">
        <v>27492438.66</v>
      </c>
      <c r="I14" s="34">
        <v>24628</v>
      </c>
      <c r="J14" s="34">
        <v>216005</v>
      </c>
      <c r="K14" s="34">
        <v>32035844.28</v>
      </c>
      <c r="L14" s="34">
        <v>3926</v>
      </c>
      <c r="M14" s="34">
        <v>148615</v>
      </c>
      <c r="N14" s="34">
        <v>31633814.43</v>
      </c>
    </row>
    <row r="15" spans="2:14" s="21" customFormat="1" ht="12.75" customHeight="1">
      <c r="B15" s="18" t="s">
        <v>43</v>
      </c>
      <c r="C15" s="24">
        <f t="shared" si="4"/>
        <v>277872</v>
      </c>
      <c r="D15" s="24">
        <f t="shared" si="2"/>
        <v>2577771</v>
      </c>
      <c r="E15" s="24">
        <f t="shared" si="3"/>
        <v>732861642.53</v>
      </c>
      <c r="F15" s="34">
        <v>85416</v>
      </c>
      <c r="G15" s="34">
        <v>517123</v>
      </c>
      <c r="H15" s="34">
        <v>135570188.84</v>
      </c>
      <c r="I15" s="34">
        <v>175261</v>
      </c>
      <c r="J15" s="34">
        <v>1384760</v>
      </c>
      <c r="K15" s="34">
        <v>314053264.56</v>
      </c>
      <c r="L15" s="34">
        <v>17195</v>
      </c>
      <c r="M15" s="34">
        <v>675888</v>
      </c>
      <c r="N15" s="34">
        <v>283238189.13</v>
      </c>
    </row>
    <row r="16" spans="2:14" s="21" customFormat="1" ht="12.75" customHeight="1">
      <c r="B16" s="18" t="s">
        <v>44</v>
      </c>
      <c r="C16" s="24">
        <f t="shared" si="4"/>
        <v>389766</v>
      </c>
      <c r="D16" s="24">
        <f t="shared" si="2"/>
        <v>3659061</v>
      </c>
      <c r="E16" s="24">
        <f t="shared" si="3"/>
        <v>1045258522.1199999</v>
      </c>
      <c r="F16" s="34">
        <v>123652</v>
      </c>
      <c r="G16" s="34">
        <v>742616</v>
      </c>
      <c r="H16" s="34">
        <v>183202838.8</v>
      </c>
      <c r="I16" s="34">
        <v>239463</v>
      </c>
      <c r="J16" s="34">
        <v>1867173</v>
      </c>
      <c r="K16" s="34">
        <v>384191502.79999995</v>
      </c>
      <c r="L16" s="34">
        <v>26651</v>
      </c>
      <c r="M16" s="34">
        <v>1049272</v>
      </c>
      <c r="N16" s="34">
        <v>477864180.52</v>
      </c>
    </row>
    <row r="17" spans="2:14" s="21" customFormat="1" ht="12.75" customHeight="1">
      <c r="B17" s="18" t="s">
        <v>45</v>
      </c>
      <c r="C17" s="24">
        <f t="shared" si="4"/>
        <v>66738</v>
      </c>
      <c r="D17" s="24">
        <f t="shared" si="2"/>
        <v>813818</v>
      </c>
      <c r="E17" s="24">
        <f t="shared" si="3"/>
        <v>127348628.09</v>
      </c>
      <c r="F17" s="34">
        <v>20709</v>
      </c>
      <c r="G17" s="34">
        <v>156155</v>
      </c>
      <c r="H17" s="34">
        <v>29892580.17</v>
      </c>
      <c r="I17" s="34">
        <v>38677</v>
      </c>
      <c r="J17" s="34">
        <v>375632</v>
      </c>
      <c r="K17" s="34">
        <v>48016675.11</v>
      </c>
      <c r="L17" s="34">
        <v>7352</v>
      </c>
      <c r="M17" s="34">
        <v>282031</v>
      </c>
      <c r="N17" s="34">
        <v>49439372.81</v>
      </c>
    </row>
    <row r="18" spans="2:14" s="21" customFormat="1" ht="12.75" customHeight="1">
      <c r="B18" s="18" t="s">
        <v>46</v>
      </c>
      <c r="C18" s="24">
        <f t="shared" si="4"/>
        <v>255993</v>
      </c>
      <c r="D18" s="24">
        <f t="shared" si="2"/>
        <v>3054415</v>
      </c>
      <c r="E18" s="24">
        <f t="shared" si="3"/>
        <v>552781084.51</v>
      </c>
      <c r="F18" s="34">
        <v>90363</v>
      </c>
      <c r="G18" s="34">
        <v>712381</v>
      </c>
      <c r="H18" s="34">
        <v>149098352.6</v>
      </c>
      <c r="I18" s="34">
        <v>139629</v>
      </c>
      <c r="J18" s="34">
        <v>1331250</v>
      </c>
      <c r="K18" s="34">
        <v>190907778.15</v>
      </c>
      <c r="L18" s="34">
        <v>26001</v>
      </c>
      <c r="M18" s="34">
        <v>1010784</v>
      </c>
      <c r="N18" s="34">
        <v>212774953.76</v>
      </c>
    </row>
    <row r="19" spans="2:14" s="21" customFormat="1" ht="12.75" customHeight="1">
      <c r="B19" s="18" t="s">
        <v>47</v>
      </c>
      <c r="C19" s="24">
        <f t="shared" si="4"/>
        <v>47058</v>
      </c>
      <c r="D19" s="24">
        <f t="shared" si="2"/>
        <v>533759</v>
      </c>
      <c r="E19" s="24">
        <f t="shared" si="3"/>
        <v>102797896.32</v>
      </c>
      <c r="F19" s="34">
        <v>13928</v>
      </c>
      <c r="G19" s="34">
        <v>97763</v>
      </c>
      <c r="H19" s="34">
        <v>22983091.07</v>
      </c>
      <c r="I19" s="34">
        <v>28214</v>
      </c>
      <c r="J19" s="34">
        <v>251380</v>
      </c>
      <c r="K19" s="34">
        <v>42674156.25</v>
      </c>
      <c r="L19" s="34">
        <v>4916</v>
      </c>
      <c r="M19" s="34">
        <v>184616</v>
      </c>
      <c r="N19" s="34">
        <v>37140649</v>
      </c>
    </row>
    <row r="20" spans="2:14" s="21" customFormat="1" ht="12.75" customHeight="1">
      <c r="B20" s="18" t="s">
        <v>48</v>
      </c>
      <c r="C20" s="24">
        <f t="shared" si="4"/>
        <v>68454</v>
      </c>
      <c r="D20" s="24">
        <f t="shared" si="2"/>
        <v>736473</v>
      </c>
      <c r="E20" s="24">
        <f t="shared" si="3"/>
        <v>147159614.91</v>
      </c>
      <c r="F20" s="34">
        <v>25734</v>
      </c>
      <c r="G20" s="34">
        <v>178631</v>
      </c>
      <c r="H20" s="34">
        <v>42537454.44</v>
      </c>
      <c r="I20" s="34">
        <v>36494</v>
      </c>
      <c r="J20" s="34">
        <v>316367</v>
      </c>
      <c r="K20" s="34">
        <v>52316961.88</v>
      </c>
      <c r="L20" s="34">
        <v>6226</v>
      </c>
      <c r="M20" s="34">
        <v>241475</v>
      </c>
      <c r="N20" s="34">
        <v>52305198.59</v>
      </c>
    </row>
    <row r="21" spans="2:14" s="21" customFormat="1" ht="12.75" customHeight="1">
      <c r="B21" s="18" t="s">
        <v>49</v>
      </c>
      <c r="C21" s="24">
        <f t="shared" si="4"/>
        <v>475779</v>
      </c>
      <c r="D21" s="24">
        <f t="shared" si="2"/>
        <v>5273118</v>
      </c>
      <c r="E21" s="24">
        <f t="shared" si="3"/>
        <v>1006547256.6</v>
      </c>
      <c r="F21" s="34">
        <v>180211</v>
      </c>
      <c r="G21" s="34">
        <v>1239958</v>
      </c>
      <c r="H21" s="34">
        <v>264534649.24</v>
      </c>
      <c r="I21" s="34">
        <v>252412</v>
      </c>
      <c r="J21" s="34">
        <v>2370125</v>
      </c>
      <c r="K21" s="34">
        <v>349074541.97</v>
      </c>
      <c r="L21" s="34">
        <v>43156</v>
      </c>
      <c r="M21" s="34">
        <v>1663035</v>
      </c>
      <c r="N21" s="34">
        <v>392938065.39</v>
      </c>
    </row>
    <row r="22" spans="2:14" s="21" customFormat="1" ht="12.75" customHeight="1">
      <c r="B22" s="18" t="s">
        <v>208</v>
      </c>
      <c r="C22" s="24">
        <f t="shared" si="4"/>
        <v>514735</v>
      </c>
      <c r="D22" s="24">
        <f t="shared" si="2"/>
        <v>4439114</v>
      </c>
      <c r="E22" s="24">
        <f t="shared" si="3"/>
        <v>904548508.85</v>
      </c>
      <c r="F22" s="34">
        <v>220643</v>
      </c>
      <c r="G22" s="34">
        <v>1309305</v>
      </c>
      <c r="H22" s="34">
        <v>277968644.57</v>
      </c>
      <c r="I22" s="34">
        <v>265583</v>
      </c>
      <c r="J22" s="34">
        <v>2019793</v>
      </c>
      <c r="K22" s="34">
        <v>344783556.41</v>
      </c>
      <c r="L22" s="34">
        <v>28509</v>
      </c>
      <c r="M22" s="34">
        <v>1110016</v>
      </c>
      <c r="N22" s="34">
        <v>281796307.87</v>
      </c>
    </row>
    <row r="23" spans="2:14" s="21" customFormat="1" ht="12.75" customHeight="1">
      <c r="B23" s="18" t="s">
        <v>209</v>
      </c>
      <c r="C23" s="24">
        <f t="shared" si="4"/>
        <v>242911</v>
      </c>
      <c r="D23" s="24">
        <f t="shared" si="2"/>
        <v>2396527</v>
      </c>
      <c r="E23" s="24">
        <f t="shared" si="3"/>
        <v>517474102.75</v>
      </c>
      <c r="F23" s="34">
        <v>79019</v>
      </c>
      <c r="G23" s="34">
        <v>520503</v>
      </c>
      <c r="H23" s="34">
        <v>111774411.67</v>
      </c>
      <c r="I23" s="34">
        <v>144703</v>
      </c>
      <c r="J23" s="34">
        <v>1136809</v>
      </c>
      <c r="K23" s="34">
        <v>193999362.83</v>
      </c>
      <c r="L23" s="34">
        <v>19189</v>
      </c>
      <c r="M23" s="34">
        <v>739215</v>
      </c>
      <c r="N23" s="34">
        <v>211700328.25</v>
      </c>
    </row>
    <row r="24" spans="2:14" s="21" customFormat="1" ht="12.75" customHeight="1">
      <c r="B24" s="18" t="s">
        <v>50</v>
      </c>
      <c r="C24" s="24">
        <f t="shared" si="4"/>
        <v>130521</v>
      </c>
      <c r="D24" s="24">
        <f t="shared" si="2"/>
        <v>1353239</v>
      </c>
      <c r="E24" s="24">
        <f t="shared" si="3"/>
        <v>268099634.26</v>
      </c>
      <c r="F24" s="34">
        <v>41727</v>
      </c>
      <c r="G24" s="34">
        <v>280159</v>
      </c>
      <c r="H24" s="34">
        <v>60426704.85</v>
      </c>
      <c r="I24" s="34">
        <v>77540</v>
      </c>
      <c r="J24" s="34">
        <v>638852</v>
      </c>
      <c r="K24" s="34">
        <v>113592541.82</v>
      </c>
      <c r="L24" s="34">
        <v>11254</v>
      </c>
      <c r="M24" s="34">
        <v>434228</v>
      </c>
      <c r="N24" s="34">
        <v>94080387.59</v>
      </c>
    </row>
    <row r="25" spans="2:14" s="21" customFormat="1" ht="12.75" customHeight="1">
      <c r="B25" s="18" t="s">
        <v>51</v>
      </c>
      <c r="C25" s="24">
        <f t="shared" si="4"/>
        <v>70612</v>
      </c>
      <c r="D25" s="24">
        <f t="shared" si="2"/>
        <v>734014</v>
      </c>
      <c r="E25" s="24">
        <f t="shared" si="3"/>
        <v>152435244.21</v>
      </c>
      <c r="F25" s="34">
        <v>20140</v>
      </c>
      <c r="G25" s="34">
        <v>137477</v>
      </c>
      <c r="H25" s="34">
        <v>32471041.42</v>
      </c>
      <c r="I25" s="34">
        <v>43956</v>
      </c>
      <c r="J25" s="34">
        <v>349253</v>
      </c>
      <c r="K25" s="34">
        <v>61694581.42</v>
      </c>
      <c r="L25" s="34">
        <v>6516</v>
      </c>
      <c r="M25" s="34">
        <v>247284</v>
      </c>
      <c r="N25" s="34">
        <v>58269621.37</v>
      </c>
    </row>
    <row r="26" spans="2:14" s="21" customFormat="1" ht="12.75" customHeight="1">
      <c r="B26" s="18" t="s">
        <v>52</v>
      </c>
      <c r="C26" s="24">
        <f t="shared" si="4"/>
        <v>45739</v>
      </c>
      <c r="D26" s="24">
        <f t="shared" si="2"/>
        <v>471146</v>
      </c>
      <c r="E26" s="24">
        <f t="shared" si="3"/>
        <v>79831902.72</v>
      </c>
      <c r="F26" s="34">
        <v>16190</v>
      </c>
      <c r="G26" s="34">
        <v>104821</v>
      </c>
      <c r="H26" s="34">
        <v>20069178.44</v>
      </c>
      <c r="I26" s="34">
        <v>25332</v>
      </c>
      <c r="J26" s="34">
        <v>207300</v>
      </c>
      <c r="K26" s="34">
        <v>28868551.18</v>
      </c>
      <c r="L26" s="34">
        <v>4217</v>
      </c>
      <c r="M26" s="34">
        <v>159025</v>
      </c>
      <c r="N26" s="34">
        <v>30894173.1</v>
      </c>
    </row>
    <row r="27" spans="2:14" s="21" customFormat="1" ht="12.75" customHeight="1">
      <c r="B27" s="18" t="s">
        <v>53</v>
      </c>
      <c r="C27" s="24">
        <f t="shared" si="4"/>
        <v>374341</v>
      </c>
      <c r="D27" s="24">
        <f t="shared" si="2"/>
        <v>4343979</v>
      </c>
      <c r="E27" s="24">
        <f t="shared" si="3"/>
        <v>1000224014.8</v>
      </c>
      <c r="F27" s="34">
        <v>91935</v>
      </c>
      <c r="G27" s="34">
        <v>745088</v>
      </c>
      <c r="H27" s="34">
        <v>174303792.95</v>
      </c>
      <c r="I27" s="34">
        <v>246506</v>
      </c>
      <c r="J27" s="34">
        <v>2197443</v>
      </c>
      <c r="K27" s="34">
        <v>373664349.12</v>
      </c>
      <c r="L27" s="34">
        <v>35900</v>
      </c>
      <c r="M27" s="34">
        <v>1401448</v>
      </c>
      <c r="N27" s="34">
        <v>452255872.73</v>
      </c>
    </row>
    <row r="28" spans="2:14" s="21" customFormat="1" ht="12.75" customHeight="1">
      <c r="B28" s="18" t="s">
        <v>54</v>
      </c>
      <c r="C28" s="24">
        <f t="shared" si="4"/>
        <v>53011</v>
      </c>
      <c r="D28" s="24">
        <f t="shared" si="2"/>
        <v>598582</v>
      </c>
      <c r="E28" s="24">
        <f t="shared" si="3"/>
        <v>115843348.06</v>
      </c>
      <c r="F28" s="34">
        <v>15410</v>
      </c>
      <c r="G28" s="34">
        <v>118391</v>
      </c>
      <c r="H28" s="34">
        <v>26128809</v>
      </c>
      <c r="I28" s="34">
        <v>32369</v>
      </c>
      <c r="J28" s="34">
        <v>279287</v>
      </c>
      <c r="K28" s="34">
        <v>45886109.25</v>
      </c>
      <c r="L28" s="34">
        <v>5232</v>
      </c>
      <c r="M28" s="34">
        <v>200904</v>
      </c>
      <c r="N28" s="34">
        <v>43828429.81</v>
      </c>
    </row>
    <row r="29" spans="2:14" s="21" customFormat="1" ht="12.75" customHeight="1">
      <c r="B29" s="18" t="s">
        <v>55</v>
      </c>
      <c r="C29" s="24">
        <f t="shared" si="4"/>
        <v>151385</v>
      </c>
      <c r="D29" s="24">
        <f t="shared" si="2"/>
        <v>1654224</v>
      </c>
      <c r="E29" s="24">
        <f t="shared" si="3"/>
        <v>325700458.33</v>
      </c>
      <c r="F29" s="34">
        <v>55077</v>
      </c>
      <c r="G29" s="34">
        <v>364106</v>
      </c>
      <c r="H29" s="34">
        <v>83648971.24</v>
      </c>
      <c r="I29" s="34">
        <v>82610</v>
      </c>
      <c r="J29" s="34">
        <v>761202</v>
      </c>
      <c r="K29" s="34">
        <v>124360360.42</v>
      </c>
      <c r="L29" s="34">
        <v>13698</v>
      </c>
      <c r="M29" s="34">
        <v>528916</v>
      </c>
      <c r="N29" s="34">
        <v>117691126.67</v>
      </c>
    </row>
    <row r="30" spans="2:14" s="21" customFormat="1" ht="12.75" customHeight="1">
      <c r="B30" s="18" t="s">
        <v>56</v>
      </c>
      <c r="C30" s="24">
        <f t="shared" si="4"/>
        <v>127347</v>
      </c>
      <c r="D30" s="24">
        <f t="shared" si="2"/>
        <v>1380546</v>
      </c>
      <c r="E30" s="24">
        <f t="shared" si="3"/>
        <v>343251310.76</v>
      </c>
      <c r="F30" s="34">
        <v>30561</v>
      </c>
      <c r="G30" s="34">
        <v>209251</v>
      </c>
      <c r="H30" s="34">
        <v>61089552.64</v>
      </c>
      <c r="I30" s="34">
        <v>82165</v>
      </c>
      <c r="J30" s="34">
        <v>604104</v>
      </c>
      <c r="K30" s="34">
        <v>116833188</v>
      </c>
      <c r="L30" s="34">
        <v>14621</v>
      </c>
      <c r="M30" s="34">
        <v>567191</v>
      </c>
      <c r="N30" s="34">
        <v>165328570.12</v>
      </c>
    </row>
    <row r="31" spans="2:14" s="21" customFormat="1" ht="12.75" customHeight="1">
      <c r="B31" s="18" t="s">
        <v>57</v>
      </c>
      <c r="C31" s="24">
        <f t="shared" si="4"/>
        <v>93362</v>
      </c>
      <c r="D31" s="24">
        <f t="shared" si="2"/>
        <v>1016490</v>
      </c>
      <c r="E31" s="24">
        <f t="shared" si="3"/>
        <v>178038768.34</v>
      </c>
      <c r="F31" s="34">
        <v>29857</v>
      </c>
      <c r="G31" s="34">
        <v>189054</v>
      </c>
      <c r="H31" s="34">
        <v>38402186.05</v>
      </c>
      <c r="I31" s="34">
        <v>52454</v>
      </c>
      <c r="J31" s="34">
        <v>406570</v>
      </c>
      <c r="K31" s="34">
        <v>52682345.7</v>
      </c>
      <c r="L31" s="34">
        <v>11051</v>
      </c>
      <c r="M31" s="34">
        <v>420866</v>
      </c>
      <c r="N31" s="34">
        <v>86954236.59</v>
      </c>
    </row>
    <row r="32" spans="2:14" s="21" customFormat="1" ht="12.75" customHeight="1">
      <c r="B32" s="18" t="s">
        <v>58</v>
      </c>
      <c r="C32" s="24">
        <f t="shared" si="4"/>
        <v>133800</v>
      </c>
      <c r="D32" s="24">
        <f t="shared" si="2"/>
        <v>1447798</v>
      </c>
      <c r="E32" s="24">
        <f t="shared" si="3"/>
        <v>290847502.87</v>
      </c>
      <c r="F32" s="34">
        <v>42888</v>
      </c>
      <c r="G32" s="34">
        <v>334019</v>
      </c>
      <c r="H32" s="34">
        <v>81590911.18</v>
      </c>
      <c r="I32" s="34">
        <v>79655</v>
      </c>
      <c r="J32" s="34">
        <v>682928</v>
      </c>
      <c r="K32" s="34">
        <v>106795568.79</v>
      </c>
      <c r="L32" s="34">
        <v>11257</v>
      </c>
      <c r="M32" s="34">
        <v>430851</v>
      </c>
      <c r="N32" s="34">
        <v>102461022.9</v>
      </c>
    </row>
    <row r="33" spans="2:14" s="21" customFormat="1" ht="12.75" customHeight="1">
      <c r="B33" s="18" t="s">
        <v>59</v>
      </c>
      <c r="C33" s="24">
        <f t="shared" si="4"/>
        <v>185074</v>
      </c>
      <c r="D33" s="24">
        <f t="shared" si="2"/>
        <v>1816177</v>
      </c>
      <c r="E33" s="24">
        <f t="shared" si="3"/>
        <v>301546401.12</v>
      </c>
      <c r="F33" s="34">
        <v>63092</v>
      </c>
      <c r="G33" s="34">
        <v>440770</v>
      </c>
      <c r="H33" s="34">
        <v>83781734.52</v>
      </c>
      <c r="I33" s="34">
        <v>107686</v>
      </c>
      <c r="J33" s="34">
        <v>838769</v>
      </c>
      <c r="K33" s="34">
        <v>109535885.44</v>
      </c>
      <c r="L33" s="34">
        <v>14296</v>
      </c>
      <c r="M33" s="34">
        <v>536638</v>
      </c>
      <c r="N33" s="34">
        <v>108228781.16</v>
      </c>
    </row>
    <row r="34" spans="2:14" s="21" customFormat="1" ht="12.75" customHeight="1">
      <c r="B34" s="18" t="s">
        <v>60</v>
      </c>
      <c r="C34" s="24">
        <f t="shared" si="4"/>
        <v>236974</v>
      </c>
      <c r="D34" s="24">
        <f t="shared" si="2"/>
        <v>2505369</v>
      </c>
      <c r="E34" s="24">
        <f t="shared" si="3"/>
        <v>442342460.27</v>
      </c>
      <c r="F34" s="34">
        <v>82290</v>
      </c>
      <c r="G34" s="34">
        <v>643244</v>
      </c>
      <c r="H34" s="34">
        <v>133549295.76</v>
      </c>
      <c r="I34" s="34">
        <v>136272</v>
      </c>
      <c r="J34" s="34">
        <v>1165700</v>
      </c>
      <c r="K34" s="34">
        <v>163407792.38</v>
      </c>
      <c r="L34" s="34">
        <v>18412</v>
      </c>
      <c r="M34" s="34">
        <v>696425</v>
      </c>
      <c r="N34" s="34">
        <v>145385372.13</v>
      </c>
    </row>
    <row r="35" spans="2:14" s="21" customFormat="1" ht="12.75" customHeight="1">
      <c r="B35" s="18" t="s">
        <v>61</v>
      </c>
      <c r="C35" s="24">
        <f t="shared" si="4"/>
        <v>54741</v>
      </c>
      <c r="D35" s="24">
        <f t="shared" si="2"/>
        <v>606803</v>
      </c>
      <c r="E35" s="24">
        <f t="shared" si="3"/>
        <v>127168208.16999999</v>
      </c>
      <c r="F35" s="34">
        <v>16987</v>
      </c>
      <c r="G35" s="34">
        <v>124405</v>
      </c>
      <c r="H35" s="34">
        <v>28156943.74</v>
      </c>
      <c r="I35" s="34">
        <v>32077</v>
      </c>
      <c r="J35" s="34">
        <v>262533</v>
      </c>
      <c r="K35" s="34">
        <v>45236610.83</v>
      </c>
      <c r="L35" s="34">
        <v>5677</v>
      </c>
      <c r="M35" s="34">
        <v>219865</v>
      </c>
      <c r="N35" s="34">
        <v>53774653.6</v>
      </c>
    </row>
    <row r="36" spans="2:14" s="21" customFormat="1" ht="12.75" customHeight="1">
      <c r="B36" s="18" t="s">
        <v>62</v>
      </c>
      <c r="C36" s="24">
        <f t="shared" si="4"/>
        <v>211560</v>
      </c>
      <c r="D36" s="24">
        <f t="shared" si="2"/>
        <v>2618229</v>
      </c>
      <c r="E36" s="24">
        <f t="shared" si="3"/>
        <v>521934061.99</v>
      </c>
      <c r="F36" s="34">
        <v>63612</v>
      </c>
      <c r="G36" s="34">
        <v>482970</v>
      </c>
      <c r="H36" s="34">
        <v>115294114.6</v>
      </c>
      <c r="I36" s="34">
        <v>123821</v>
      </c>
      <c r="J36" s="34">
        <v>1219448</v>
      </c>
      <c r="K36" s="34">
        <v>202687321.23</v>
      </c>
      <c r="L36" s="34">
        <v>24127</v>
      </c>
      <c r="M36" s="34">
        <v>915811</v>
      </c>
      <c r="N36" s="34">
        <v>203952626.16</v>
      </c>
    </row>
    <row r="37" spans="2:14" s="21" customFormat="1" ht="12.75" customHeight="1">
      <c r="B37" s="18" t="s">
        <v>63</v>
      </c>
      <c r="C37" s="24">
        <f t="shared" si="4"/>
        <v>27484</v>
      </c>
      <c r="D37" s="24">
        <f t="shared" si="2"/>
        <v>321181</v>
      </c>
      <c r="E37" s="24">
        <f t="shared" si="3"/>
        <v>57401785.39</v>
      </c>
      <c r="F37" s="34">
        <v>7357</v>
      </c>
      <c r="G37" s="34">
        <v>59669</v>
      </c>
      <c r="H37" s="34">
        <v>14883621.12</v>
      </c>
      <c r="I37" s="34">
        <v>17041</v>
      </c>
      <c r="J37" s="34">
        <v>142349</v>
      </c>
      <c r="K37" s="34">
        <v>19514531.96</v>
      </c>
      <c r="L37" s="34">
        <v>3086</v>
      </c>
      <c r="M37" s="34">
        <v>119163</v>
      </c>
      <c r="N37" s="34">
        <v>23003632.31</v>
      </c>
    </row>
    <row r="38" spans="2:14" s="21" customFormat="1" ht="12.75" customHeight="1">
      <c r="B38" s="18" t="s">
        <v>64</v>
      </c>
      <c r="C38" s="24">
        <f t="shared" si="4"/>
        <v>120093</v>
      </c>
      <c r="D38" s="24">
        <f t="shared" si="2"/>
        <v>1309704</v>
      </c>
      <c r="E38" s="24">
        <f t="shared" si="3"/>
        <v>267822129.6</v>
      </c>
      <c r="F38" s="34">
        <v>37834</v>
      </c>
      <c r="G38" s="34">
        <v>288562</v>
      </c>
      <c r="H38" s="34">
        <v>73697814.22</v>
      </c>
      <c r="I38" s="34">
        <v>71711</v>
      </c>
      <c r="J38" s="34">
        <v>621344</v>
      </c>
      <c r="K38" s="34">
        <v>107684243.23</v>
      </c>
      <c r="L38" s="34">
        <v>10548</v>
      </c>
      <c r="M38" s="34">
        <v>399798</v>
      </c>
      <c r="N38" s="34">
        <v>86440072.15</v>
      </c>
    </row>
    <row r="39" spans="2:14" s="21" customFormat="1" ht="12.75" customHeight="1">
      <c r="B39" s="18" t="s">
        <v>65</v>
      </c>
      <c r="C39" s="24">
        <f t="shared" si="4"/>
        <v>79054</v>
      </c>
      <c r="D39" s="24">
        <f t="shared" si="2"/>
        <v>897391</v>
      </c>
      <c r="E39" s="24">
        <f t="shared" si="3"/>
        <v>184319377.54</v>
      </c>
      <c r="F39" s="34">
        <v>27533</v>
      </c>
      <c r="G39" s="34">
        <v>218534</v>
      </c>
      <c r="H39" s="34">
        <v>57508717.93</v>
      </c>
      <c r="I39" s="34">
        <v>45395</v>
      </c>
      <c r="J39" s="34">
        <v>444701</v>
      </c>
      <c r="K39" s="34">
        <v>78915707.39</v>
      </c>
      <c r="L39" s="34">
        <v>6126</v>
      </c>
      <c r="M39" s="34">
        <v>234156</v>
      </c>
      <c r="N39" s="34">
        <v>47894952.22</v>
      </c>
    </row>
    <row r="40" spans="2:14" s="21" customFormat="1" ht="12.75" customHeight="1">
      <c r="B40" s="18" t="s">
        <v>66</v>
      </c>
      <c r="C40" s="24">
        <f t="shared" si="4"/>
        <v>79139</v>
      </c>
      <c r="D40" s="24">
        <f t="shared" si="2"/>
        <v>911103</v>
      </c>
      <c r="E40" s="24">
        <f t="shared" si="3"/>
        <v>147477257.57999998</v>
      </c>
      <c r="F40" s="34">
        <v>24556</v>
      </c>
      <c r="G40" s="34">
        <v>190609</v>
      </c>
      <c r="H40" s="34">
        <v>35898499.61</v>
      </c>
      <c r="I40" s="34">
        <v>46656</v>
      </c>
      <c r="J40" s="34">
        <v>412318</v>
      </c>
      <c r="K40" s="34">
        <v>51555979.92</v>
      </c>
      <c r="L40" s="34">
        <v>7927</v>
      </c>
      <c r="M40" s="34">
        <v>308176</v>
      </c>
      <c r="N40" s="34">
        <v>60022778.05</v>
      </c>
    </row>
    <row r="41" spans="2:14" s="21" customFormat="1" ht="12.75" customHeight="1">
      <c r="B41" s="18" t="s">
        <v>67</v>
      </c>
      <c r="C41" s="24">
        <f t="shared" si="4"/>
        <v>57827</v>
      </c>
      <c r="D41" s="24">
        <f t="shared" si="2"/>
        <v>609628</v>
      </c>
      <c r="E41" s="24">
        <f t="shared" si="3"/>
        <v>111375710.53</v>
      </c>
      <c r="F41" s="34">
        <v>15681</v>
      </c>
      <c r="G41" s="34">
        <v>109193</v>
      </c>
      <c r="H41" s="34">
        <v>23418258.18</v>
      </c>
      <c r="I41" s="34">
        <v>36857</v>
      </c>
      <c r="J41" s="34">
        <v>301995</v>
      </c>
      <c r="K41" s="34">
        <v>45642903.62</v>
      </c>
      <c r="L41" s="34">
        <v>5289</v>
      </c>
      <c r="M41" s="34">
        <v>198440</v>
      </c>
      <c r="N41" s="34">
        <v>42314548.73</v>
      </c>
    </row>
    <row r="42" spans="2:14" s="21" customFormat="1" ht="12.75" customHeight="1" thickBot="1">
      <c r="B42" s="253"/>
      <c r="C42" s="143"/>
      <c r="D42" s="143"/>
      <c r="E42" s="143"/>
      <c r="F42" s="143"/>
      <c r="G42" s="143"/>
      <c r="H42" s="143"/>
      <c r="I42" s="144"/>
      <c r="J42" s="144"/>
      <c r="K42" s="143"/>
      <c r="L42" s="144"/>
      <c r="M42" s="144"/>
      <c r="N42" s="143"/>
    </row>
    <row r="43" spans="2:14" ht="30" customHeight="1">
      <c r="B43" s="280" t="s">
        <v>115</v>
      </c>
      <c r="C43" s="280"/>
      <c r="D43" s="280"/>
      <c r="E43" s="280"/>
      <c r="F43" s="280"/>
      <c r="G43" s="280"/>
      <c r="H43" s="280"/>
      <c r="I43" s="280"/>
      <c r="J43" s="280"/>
      <c r="K43" s="280"/>
      <c r="L43" s="280"/>
      <c r="M43" s="280"/>
      <c r="N43" s="280"/>
    </row>
    <row r="44" spans="2:14" ht="13.5" customHeight="1">
      <c r="B44" s="116" t="s">
        <v>25</v>
      </c>
      <c r="C44" s="116"/>
      <c r="D44" s="116"/>
      <c r="E44" s="116"/>
      <c r="F44" s="116"/>
      <c r="G44" s="116"/>
      <c r="H44" s="116"/>
      <c r="I44" s="116"/>
      <c r="J44" s="116"/>
      <c r="K44" s="116"/>
      <c r="L44" s="116"/>
      <c r="M44" s="116"/>
      <c r="N44" s="116"/>
    </row>
  </sheetData>
  <sheetProtection/>
  <mergeCells count="7">
    <mergeCell ref="B2:N2"/>
    <mergeCell ref="B43:N43"/>
    <mergeCell ref="B3:N3"/>
    <mergeCell ref="C4:E4"/>
    <mergeCell ref="F4:H4"/>
    <mergeCell ref="I4:K4"/>
    <mergeCell ref="L4:N4"/>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scale="81" r:id="rId1"/>
</worksheet>
</file>

<file path=xl/worksheets/sheet7.xml><?xml version="1.0" encoding="utf-8"?>
<worksheet xmlns="http://schemas.openxmlformats.org/spreadsheetml/2006/main" xmlns:r="http://schemas.openxmlformats.org/officeDocument/2006/relationships">
  <sheetPr transitionEvaluation="1" transitionEntry="1">
    <pageSetUpPr fitToPage="1"/>
  </sheetPr>
  <dimension ref="B1:V46"/>
  <sheetViews>
    <sheetView showGridLines="0" showZeros="0" zoomScale="85" zoomScaleNormal="85" zoomScaleSheetLayoutView="49" zoomScalePageLayoutView="0" workbookViewId="0" topLeftCell="A1">
      <selection activeCell="B1" sqref="B1"/>
    </sheetView>
  </sheetViews>
  <sheetFormatPr defaultColWidth="4.5546875" defaultRowHeight="15.75"/>
  <cols>
    <col min="1" max="1" width="2.88671875" style="3" customWidth="1"/>
    <col min="2" max="2" width="14.99609375" style="3" customWidth="1"/>
    <col min="3" max="4" width="8.77734375" style="3" customWidth="1"/>
    <col min="5" max="5" width="3.4453125" style="3" customWidth="1"/>
    <col min="6" max="13" width="8.77734375" style="3" customWidth="1"/>
    <col min="14" max="14" width="2.88671875" style="3" customWidth="1"/>
    <col min="15" max="22" width="8.77734375" style="3" customWidth="1"/>
    <col min="23" max="16384" width="4.5546875" style="3" customWidth="1"/>
  </cols>
  <sheetData>
    <row r="1" spans="2:22" ht="12.75">
      <c r="B1" s="134" t="s">
        <v>220</v>
      </c>
      <c r="C1" s="151"/>
      <c r="D1" s="151"/>
      <c r="E1" s="151"/>
      <c r="F1" s="151"/>
      <c r="G1" s="151"/>
      <c r="H1" s="151"/>
      <c r="I1" s="151"/>
      <c r="J1" s="151"/>
      <c r="K1" s="151"/>
      <c r="L1" s="151"/>
      <c r="M1" s="151"/>
      <c r="N1" s="151"/>
      <c r="O1" s="151"/>
      <c r="P1" s="151"/>
      <c r="Q1" s="151"/>
      <c r="R1" s="151"/>
      <c r="S1" s="151"/>
      <c r="T1" s="151"/>
      <c r="U1" s="151"/>
      <c r="V1" s="151"/>
    </row>
    <row r="2" spans="2:22" ht="12.75" customHeight="1">
      <c r="B2" s="272" t="s">
        <v>69</v>
      </c>
      <c r="C2" s="272"/>
      <c r="D2" s="272"/>
      <c r="E2" s="272"/>
      <c r="F2" s="272"/>
      <c r="G2" s="272"/>
      <c r="H2" s="272"/>
      <c r="I2" s="272"/>
      <c r="J2" s="272"/>
      <c r="K2" s="272"/>
      <c r="L2" s="272"/>
      <c r="M2" s="272"/>
      <c r="N2" s="272"/>
      <c r="O2" s="272"/>
      <c r="P2" s="272"/>
      <c r="Q2" s="272"/>
      <c r="R2" s="272"/>
      <c r="S2" s="272"/>
      <c r="T2" s="272"/>
      <c r="U2" s="272"/>
      <c r="V2" s="272"/>
    </row>
    <row r="3" spans="2:22" ht="22.5" customHeight="1" thickBot="1">
      <c r="B3" s="283" t="s">
        <v>250</v>
      </c>
      <c r="C3" s="283"/>
      <c r="D3" s="283"/>
      <c r="E3" s="283"/>
      <c r="F3" s="283"/>
      <c r="G3" s="283"/>
      <c r="H3" s="283"/>
      <c r="I3" s="283"/>
      <c r="J3" s="283"/>
      <c r="K3" s="283"/>
      <c r="L3" s="283"/>
      <c r="M3" s="283"/>
      <c r="N3" s="283"/>
      <c r="O3" s="283"/>
      <c r="P3" s="283"/>
      <c r="Q3" s="283"/>
      <c r="R3" s="283"/>
      <c r="S3" s="283"/>
      <c r="T3" s="283"/>
      <c r="U3" s="283"/>
      <c r="V3" s="283"/>
    </row>
    <row r="4" spans="2:22" s="5" customFormat="1" ht="16.5" customHeight="1">
      <c r="B4" s="284" t="s">
        <v>150</v>
      </c>
      <c r="C4" s="285" t="s">
        <v>157</v>
      </c>
      <c r="D4" s="285"/>
      <c r="E4" s="155"/>
      <c r="F4" s="285" t="s">
        <v>171</v>
      </c>
      <c r="G4" s="285"/>
      <c r="H4" s="285"/>
      <c r="I4" s="285"/>
      <c r="J4" s="285"/>
      <c r="K4" s="285"/>
      <c r="L4" s="285"/>
      <c r="M4" s="285"/>
      <c r="N4" s="155"/>
      <c r="O4" s="277" t="s">
        <v>204</v>
      </c>
      <c r="P4" s="285"/>
      <c r="Q4" s="285"/>
      <c r="R4" s="285"/>
      <c r="S4" s="285"/>
      <c r="T4" s="285"/>
      <c r="U4" s="285"/>
      <c r="V4" s="285"/>
    </row>
    <row r="5" spans="2:22" s="5" customFormat="1" ht="15.75" customHeight="1">
      <c r="B5" s="282"/>
      <c r="C5" s="282" t="s">
        <v>151</v>
      </c>
      <c r="D5" s="282" t="s">
        <v>153</v>
      </c>
      <c r="E5" s="154"/>
      <c r="F5" s="282" t="s">
        <v>152</v>
      </c>
      <c r="G5" s="282"/>
      <c r="H5" s="282" t="s">
        <v>154</v>
      </c>
      <c r="I5" s="282"/>
      <c r="J5" s="282" t="s">
        <v>155</v>
      </c>
      <c r="K5" s="282"/>
      <c r="L5" s="282" t="s">
        <v>156</v>
      </c>
      <c r="M5" s="282"/>
      <c r="N5" s="154"/>
      <c r="O5" s="282" t="s">
        <v>152</v>
      </c>
      <c r="P5" s="282"/>
      <c r="Q5" s="282" t="s">
        <v>154</v>
      </c>
      <c r="R5" s="282"/>
      <c r="S5" s="282" t="s">
        <v>155</v>
      </c>
      <c r="T5" s="282"/>
      <c r="U5" s="282" t="s">
        <v>156</v>
      </c>
      <c r="V5" s="282"/>
    </row>
    <row r="6" spans="2:22" s="5" customFormat="1" ht="17.25" customHeight="1">
      <c r="B6" s="282"/>
      <c r="C6" s="282"/>
      <c r="D6" s="282"/>
      <c r="E6" s="156"/>
      <c r="F6" s="153" t="s">
        <v>151</v>
      </c>
      <c r="G6" s="153" t="s">
        <v>153</v>
      </c>
      <c r="H6" s="153" t="s">
        <v>151</v>
      </c>
      <c r="I6" s="153" t="s">
        <v>153</v>
      </c>
      <c r="J6" s="153" t="s">
        <v>151</v>
      </c>
      <c r="K6" s="153" t="s">
        <v>153</v>
      </c>
      <c r="L6" s="153" t="s">
        <v>151</v>
      </c>
      <c r="M6" s="153" t="s">
        <v>153</v>
      </c>
      <c r="N6" s="152"/>
      <c r="O6" s="153" t="s">
        <v>151</v>
      </c>
      <c r="P6" s="153" t="s">
        <v>153</v>
      </c>
      <c r="Q6" s="153" t="s">
        <v>151</v>
      </c>
      <c r="R6" s="153" t="s">
        <v>153</v>
      </c>
      <c r="S6" s="153" t="s">
        <v>151</v>
      </c>
      <c r="T6" s="153" t="s">
        <v>153</v>
      </c>
      <c r="U6" s="153" t="s">
        <v>151</v>
      </c>
      <c r="V6" s="153" t="s">
        <v>153</v>
      </c>
    </row>
    <row r="7" spans="2:22" s="5" customFormat="1" ht="6.75" customHeight="1">
      <c r="B7" s="159"/>
      <c r="C7" s="160"/>
      <c r="D7" s="160"/>
      <c r="E7" s="160"/>
      <c r="F7" s="160"/>
      <c r="G7" s="160"/>
      <c r="H7" s="160"/>
      <c r="I7" s="160"/>
      <c r="J7" s="160"/>
      <c r="K7" s="160"/>
      <c r="L7" s="160"/>
      <c r="M7" s="160"/>
      <c r="N7" s="160"/>
      <c r="O7" s="7"/>
      <c r="P7" s="7"/>
      <c r="Q7" s="7"/>
      <c r="R7" s="7"/>
      <c r="S7" s="7"/>
      <c r="T7" s="7"/>
      <c r="U7" s="7"/>
      <c r="V7" s="7"/>
    </row>
    <row r="8" spans="2:22" s="200" customFormat="1" ht="21" customHeight="1">
      <c r="B8" s="202" t="s">
        <v>157</v>
      </c>
      <c r="C8" s="208">
        <f>SUM(C9:C44)</f>
        <v>5713080</v>
      </c>
      <c r="D8" s="208">
        <f>SUM(D9:D44)</f>
        <v>60339526</v>
      </c>
      <c r="E8" s="201"/>
      <c r="F8" s="201">
        <f aca="true" t="shared" si="0" ref="F8:M8">SUM(F9:F44)</f>
        <v>1730485</v>
      </c>
      <c r="G8" s="201">
        <f t="shared" si="0"/>
        <v>18297909</v>
      </c>
      <c r="H8" s="201">
        <f t="shared" si="0"/>
        <v>480006</v>
      </c>
      <c r="I8" s="201">
        <f t="shared" si="0"/>
        <v>1685276</v>
      </c>
      <c r="J8" s="201">
        <f t="shared" si="0"/>
        <v>1020215</v>
      </c>
      <c r="K8" s="201">
        <f t="shared" si="0"/>
        <v>6917306</v>
      </c>
      <c r="L8" s="201">
        <f t="shared" si="0"/>
        <v>230264</v>
      </c>
      <c r="M8" s="201">
        <f t="shared" si="0"/>
        <v>9695327</v>
      </c>
      <c r="N8" s="201"/>
      <c r="O8" s="201">
        <f>SUM(O9:O44)</f>
        <v>3982595</v>
      </c>
      <c r="P8" s="201">
        <f>SUM(P9:P44)</f>
        <v>42041617</v>
      </c>
      <c r="Q8" s="201">
        <f aca="true" t="shared" si="1" ref="Q8:V8">SUM(Q9:Q44)</f>
        <v>1381339</v>
      </c>
      <c r="R8" s="201">
        <f t="shared" si="1"/>
        <v>11203336</v>
      </c>
      <c r="S8" s="201">
        <f t="shared" si="1"/>
        <v>2337031</v>
      </c>
      <c r="T8" s="201">
        <f t="shared" si="1"/>
        <v>21593729</v>
      </c>
      <c r="U8" s="201">
        <f t="shared" si="1"/>
        <v>264225</v>
      </c>
      <c r="V8" s="201">
        <f t="shared" si="1"/>
        <v>9244552</v>
      </c>
    </row>
    <row r="9" spans="2:22" s="5" customFormat="1" ht="15" customHeight="1">
      <c r="B9" s="4" t="s">
        <v>35</v>
      </c>
      <c r="C9" s="6">
        <f>F9+O9</f>
        <v>82540</v>
      </c>
      <c r="D9" s="6">
        <f aca="true" t="shared" si="2" ref="D9:D43">G9+P9</f>
        <v>859418</v>
      </c>
      <c r="E9" s="6"/>
      <c r="F9" s="6">
        <f>H9+J9+L9</f>
        <v>25311</v>
      </c>
      <c r="G9" s="6">
        <f>I9+K9+M9</f>
        <v>286310</v>
      </c>
      <c r="H9" s="34">
        <v>7097</v>
      </c>
      <c r="I9" s="34">
        <v>25306</v>
      </c>
      <c r="J9" s="34">
        <v>14387</v>
      </c>
      <c r="K9" s="34">
        <v>99834</v>
      </c>
      <c r="L9" s="34">
        <v>3827</v>
      </c>
      <c r="M9" s="34">
        <v>161170</v>
      </c>
      <c r="N9" s="6"/>
      <c r="O9" s="6">
        <f>Q9+S9+U9</f>
        <v>57229</v>
      </c>
      <c r="P9" s="6">
        <f>R9+T9+V9</f>
        <v>573108</v>
      </c>
      <c r="Q9" s="6">
        <f>'IX.4'!F7-'IX.5'!H9</f>
        <v>17725</v>
      </c>
      <c r="R9" s="6">
        <f>'IX.4'!G7-'IX.5'!I9</f>
        <v>122611</v>
      </c>
      <c r="S9" s="6">
        <f>'IX.4'!I7-'IX.5'!J9</f>
        <v>34654</v>
      </c>
      <c r="T9" s="6">
        <f>'IX.4'!J7-'IX.5'!K9</f>
        <v>294661</v>
      </c>
      <c r="U9" s="6">
        <f>'IX.4'!L7-'IX.5'!L9</f>
        <v>4850</v>
      </c>
      <c r="V9" s="6">
        <f>'IX.4'!M7-'IX.5'!M9</f>
        <v>155836</v>
      </c>
    </row>
    <row r="10" spans="2:22" s="5" customFormat="1" ht="15" customHeight="1">
      <c r="B10" s="4" t="s">
        <v>36</v>
      </c>
      <c r="C10" s="6">
        <f aca="true" t="shared" si="3" ref="C10:C43">F10+O10</f>
        <v>295253</v>
      </c>
      <c r="D10" s="6">
        <f t="shared" si="2"/>
        <v>3089047</v>
      </c>
      <c r="E10" s="6"/>
      <c r="F10" s="6">
        <f aca="true" t="shared" si="4" ref="F10:F43">H10+J10+L10</f>
        <v>94083</v>
      </c>
      <c r="G10" s="6">
        <f aca="true" t="shared" si="5" ref="G10:G43">I10+K10+M10</f>
        <v>1009934</v>
      </c>
      <c r="H10" s="34">
        <v>24334</v>
      </c>
      <c r="I10" s="34">
        <v>80098</v>
      </c>
      <c r="J10" s="34">
        <v>56971</v>
      </c>
      <c r="K10" s="34">
        <v>391874</v>
      </c>
      <c r="L10" s="34">
        <v>12778</v>
      </c>
      <c r="M10" s="34">
        <v>537962</v>
      </c>
      <c r="N10" s="6"/>
      <c r="O10" s="6">
        <f aca="true" t="shared" si="6" ref="O10:O43">Q10+S10+U10</f>
        <v>201170</v>
      </c>
      <c r="P10" s="6">
        <f aca="true" t="shared" si="7" ref="P10:P43">R10+T10+V10</f>
        <v>2079113</v>
      </c>
      <c r="Q10" s="6">
        <f>'IX.4'!F8-'IX.5'!H10</f>
        <v>68301</v>
      </c>
      <c r="R10" s="6">
        <f>'IX.4'!G8-'IX.5'!I10</f>
        <v>501662</v>
      </c>
      <c r="S10" s="6">
        <f>'IX.4'!I8-'IX.5'!J10</f>
        <v>116987</v>
      </c>
      <c r="T10" s="6">
        <f>'IX.4'!J8-'IX.5'!K10</f>
        <v>1053315</v>
      </c>
      <c r="U10" s="6">
        <f>'IX.4'!L8-'IX.5'!L10</f>
        <v>15882</v>
      </c>
      <c r="V10" s="6">
        <f>'IX.4'!M8-'IX.5'!M10</f>
        <v>524136</v>
      </c>
    </row>
    <row r="11" spans="2:22" s="5" customFormat="1" ht="15" customHeight="1">
      <c r="B11" s="4" t="s">
        <v>37</v>
      </c>
      <c r="C11" s="6">
        <f t="shared" si="3"/>
        <v>60387</v>
      </c>
      <c r="D11" s="6">
        <f t="shared" si="2"/>
        <v>522058</v>
      </c>
      <c r="E11" s="6"/>
      <c r="F11" s="6">
        <f t="shared" si="4"/>
        <v>13955</v>
      </c>
      <c r="G11" s="6">
        <f t="shared" si="5"/>
        <v>157715</v>
      </c>
      <c r="H11" s="34">
        <v>4556</v>
      </c>
      <c r="I11" s="34">
        <v>14770</v>
      </c>
      <c r="J11" s="34">
        <v>7153</v>
      </c>
      <c r="K11" s="34">
        <v>47979</v>
      </c>
      <c r="L11" s="34">
        <v>2246</v>
      </c>
      <c r="M11" s="34">
        <v>94966</v>
      </c>
      <c r="N11" s="6"/>
      <c r="O11" s="6">
        <f t="shared" si="6"/>
        <v>46432</v>
      </c>
      <c r="P11" s="6">
        <f t="shared" si="7"/>
        <v>364343</v>
      </c>
      <c r="Q11" s="6">
        <f>'IX.4'!F9-'IX.5'!H11</f>
        <v>17126</v>
      </c>
      <c r="R11" s="6">
        <f>'IX.4'!G9-'IX.5'!I11</f>
        <v>108306</v>
      </c>
      <c r="S11" s="6">
        <f>'IX.4'!I9-'IX.5'!J11</f>
        <v>26680</v>
      </c>
      <c r="T11" s="6">
        <f>'IX.4'!J9-'IX.5'!K11</f>
        <v>167262</v>
      </c>
      <c r="U11" s="6">
        <f>'IX.4'!L9-'IX.5'!L11</f>
        <v>2626</v>
      </c>
      <c r="V11" s="6">
        <f>'IX.4'!M9-'IX.5'!M11</f>
        <v>88775</v>
      </c>
    </row>
    <row r="12" spans="2:22" s="5" customFormat="1" ht="15" customHeight="1">
      <c r="B12" s="4" t="s">
        <v>38</v>
      </c>
      <c r="C12" s="6">
        <f t="shared" si="3"/>
        <v>36429</v>
      </c>
      <c r="D12" s="6">
        <f t="shared" si="2"/>
        <v>400820</v>
      </c>
      <c r="E12" s="6"/>
      <c r="F12" s="6">
        <f t="shared" si="4"/>
        <v>11566</v>
      </c>
      <c r="G12" s="6">
        <f t="shared" si="5"/>
        <v>123388</v>
      </c>
      <c r="H12" s="34">
        <v>2352</v>
      </c>
      <c r="I12" s="34">
        <v>8043</v>
      </c>
      <c r="J12" s="34">
        <v>7604</v>
      </c>
      <c r="K12" s="34">
        <v>47454</v>
      </c>
      <c r="L12" s="34">
        <v>1610</v>
      </c>
      <c r="M12" s="34">
        <v>67891</v>
      </c>
      <c r="N12" s="6"/>
      <c r="O12" s="6">
        <f t="shared" si="6"/>
        <v>24863</v>
      </c>
      <c r="P12" s="6">
        <f t="shared" si="7"/>
        <v>277432</v>
      </c>
      <c r="Q12" s="6">
        <f>'IX.4'!F10-'IX.5'!H12</f>
        <v>6475</v>
      </c>
      <c r="R12" s="6">
        <f>'IX.4'!G10-'IX.5'!I12</f>
        <v>57787</v>
      </c>
      <c r="S12" s="6">
        <f>'IX.4'!I10-'IX.5'!J12</f>
        <v>16588</v>
      </c>
      <c r="T12" s="6">
        <f>'IX.4'!J10-'IX.5'!K12</f>
        <v>154891</v>
      </c>
      <c r="U12" s="6">
        <f>'IX.4'!L10-'IX.5'!L12</f>
        <v>1800</v>
      </c>
      <c r="V12" s="6">
        <f>'IX.4'!M10-'IX.5'!M12</f>
        <v>64754</v>
      </c>
    </row>
    <row r="13" spans="2:22" s="5" customFormat="1" ht="15" customHeight="1">
      <c r="B13" s="197" t="s">
        <v>230</v>
      </c>
      <c r="C13" s="196">
        <f t="shared" si="3"/>
        <v>58455</v>
      </c>
      <c r="D13" s="6">
        <f t="shared" si="2"/>
        <v>636648</v>
      </c>
      <c r="E13" s="6"/>
      <c r="F13" s="6">
        <f t="shared" si="4"/>
        <v>16259</v>
      </c>
      <c r="G13" s="6">
        <f t="shared" si="5"/>
        <v>192832</v>
      </c>
      <c r="H13" s="34">
        <v>3435</v>
      </c>
      <c r="I13" s="34">
        <v>11892</v>
      </c>
      <c r="J13" s="34">
        <v>9984</v>
      </c>
      <c r="K13" s="34">
        <v>61533</v>
      </c>
      <c r="L13" s="34">
        <v>2840</v>
      </c>
      <c r="M13" s="34">
        <v>119407</v>
      </c>
      <c r="N13" s="6"/>
      <c r="O13" s="6">
        <f t="shared" si="6"/>
        <v>42196</v>
      </c>
      <c r="P13" s="6">
        <f t="shared" si="7"/>
        <v>443816</v>
      </c>
      <c r="Q13" s="6">
        <f>'IX.4'!F11-'IX.5'!H13</f>
        <v>12078</v>
      </c>
      <c r="R13" s="6">
        <f>'IX.4'!G11-'IX.5'!I13</f>
        <v>105820</v>
      </c>
      <c r="S13" s="6">
        <f>'IX.4'!I11-'IX.5'!J13</f>
        <v>26861</v>
      </c>
      <c r="T13" s="6">
        <f>'IX.4'!J11-'IX.5'!K13</f>
        <v>225037</v>
      </c>
      <c r="U13" s="6">
        <f>'IX.4'!L11-'IX.5'!L13</f>
        <v>3257</v>
      </c>
      <c r="V13" s="6">
        <f>'IX.4'!M11-'IX.5'!M13</f>
        <v>112959</v>
      </c>
    </row>
    <row r="14" spans="2:22" s="5" customFormat="1" ht="15" customHeight="1">
      <c r="B14" s="195" t="s">
        <v>42</v>
      </c>
      <c r="C14" s="196">
        <f t="shared" si="3"/>
        <v>329079</v>
      </c>
      <c r="D14" s="6">
        <f t="shared" si="2"/>
        <v>3874661</v>
      </c>
      <c r="E14" s="6"/>
      <c r="F14" s="6">
        <f t="shared" si="4"/>
        <v>89931</v>
      </c>
      <c r="G14" s="6">
        <f t="shared" si="5"/>
        <v>1004293</v>
      </c>
      <c r="H14" s="34">
        <v>18496</v>
      </c>
      <c r="I14" s="34">
        <v>62060</v>
      </c>
      <c r="J14" s="34">
        <v>58553</v>
      </c>
      <c r="K14" s="34">
        <v>400192</v>
      </c>
      <c r="L14" s="34">
        <v>12882</v>
      </c>
      <c r="M14" s="34">
        <v>542041</v>
      </c>
      <c r="N14" s="6"/>
      <c r="O14" s="6">
        <f t="shared" si="6"/>
        <v>239148</v>
      </c>
      <c r="P14" s="6">
        <f t="shared" si="7"/>
        <v>2870368</v>
      </c>
      <c r="Q14" s="6">
        <f>'IX.4'!F12-'IX.5'!H14</f>
        <v>72225</v>
      </c>
      <c r="R14" s="6">
        <f>'IX.4'!G12-'IX.5'!I14</f>
        <v>717016</v>
      </c>
      <c r="S14" s="6">
        <f>'IX.4'!I12-'IX.5'!J14</f>
        <v>151402</v>
      </c>
      <c r="T14" s="6">
        <f>'IX.4'!J12-'IX.5'!K14</f>
        <v>1629033</v>
      </c>
      <c r="U14" s="6">
        <f>'IX.4'!L12-'IX.5'!L14</f>
        <v>15521</v>
      </c>
      <c r="V14" s="6">
        <f>'IX.4'!M12-'IX.5'!M14</f>
        <v>524319</v>
      </c>
    </row>
    <row r="15" spans="2:22" s="5" customFormat="1" ht="15" customHeight="1">
      <c r="B15" s="195" t="s">
        <v>39</v>
      </c>
      <c r="C15" s="196">
        <f t="shared" si="3"/>
        <v>233742</v>
      </c>
      <c r="D15" s="6">
        <f t="shared" si="2"/>
        <v>2394288</v>
      </c>
      <c r="E15" s="6"/>
      <c r="F15" s="6">
        <f t="shared" si="4"/>
        <v>72111</v>
      </c>
      <c r="G15" s="6">
        <f t="shared" si="5"/>
        <v>746185</v>
      </c>
      <c r="H15" s="34">
        <v>17837</v>
      </c>
      <c r="I15" s="34">
        <v>56954</v>
      </c>
      <c r="J15" s="34">
        <v>44291</v>
      </c>
      <c r="K15" s="34">
        <v>268811</v>
      </c>
      <c r="L15" s="34">
        <v>9983</v>
      </c>
      <c r="M15" s="34">
        <v>420420</v>
      </c>
      <c r="N15" s="6"/>
      <c r="O15" s="6">
        <f t="shared" si="6"/>
        <v>161631</v>
      </c>
      <c r="P15" s="6">
        <f t="shared" si="7"/>
        <v>1648103</v>
      </c>
      <c r="Q15" s="6">
        <f>'IX.4'!F13-'IX.5'!H15</f>
        <v>49635</v>
      </c>
      <c r="R15" s="6">
        <f>'IX.4'!G13-'IX.5'!I15</f>
        <v>383223</v>
      </c>
      <c r="S15" s="6">
        <f>'IX.4'!I13-'IX.5'!J15</f>
        <v>99964</v>
      </c>
      <c r="T15" s="6">
        <f>'IX.4'!J13-'IX.5'!K15</f>
        <v>863769</v>
      </c>
      <c r="U15" s="6">
        <f>'IX.4'!L13-'IX.5'!L15</f>
        <v>12032</v>
      </c>
      <c r="V15" s="6">
        <f>'IX.4'!M13-'IX.5'!M15</f>
        <v>401111</v>
      </c>
    </row>
    <row r="16" spans="2:22" s="5" customFormat="1" ht="15" customHeight="1">
      <c r="B16" s="197" t="s">
        <v>226</v>
      </c>
      <c r="C16" s="196">
        <f t="shared" si="3"/>
        <v>45825</v>
      </c>
      <c r="D16" s="6">
        <f t="shared" si="2"/>
        <v>482927</v>
      </c>
      <c r="E16" s="6"/>
      <c r="F16" s="6">
        <f t="shared" si="4"/>
        <v>13791</v>
      </c>
      <c r="G16" s="6">
        <f t="shared" si="5"/>
        <v>149611</v>
      </c>
      <c r="H16" s="34">
        <v>4808</v>
      </c>
      <c r="I16" s="34">
        <v>15887</v>
      </c>
      <c r="J16" s="34">
        <v>7171</v>
      </c>
      <c r="K16" s="34">
        <v>57279</v>
      </c>
      <c r="L16" s="34">
        <v>1812</v>
      </c>
      <c r="M16" s="34">
        <v>76445</v>
      </c>
      <c r="N16" s="6"/>
      <c r="O16" s="6">
        <f t="shared" si="6"/>
        <v>32034</v>
      </c>
      <c r="P16" s="6">
        <f t="shared" si="7"/>
        <v>333316</v>
      </c>
      <c r="Q16" s="6">
        <f>'IX.4'!F14-'IX.5'!H16</f>
        <v>12463</v>
      </c>
      <c r="R16" s="6">
        <f>'IX.4'!G14-'IX.5'!I16</f>
        <v>102420</v>
      </c>
      <c r="S16" s="6">
        <f>'IX.4'!I14-'IX.5'!J16</f>
        <v>17457</v>
      </c>
      <c r="T16" s="6">
        <f>'IX.4'!J14-'IX.5'!K16</f>
        <v>158726</v>
      </c>
      <c r="U16" s="6">
        <f>'IX.4'!L14-'IX.5'!L16</f>
        <v>2114</v>
      </c>
      <c r="V16" s="6">
        <f>'IX.4'!M14-'IX.5'!M16</f>
        <v>72170</v>
      </c>
    </row>
    <row r="17" spans="2:22" s="5" customFormat="1" ht="15" customHeight="1">
      <c r="B17" s="4" t="s">
        <v>43</v>
      </c>
      <c r="C17" s="6">
        <f t="shared" si="3"/>
        <v>277872</v>
      </c>
      <c r="D17" s="6">
        <f t="shared" si="2"/>
        <v>2577771</v>
      </c>
      <c r="E17" s="6"/>
      <c r="F17" s="6">
        <f t="shared" si="4"/>
        <v>71788</v>
      </c>
      <c r="G17" s="6">
        <f t="shared" si="5"/>
        <v>704788</v>
      </c>
      <c r="H17" s="34">
        <v>19876</v>
      </c>
      <c r="I17" s="34">
        <v>66792</v>
      </c>
      <c r="J17" s="34">
        <v>43670</v>
      </c>
      <c r="K17" s="34">
        <v>291572</v>
      </c>
      <c r="L17" s="34">
        <v>8242</v>
      </c>
      <c r="M17" s="34">
        <v>346424</v>
      </c>
      <c r="N17" s="6"/>
      <c r="O17" s="6">
        <f t="shared" si="6"/>
        <v>206084</v>
      </c>
      <c r="P17" s="6">
        <f t="shared" si="7"/>
        <v>1872983</v>
      </c>
      <c r="Q17" s="6">
        <f>'IX.4'!F15-'IX.5'!H17</f>
        <v>65540</v>
      </c>
      <c r="R17" s="6">
        <f>'IX.4'!G15-'IX.5'!I17</f>
        <v>450331</v>
      </c>
      <c r="S17" s="6">
        <f>'IX.4'!I15-'IX.5'!J17</f>
        <v>131591</v>
      </c>
      <c r="T17" s="6">
        <f>'IX.4'!J15-'IX.5'!K17</f>
        <v>1093188</v>
      </c>
      <c r="U17" s="6">
        <f>'IX.4'!L15-'IX.5'!L17</f>
        <v>8953</v>
      </c>
      <c r="V17" s="6">
        <f>'IX.4'!M15-'IX.5'!M17</f>
        <v>329464</v>
      </c>
    </row>
    <row r="18" spans="2:22" s="5" customFormat="1" ht="15" customHeight="1">
      <c r="B18" s="4" t="s">
        <v>44</v>
      </c>
      <c r="C18" s="6">
        <f t="shared" si="3"/>
        <v>389766</v>
      </c>
      <c r="D18" s="6">
        <f t="shared" si="2"/>
        <v>3659061</v>
      </c>
      <c r="E18" s="6"/>
      <c r="F18" s="6">
        <f t="shared" si="4"/>
        <v>115830</v>
      </c>
      <c r="G18" s="6">
        <f t="shared" si="5"/>
        <v>1096652</v>
      </c>
      <c r="H18" s="34">
        <v>30450</v>
      </c>
      <c r="I18" s="34">
        <v>101461</v>
      </c>
      <c r="J18" s="34">
        <v>72443</v>
      </c>
      <c r="K18" s="34">
        <v>451815</v>
      </c>
      <c r="L18" s="34">
        <v>12937</v>
      </c>
      <c r="M18" s="34">
        <v>543376</v>
      </c>
      <c r="N18" s="6"/>
      <c r="O18" s="6">
        <f t="shared" si="6"/>
        <v>273936</v>
      </c>
      <c r="P18" s="6">
        <f t="shared" si="7"/>
        <v>2562409</v>
      </c>
      <c r="Q18" s="6">
        <f>'IX.4'!F16-'IX.5'!H18</f>
        <v>93202</v>
      </c>
      <c r="R18" s="6">
        <f>'IX.4'!G16-'IX.5'!I18</f>
        <v>641155</v>
      </c>
      <c r="S18" s="6">
        <f>'IX.4'!I16-'IX.5'!J18</f>
        <v>167020</v>
      </c>
      <c r="T18" s="6">
        <f>'IX.4'!J16-'IX.5'!K18</f>
        <v>1415358</v>
      </c>
      <c r="U18" s="6">
        <f>'IX.4'!L16-'IX.5'!L18</f>
        <v>13714</v>
      </c>
      <c r="V18" s="6">
        <f>'IX.4'!M16-'IX.5'!M18</f>
        <v>505896</v>
      </c>
    </row>
    <row r="19" spans="2:22" s="5" customFormat="1" ht="15" customHeight="1">
      <c r="B19" s="4" t="s">
        <v>45</v>
      </c>
      <c r="C19" s="6">
        <f t="shared" si="3"/>
        <v>66738</v>
      </c>
      <c r="D19" s="6">
        <f t="shared" si="2"/>
        <v>813818</v>
      </c>
      <c r="E19" s="6"/>
      <c r="F19" s="6">
        <f t="shared" si="4"/>
        <v>19603</v>
      </c>
      <c r="G19" s="6">
        <f t="shared" si="5"/>
        <v>256595</v>
      </c>
      <c r="H19" s="34">
        <v>5566</v>
      </c>
      <c r="I19" s="34">
        <v>19991</v>
      </c>
      <c r="J19" s="34">
        <v>10616</v>
      </c>
      <c r="K19" s="34">
        <v>92032</v>
      </c>
      <c r="L19" s="34">
        <v>3421</v>
      </c>
      <c r="M19" s="34">
        <v>144572</v>
      </c>
      <c r="N19" s="6"/>
      <c r="O19" s="6">
        <f t="shared" si="6"/>
        <v>47135</v>
      </c>
      <c r="P19" s="6">
        <f t="shared" si="7"/>
        <v>557223</v>
      </c>
      <c r="Q19" s="6">
        <f>'IX.4'!F17-'IX.5'!H19</f>
        <v>15143</v>
      </c>
      <c r="R19" s="6">
        <f>'IX.4'!G17-'IX.5'!I19</f>
        <v>136164</v>
      </c>
      <c r="S19" s="6">
        <f>'IX.4'!I17-'IX.5'!J19</f>
        <v>28061</v>
      </c>
      <c r="T19" s="6">
        <f>'IX.4'!J17-'IX.5'!K19</f>
        <v>283600</v>
      </c>
      <c r="U19" s="6">
        <f>'IX.4'!L17-'IX.5'!L19</f>
        <v>3931</v>
      </c>
      <c r="V19" s="6">
        <f>'IX.4'!M17-'IX.5'!M19</f>
        <v>137459</v>
      </c>
    </row>
    <row r="20" spans="2:22" s="5" customFormat="1" ht="15" customHeight="1">
      <c r="B20" s="4" t="s">
        <v>46</v>
      </c>
      <c r="C20" s="6">
        <f t="shared" si="3"/>
        <v>255993</v>
      </c>
      <c r="D20" s="6">
        <f t="shared" si="2"/>
        <v>3054415</v>
      </c>
      <c r="E20" s="6"/>
      <c r="F20" s="6">
        <f t="shared" si="4"/>
        <v>81928</v>
      </c>
      <c r="G20" s="6">
        <f t="shared" si="5"/>
        <v>910600</v>
      </c>
      <c r="H20" s="34">
        <v>22299</v>
      </c>
      <c r="I20" s="34">
        <v>70104</v>
      </c>
      <c r="J20" s="34">
        <v>47344</v>
      </c>
      <c r="K20" s="34">
        <v>323813</v>
      </c>
      <c r="L20" s="34">
        <v>12285</v>
      </c>
      <c r="M20" s="34">
        <v>516683</v>
      </c>
      <c r="N20" s="6"/>
      <c r="O20" s="6">
        <f t="shared" si="6"/>
        <v>174065</v>
      </c>
      <c r="P20" s="6">
        <f t="shared" si="7"/>
        <v>2143815</v>
      </c>
      <c r="Q20" s="6">
        <f>'IX.4'!F18-'IX.5'!H20</f>
        <v>68064</v>
      </c>
      <c r="R20" s="6">
        <f>'IX.4'!G18-'IX.5'!I20</f>
        <v>642277</v>
      </c>
      <c r="S20" s="6">
        <f>'IX.4'!I18-'IX.5'!J20</f>
        <v>92285</v>
      </c>
      <c r="T20" s="6">
        <f>'IX.4'!J18-'IX.5'!K20</f>
        <v>1007437</v>
      </c>
      <c r="U20" s="6">
        <f>'IX.4'!L18-'IX.5'!L20</f>
        <v>13716</v>
      </c>
      <c r="V20" s="6">
        <f>'IX.4'!M18-'IX.5'!M20</f>
        <v>494101</v>
      </c>
    </row>
    <row r="21" spans="2:22" s="5" customFormat="1" ht="15" customHeight="1">
      <c r="B21" s="4" t="s">
        <v>47</v>
      </c>
      <c r="C21" s="6">
        <f t="shared" si="3"/>
        <v>47058</v>
      </c>
      <c r="D21" s="6">
        <f t="shared" si="2"/>
        <v>533759</v>
      </c>
      <c r="E21" s="6"/>
      <c r="F21" s="6">
        <f t="shared" si="4"/>
        <v>18719</v>
      </c>
      <c r="G21" s="6">
        <f t="shared" si="5"/>
        <v>193765</v>
      </c>
      <c r="H21" s="34">
        <v>4724</v>
      </c>
      <c r="I21" s="34">
        <v>16240</v>
      </c>
      <c r="J21" s="34">
        <v>11756</v>
      </c>
      <c r="K21" s="34">
        <v>83329</v>
      </c>
      <c r="L21" s="34">
        <v>2239</v>
      </c>
      <c r="M21" s="34">
        <v>94196</v>
      </c>
      <c r="N21" s="6"/>
      <c r="O21" s="6">
        <f t="shared" si="6"/>
        <v>28339</v>
      </c>
      <c r="P21" s="6">
        <f t="shared" si="7"/>
        <v>339994</v>
      </c>
      <c r="Q21" s="6">
        <f>'IX.4'!F19-'IX.5'!H21</f>
        <v>9204</v>
      </c>
      <c r="R21" s="6">
        <f>'IX.4'!G19-'IX.5'!I21</f>
        <v>81523</v>
      </c>
      <c r="S21" s="6">
        <f>'IX.4'!I19-'IX.5'!J21</f>
        <v>16458</v>
      </c>
      <c r="T21" s="6">
        <f>'IX.4'!J19-'IX.5'!K21</f>
        <v>168051</v>
      </c>
      <c r="U21" s="6">
        <f>'IX.4'!L19-'IX.5'!L21</f>
        <v>2677</v>
      </c>
      <c r="V21" s="6">
        <f>'IX.4'!M19-'IX.5'!M21</f>
        <v>90420</v>
      </c>
    </row>
    <row r="22" spans="2:22" s="5" customFormat="1" ht="15" customHeight="1">
      <c r="B22" s="4" t="s">
        <v>48</v>
      </c>
      <c r="C22" s="6">
        <f t="shared" si="3"/>
        <v>68454</v>
      </c>
      <c r="D22" s="6">
        <f t="shared" si="2"/>
        <v>736473</v>
      </c>
      <c r="E22" s="6"/>
      <c r="F22" s="6">
        <f t="shared" si="4"/>
        <v>20997</v>
      </c>
      <c r="G22" s="6">
        <f t="shared" si="5"/>
        <v>227408</v>
      </c>
      <c r="H22" s="34">
        <v>6551</v>
      </c>
      <c r="I22" s="34">
        <v>21292</v>
      </c>
      <c r="J22" s="34">
        <v>11504</v>
      </c>
      <c r="K22" s="34">
        <v>81740</v>
      </c>
      <c r="L22" s="34">
        <v>2942</v>
      </c>
      <c r="M22" s="34">
        <v>124376</v>
      </c>
      <c r="N22" s="6"/>
      <c r="O22" s="6">
        <f t="shared" si="6"/>
        <v>47457</v>
      </c>
      <c r="P22" s="6">
        <f t="shared" si="7"/>
        <v>509065</v>
      </c>
      <c r="Q22" s="6">
        <f>'IX.4'!F20-'IX.5'!H22</f>
        <v>19183</v>
      </c>
      <c r="R22" s="6">
        <f>'IX.4'!G20-'IX.5'!I22</f>
        <v>157339</v>
      </c>
      <c r="S22" s="6">
        <f>'IX.4'!I20-'IX.5'!J22</f>
        <v>24990</v>
      </c>
      <c r="T22" s="6">
        <f>'IX.4'!J20-'IX.5'!K22</f>
        <v>234627</v>
      </c>
      <c r="U22" s="6">
        <f>'IX.4'!L20-'IX.5'!L22</f>
        <v>3284</v>
      </c>
      <c r="V22" s="6">
        <f>'IX.4'!M20-'IX.5'!M22</f>
        <v>117099</v>
      </c>
    </row>
    <row r="23" spans="2:22" s="5" customFormat="1" ht="15" customHeight="1">
      <c r="B23" s="4" t="s">
        <v>49</v>
      </c>
      <c r="C23" s="6">
        <f t="shared" si="3"/>
        <v>475779</v>
      </c>
      <c r="D23" s="6">
        <f t="shared" si="2"/>
        <v>5273118</v>
      </c>
      <c r="E23" s="6"/>
      <c r="F23" s="6">
        <f t="shared" si="4"/>
        <v>168944</v>
      </c>
      <c r="G23" s="6">
        <f t="shared" si="5"/>
        <v>1734465</v>
      </c>
      <c r="H23" s="34">
        <v>52510</v>
      </c>
      <c r="I23" s="34">
        <v>169728</v>
      </c>
      <c r="J23" s="34">
        <v>96222</v>
      </c>
      <c r="K23" s="34">
        <v>712501</v>
      </c>
      <c r="L23" s="34">
        <v>20212</v>
      </c>
      <c r="M23" s="34">
        <v>852236</v>
      </c>
      <c r="N23" s="6"/>
      <c r="O23" s="6">
        <f t="shared" si="6"/>
        <v>306835</v>
      </c>
      <c r="P23" s="6">
        <f t="shared" si="7"/>
        <v>3538653</v>
      </c>
      <c r="Q23" s="6">
        <f>'IX.4'!F21-'IX.5'!H23</f>
        <v>127701</v>
      </c>
      <c r="R23" s="6">
        <f>'IX.4'!G21-'IX.5'!I23</f>
        <v>1070230</v>
      </c>
      <c r="S23" s="6">
        <f>'IX.4'!I21-'IX.5'!J23</f>
        <v>156190</v>
      </c>
      <c r="T23" s="6">
        <f>'IX.4'!J21-'IX.5'!K23</f>
        <v>1657624</v>
      </c>
      <c r="U23" s="6">
        <f>'IX.4'!L21-'IX.5'!L23</f>
        <v>22944</v>
      </c>
      <c r="V23" s="6">
        <f>'IX.4'!M21-'IX.5'!M23</f>
        <v>810799</v>
      </c>
    </row>
    <row r="24" spans="2:22" s="5" customFormat="1" ht="15" customHeight="1">
      <c r="B24" s="4" t="s">
        <v>208</v>
      </c>
      <c r="C24" s="6">
        <f t="shared" si="3"/>
        <v>514735</v>
      </c>
      <c r="D24" s="6">
        <f t="shared" si="2"/>
        <v>4439114</v>
      </c>
      <c r="E24" s="6"/>
      <c r="F24" s="6">
        <f t="shared" si="4"/>
        <v>121872</v>
      </c>
      <c r="G24" s="6">
        <f t="shared" si="5"/>
        <v>1146506</v>
      </c>
      <c r="H24" s="34">
        <v>47908</v>
      </c>
      <c r="I24" s="34">
        <v>150394</v>
      </c>
      <c r="J24" s="34">
        <v>60425</v>
      </c>
      <c r="K24" s="34">
        <v>426080</v>
      </c>
      <c r="L24" s="34">
        <v>13539</v>
      </c>
      <c r="M24" s="34">
        <v>570032</v>
      </c>
      <c r="N24" s="6"/>
      <c r="O24" s="6">
        <f t="shared" si="6"/>
        <v>392863</v>
      </c>
      <c r="P24" s="6">
        <f t="shared" si="7"/>
        <v>3292608</v>
      </c>
      <c r="Q24" s="6">
        <f>'IX.4'!F22-'IX.5'!H24</f>
        <v>172735</v>
      </c>
      <c r="R24" s="6">
        <f>'IX.4'!G22-'IX.5'!I24</f>
        <v>1158911</v>
      </c>
      <c r="S24" s="6">
        <f>'IX.4'!I22-'IX.5'!J24</f>
        <v>205158</v>
      </c>
      <c r="T24" s="6">
        <f>'IX.4'!J22-'IX.5'!K24</f>
        <v>1593713</v>
      </c>
      <c r="U24" s="6">
        <f>'IX.4'!L22-'IX.5'!L24</f>
        <v>14970</v>
      </c>
      <c r="V24" s="6">
        <f>'IX.4'!M22-'IX.5'!M24</f>
        <v>539984</v>
      </c>
    </row>
    <row r="25" spans="2:22" s="5" customFormat="1" ht="15" customHeight="1">
      <c r="B25" s="4" t="s">
        <v>209</v>
      </c>
      <c r="C25" s="6">
        <f t="shared" si="3"/>
        <v>242911</v>
      </c>
      <c r="D25" s="6">
        <f t="shared" si="2"/>
        <v>2396527</v>
      </c>
      <c r="E25" s="6"/>
      <c r="F25" s="6">
        <f t="shared" si="4"/>
        <v>70349</v>
      </c>
      <c r="G25" s="6">
        <f t="shared" si="5"/>
        <v>707125</v>
      </c>
      <c r="H25" s="34">
        <v>20078</v>
      </c>
      <c r="I25" s="34">
        <v>64517</v>
      </c>
      <c r="J25" s="34">
        <v>41201</v>
      </c>
      <c r="K25" s="34">
        <v>260969</v>
      </c>
      <c r="L25" s="34">
        <v>9070</v>
      </c>
      <c r="M25" s="34">
        <v>381639</v>
      </c>
      <c r="N25" s="6"/>
      <c r="O25" s="6">
        <f t="shared" si="6"/>
        <v>172562</v>
      </c>
      <c r="P25" s="6">
        <f t="shared" si="7"/>
        <v>1689402</v>
      </c>
      <c r="Q25" s="6">
        <f>'IX.4'!F23-'IX.5'!H25</f>
        <v>58941</v>
      </c>
      <c r="R25" s="6">
        <f>'IX.4'!G23-'IX.5'!I25</f>
        <v>455986</v>
      </c>
      <c r="S25" s="6">
        <f>'IX.4'!I23-'IX.5'!J25</f>
        <v>103502</v>
      </c>
      <c r="T25" s="6">
        <f>'IX.4'!J23-'IX.5'!K25</f>
        <v>875840</v>
      </c>
      <c r="U25" s="6">
        <f>'IX.4'!L23-'IX.5'!L25</f>
        <v>10119</v>
      </c>
      <c r="V25" s="6">
        <f>'IX.4'!M23-'IX.5'!M25</f>
        <v>357576</v>
      </c>
    </row>
    <row r="26" spans="2:22" s="5" customFormat="1" ht="15" customHeight="1">
      <c r="B26" s="4" t="s">
        <v>50</v>
      </c>
      <c r="C26" s="6">
        <f t="shared" si="3"/>
        <v>130521</v>
      </c>
      <c r="D26" s="6">
        <f t="shared" si="2"/>
        <v>1353239</v>
      </c>
      <c r="E26" s="6"/>
      <c r="F26" s="6">
        <f t="shared" si="4"/>
        <v>36251</v>
      </c>
      <c r="G26" s="6">
        <f t="shared" si="5"/>
        <v>412840</v>
      </c>
      <c r="H26" s="34">
        <v>10131</v>
      </c>
      <c r="I26" s="34">
        <v>31616</v>
      </c>
      <c r="J26" s="34">
        <v>20850</v>
      </c>
      <c r="K26" s="34">
        <v>159020</v>
      </c>
      <c r="L26" s="34">
        <v>5270</v>
      </c>
      <c r="M26" s="34">
        <v>222204</v>
      </c>
      <c r="N26" s="6"/>
      <c r="O26" s="6">
        <f t="shared" si="6"/>
        <v>94270</v>
      </c>
      <c r="P26" s="6">
        <f t="shared" si="7"/>
        <v>940399</v>
      </c>
      <c r="Q26" s="6">
        <f>'IX.4'!F24-'IX.5'!H26</f>
        <v>31596</v>
      </c>
      <c r="R26" s="6">
        <f>'IX.4'!G24-'IX.5'!I26</f>
        <v>248543</v>
      </c>
      <c r="S26" s="6">
        <f>'IX.4'!I24-'IX.5'!J26</f>
        <v>56690</v>
      </c>
      <c r="T26" s="6">
        <f>'IX.4'!J24-'IX.5'!K26</f>
        <v>479832</v>
      </c>
      <c r="U26" s="6">
        <f>'IX.4'!L24-'IX.5'!L26</f>
        <v>5984</v>
      </c>
      <c r="V26" s="6">
        <f>'IX.4'!M24-'IX.5'!M26</f>
        <v>212024</v>
      </c>
    </row>
    <row r="27" spans="2:22" s="5" customFormat="1" ht="15" customHeight="1">
      <c r="B27" s="4" t="s">
        <v>51</v>
      </c>
      <c r="C27" s="6">
        <f t="shared" si="3"/>
        <v>70612</v>
      </c>
      <c r="D27" s="6">
        <f t="shared" si="2"/>
        <v>734014</v>
      </c>
      <c r="E27" s="6"/>
      <c r="F27" s="6">
        <f t="shared" si="4"/>
        <v>23765</v>
      </c>
      <c r="G27" s="6">
        <f t="shared" si="5"/>
        <v>241396</v>
      </c>
      <c r="H27" s="34">
        <v>5404</v>
      </c>
      <c r="I27" s="34">
        <v>17836</v>
      </c>
      <c r="J27" s="34">
        <v>15347</v>
      </c>
      <c r="K27" s="34">
        <v>96525</v>
      </c>
      <c r="L27" s="34">
        <v>3014</v>
      </c>
      <c r="M27" s="34">
        <v>127035</v>
      </c>
      <c r="N27" s="6"/>
      <c r="O27" s="6">
        <f t="shared" si="6"/>
        <v>46847</v>
      </c>
      <c r="P27" s="6">
        <f t="shared" si="7"/>
        <v>492618</v>
      </c>
      <c r="Q27" s="6">
        <f>'IX.4'!F25-'IX.5'!H27</f>
        <v>14736</v>
      </c>
      <c r="R27" s="6">
        <f>'IX.4'!G25-'IX.5'!I27</f>
        <v>119641</v>
      </c>
      <c r="S27" s="6">
        <f>'IX.4'!I25-'IX.5'!J27</f>
        <v>28609</v>
      </c>
      <c r="T27" s="6">
        <f>'IX.4'!J25-'IX.5'!K27</f>
        <v>252728</v>
      </c>
      <c r="U27" s="6">
        <f>'IX.4'!L25-'IX.5'!L27</f>
        <v>3502</v>
      </c>
      <c r="V27" s="6">
        <f>'IX.4'!M25-'IX.5'!M27</f>
        <v>120249</v>
      </c>
    </row>
    <row r="28" spans="2:22" s="5" customFormat="1" ht="15" customHeight="1">
      <c r="B28" s="4" t="s">
        <v>52</v>
      </c>
      <c r="C28" s="6">
        <f t="shared" si="3"/>
        <v>45739</v>
      </c>
      <c r="D28" s="6">
        <f t="shared" si="2"/>
        <v>471146</v>
      </c>
      <c r="E28" s="6"/>
      <c r="F28" s="6">
        <f t="shared" si="4"/>
        <v>14409</v>
      </c>
      <c r="G28" s="6">
        <f t="shared" si="5"/>
        <v>153027</v>
      </c>
      <c r="H28" s="34">
        <v>4777</v>
      </c>
      <c r="I28" s="34">
        <v>14935</v>
      </c>
      <c r="J28" s="34">
        <v>7704</v>
      </c>
      <c r="K28" s="34">
        <v>56964</v>
      </c>
      <c r="L28" s="34">
        <v>1928</v>
      </c>
      <c r="M28" s="34">
        <v>81128</v>
      </c>
      <c r="N28" s="6"/>
      <c r="O28" s="6">
        <f t="shared" si="6"/>
        <v>31330</v>
      </c>
      <c r="P28" s="6">
        <f t="shared" si="7"/>
        <v>318119</v>
      </c>
      <c r="Q28" s="6">
        <f>'IX.4'!F26-'IX.5'!H28</f>
        <v>11413</v>
      </c>
      <c r="R28" s="6">
        <f>'IX.4'!G26-'IX.5'!I28</f>
        <v>89886</v>
      </c>
      <c r="S28" s="6">
        <f>'IX.4'!I26-'IX.5'!J28</f>
        <v>17628</v>
      </c>
      <c r="T28" s="6">
        <f>'IX.4'!J26-'IX.5'!K28</f>
        <v>150336</v>
      </c>
      <c r="U28" s="6">
        <f>'IX.4'!L26-'IX.5'!L28</f>
        <v>2289</v>
      </c>
      <c r="V28" s="6">
        <f>'IX.4'!M26-'IX.5'!M28</f>
        <v>77897</v>
      </c>
    </row>
    <row r="29" spans="2:22" s="5" customFormat="1" ht="15" customHeight="1">
      <c r="B29" s="4" t="s">
        <v>53</v>
      </c>
      <c r="C29" s="6">
        <f t="shared" si="3"/>
        <v>374341</v>
      </c>
      <c r="D29" s="6">
        <f t="shared" si="2"/>
        <v>4343979</v>
      </c>
      <c r="E29" s="6"/>
      <c r="F29" s="6">
        <f t="shared" si="4"/>
        <v>147644</v>
      </c>
      <c r="G29" s="6">
        <f t="shared" si="5"/>
        <v>1582962</v>
      </c>
      <c r="H29" s="34">
        <v>33819</v>
      </c>
      <c r="I29" s="34">
        <v>214679</v>
      </c>
      <c r="J29" s="34">
        <v>96857</v>
      </c>
      <c r="K29" s="34">
        <v>654264</v>
      </c>
      <c r="L29" s="34">
        <v>16968</v>
      </c>
      <c r="M29" s="34">
        <v>714019</v>
      </c>
      <c r="N29" s="6"/>
      <c r="O29" s="6">
        <f t="shared" si="6"/>
        <v>226697</v>
      </c>
      <c r="P29" s="6">
        <f t="shared" si="7"/>
        <v>2761017</v>
      </c>
      <c r="Q29" s="6">
        <f>'IX.4'!F27-'IX.5'!H29</f>
        <v>58116</v>
      </c>
      <c r="R29" s="6">
        <f>'IX.4'!G27-'IX.5'!I29</f>
        <v>530409</v>
      </c>
      <c r="S29" s="6">
        <f>'IX.4'!I27-'IX.5'!J29</f>
        <v>149649</v>
      </c>
      <c r="T29" s="6">
        <f>'IX.4'!J27-'IX.5'!K29</f>
        <v>1543179</v>
      </c>
      <c r="U29" s="6">
        <f>'IX.4'!L27-'IX.5'!L29</f>
        <v>18932</v>
      </c>
      <c r="V29" s="6">
        <f>'IX.4'!M27-'IX.5'!M29</f>
        <v>687429</v>
      </c>
    </row>
    <row r="30" spans="2:22" s="5" customFormat="1" ht="15" customHeight="1">
      <c r="B30" s="4" t="s">
        <v>54</v>
      </c>
      <c r="C30" s="6">
        <f t="shared" si="3"/>
        <v>53011</v>
      </c>
      <c r="D30" s="6">
        <f t="shared" si="2"/>
        <v>598582</v>
      </c>
      <c r="E30" s="6"/>
      <c r="F30" s="6">
        <f t="shared" si="4"/>
        <v>17190</v>
      </c>
      <c r="G30" s="6">
        <f t="shared" si="5"/>
        <v>192356</v>
      </c>
      <c r="H30" s="34">
        <v>4553</v>
      </c>
      <c r="I30" s="34">
        <v>15653</v>
      </c>
      <c r="J30" s="34">
        <v>10168</v>
      </c>
      <c r="K30" s="34">
        <v>72542</v>
      </c>
      <c r="L30" s="34">
        <v>2469</v>
      </c>
      <c r="M30" s="34">
        <v>104161</v>
      </c>
      <c r="N30" s="6"/>
      <c r="O30" s="6">
        <f t="shared" si="6"/>
        <v>35821</v>
      </c>
      <c r="P30" s="6">
        <f t="shared" si="7"/>
        <v>406226</v>
      </c>
      <c r="Q30" s="6">
        <f>'IX.4'!F28-'IX.5'!H30</f>
        <v>10857</v>
      </c>
      <c r="R30" s="6">
        <f>'IX.4'!G28-'IX.5'!I30</f>
        <v>102738</v>
      </c>
      <c r="S30" s="6">
        <f>'IX.4'!I28-'IX.5'!J30</f>
        <v>22201</v>
      </c>
      <c r="T30" s="6">
        <f>'IX.4'!J28-'IX.5'!K30</f>
        <v>206745</v>
      </c>
      <c r="U30" s="6">
        <f>'IX.4'!L28-'IX.5'!L30</f>
        <v>2763</v>
      </c>
      <c r="V30" s="6">
        <f>'IX.4'!M28-'IX.5'!M30</f>
        <v>96743</v>
      </c>
    </row>
    <row r="31" spans="2:22" s="5" customFormat="1" ht="15" customHeight="1">
      <c r="B31" s="4" t="s">
        <v>55</v>
      </c>
      <c r="C31" s="6">
        <f t="shared" si="3"/>
        <v>151385</v>
      </c>
      <c r="D31" s="6">
        <f t="shared" si="2"/>
        <v>1654224</v>
      </c>
      <c r="E31" s="6"/>
      <c r="F31" s="6">
        <f t="shared" si="4"/>
        <v>47199</v>
      </c>
      <c r="G31" s="6">
        <f t="shared" si="5"/>
        <v>531259</v>
      </c>
      <c r="H31" s="34">
        <v>15783</v>
      </c>
      <c r="I31" s="34">
        <v>52050</v>
      </c>
      <c r="J31" s="34">
        <v>24948</v>
      </c>
      <c r="K31" s="34">
        <v>206823</v>
      </c>
      <c r="L31" s="34">
        <v>6468</v>
      </c>
      <c r="M31" s="34">
        <v>272386</v>
      </c>
      <c r="N31" s="6"/>
      <c r="O31" s="6">
        <f t="shared" si="6"/>
        <v>104186</v>
      </c>
      <c r="P31" s="6">
        <f t="shared" si="7"/>
        <v>1122965</v>
      </c>
      <c r="Q31" s="6">
        <f>'IX.4'!F29-'IX.5'!H31</f>
        <v>39294</v>
      </c>
      <c r="R31" s="6">
        <f>'IX.4'!G29-'IX.5'!I31</f>
        <v>312056</v>
      </c>
      <c r="S31" s="6">
        <f>'IX.4'!I29-'IX.5'!J31</f>
        <v>57662</v>
      </c>
      <c r="T31" s="6">
        <f>'IX.4'!J29-'IX.5'!K31</f>
        <v>554379</v>
      </c>
      <c r="U31" s="6">
        <f>'IX.4'!L29-'IX.5'!L31</f>
        <v>7230</v>
      </c>
      <c r="V31" s="6">
        <f>'IX.4'!M29-'IX.5'!M31</f>
        <v>256530</v>
      </c>
    </row>
    <row r="32" spans="2:22" s="5" customFormat="1" ht="15" customHeight="1">
      <c r="B32" s="4" t="s">
        <v>56</v>
      </c>
      <c r="C32" s="6">
        <f t="shared" si="3"/>
        <v>127347</v>
      </c>
      <c r="D32" s="6">
        <f t="shared" si="2"/>
        <v>1380546</v>
      </c>
      <c r="E32" s="6"/>
      <c r="F32" s="6">
        <f t="shared" si="4"/>
        <v>47936</v>
      </c>
      <c r="G32" s="6">
        <f t="shared" si="5"/>
        <v>489658</v>
      </c>
      <c r="H32" s="34">
        <v>9690</v>
      </c>
      <c r="I32" s="34">
        <v>36346</v>
      </c>
      <c r="J32" s="34">
        <v>31363</v>
      </c>
      <c r="K32" s="34">
        <v>163736</v>
      </c>
      <c r="L32" s="34">
        <v>6883</v>
      </c>
      <c r="M32" s="34">
        <v>289576</v>
      </c>
      <c r="N32" s="6"/>
      <c r="O32" s="6">
        <f t="shared" si="6"/>
        <v>79411</v>
      </c>
      <c r="P32" s="6">
        <f t="shared" si="7"/>
        <v>890888</v>
      </c>
      <c r="Q32" s="6">
        <f>'IX.4'!F30-'IX.5'!H32</f>
        <v>20871</v>
      </c>
      <c r="R32" s="6">
        <f>'IX.4'!G30-'IX.5'!I32</f>
        <v>172905</v>
      </c>
      <c r="S32" s="6">
        <f>'IX.4'!I30-'IX.5'!J32</f>
        <v>50802</v>
      </c>
      <c r="T32" s="6">
        <f>'IX.4'!J30-'IX.5'!K32</f>
        <v>440368</v>
      </c>
      <c r="U32" s="6">
        <f>'IX.4'!L30-'IX.5'!L32</f>
        <v>7738</v>
      </c>
      <c r="V32" s="6">
        <f>'IX.4'!M30-'IX.5'!M32</f>
        <v>277615</v>
      </c>
    </row>
    <row r="33" spans="2:22" s="5" customFormat="1" ht="15" customHeight="1">
      <c r="B33" s="4" t="s">
        <v>57</v>
      </c>
      <c r="C33" s="6">
        <f t="shared" si="3"/>
        <v>93362</v>
      </c>
      <c r="D33" s="6">
        <f t="shared" si="2"/>
        <v>1016490</v>
      </c>
      <c r="E33" s="6"/>
      <c r="F33" s="6">
        <f t="shared" si="4"/>
        <v>32065</v>
      </c>
      <c r="G33" s="6">
        <f t="shared" si="5"/>
        <v>354873</v>
      </c>
      <c r="H33" s="34">
        <v>9184</v>
      </c>
      <c r="I33" s="34">
        <v>30633</v>
      </c>
      <c r="J33" s="34">
        <v>17767</v>
      </c>
      <c r="K33" s="34">
        <v>109316</v>
      </c>
      <c r="L33" s="34">
        <v>5114</v>
      </c>
      <c r="M33" s="34">
        <v>214924</v>
      </c>
      <c r="N33" s="6"/>
      <c r="O33" s="6">
        <f t="shared" si="6"/>
        <v>61297</v>
      </c>
      <c r="P33" s="6">
        <f t="shared" si="7"/>
        <v>661617</v>
      </c>
      <c r="Q33" s="6">
        <f>'IX.4'!F31-'IX.5'!H33</f>
        <v>20673</v>
      </c>
      <c r="R33" s="6">
        <f>'IX.4'!G31-'IX.5'!I33</f>
        <v>158421</v>
      </c>
      <c r="S33" s="6">
        <f>'IX.4'!I31-'IX.5'!J33</f>
        <v>34687</v>
      </c>
      <c r="T33" s="6">
        <f>'IX.4'!J31-'IX.5'!K33</f>
        <v>297254</v>
      </c>
      <c r="U33" s="6">
        <f>'IX.4'!L31-'IX.5'!L33</f>
        <v>5937</v>
      </c>
      <c r="V33" s="6">
        <f>'IX.4'!M31-'IX.5'!M33</f>
        <v>205942</v>
      </c>
    </row>
    <row r="34" spans="2:22" s="5" customFormat="1" ht="15" customHeight="1">
      <c r="B34" s="4" t="s">
        <v>58</v>
      </c>
      <c r="C34" s="6">
        <f t="shared" si="3"/>
        <v>133800</v>
      </c>
      <c r="D34" s="6">
        <f t="shared" si="2"/>
        <v>1447798</v>
      </c>
      <c r="E34" s="6"/>
      <c r="F34" s="6">
        <f t="shared" si="4"/>
        <v>43756</v>
      </c>
      <c r="G34" s="6">
        <f t="shared" si="5"/>
        <v>441366</v>
      </c>
      <c r="H34" s="34">
        <v>10643</v>
      </c>
      <c r="I34" s="34">
        <v>42540</v>
      </c>
      <c r="J34" s="34">
        <v>27902</v>
      </c>
      <c r="K34" s="34">
        <v>178725</v>
      </c>
      <c r="L34" s="34">
        <v>5211</v>
      </c>
      <c r="M34" s="34">
        <v>220101</v>
      </c>
      <c r="N34" s="6"/>
      <c r="O34" s="6">
        <f t="shared" si="6"/>
        <v>90044</v>
      </c>
      <c r="P34" s="6">
        <f t="shared" si="7"/>
        <v>1006432</v>
      </c>
      <c r="Q34" s="6">
        <f>'IX.4'!F32-'IX.5'!H34</f>
        <v>32245</v>
      </c>
      <c r="R34" s="6">
        <f>'IX.4'!G32-'IX.5'!I34</f>
        <v>291479</v>
      </c>
      <c r="S34" s="6">
        <f>'IX.4'!I32-'IX.5'!J34</f>
        <v>51753</v>
      </c>
      <c r="T34" s="6">
        <f>'IX.4'!J32-'IX.5'!K34</f>
        <v>504203</v>
      </c>
      <c r="U34" s="6">
        <f>'IX.4'!L32-'IX.5'!L34</f>
        <v>6046</v>
      </c>
      <c r="V34" s="6">
        <f>'IX.4'!M32-'IX.5'!M34</f>
        <v>210750</v>
      </c>
    </row>
    <row r="35" spans="2:22" s="5" customFormat="1" ht="15" customHeight="1">
      <c r="B35" s="4" t="s">
        <v>59</v>
      </c>
      <c r="C35" s="6">
        <f t="shared" si="3"/>
        <v>185074</v>
      </c>
      <c r="D35" s="6">
        <f t="shared" si="2"/>
        <v>1816177</v>
      </c>
      <c r="E35" s="6"/>
      <c r="F35" s="6">
        <f t="shared" si="4"/>
        <v>47047</v>
      </c>
      <c r="G35" s="6">
        <f t="shared" si="5"/>
        <v>497280</v>
      </c>
      <c r="H35" s="34">
        <v>13381</v>
      </c>
      <c r="I35" s="34">
        <v>43901</v>
      </c>
      <c r="J35" s="34">
        <v>27108</v>
      </c>
      <c r="K35" s="34">
        <v>177401</v>
      </c>
      <c r="L35" s="34">
        <v>6558</v>
      </c>
      <c r="M35" s="34">
        <v>275978</v>
      </c>
      <c r="N35" s="6"/>
      <c r="O35" s="6">
        <f t="shared" si="6"/>
        <v>138027</v>
      </c>
      <c r="P35" s="6">
        <f t="shared" si="7"/>
        <v>1318897</v>
      </c>
      <c r="Q35" s="6">
        <f>'IX.4'!F33-'IX.5'!H35</f>
        <v>49711</v>
      </c>
      <c r="R35" s="6">
        <f>'IX.4'!G33-'IX.5'!I35</f>
        <v>396869</v>
      </c>
      <c r="S35" s="6">
        <f>'IX.4'!I33-'IX.5'!J35</f>
        <v>80578</v>
      </c>
      <c r="T35" s="6">
        <f>'IX.4'!J33-'IX.5'!K35</f>
        <v>661368</v>
      </c>
      <c r="U35" s="6">
        <f>'IX.4'!L33-'IX.5'!L35</f>
        <v>7738</v>
      </c>
      <c r="V35" s="6">
        <f>'IX.4'!M33-'IX.5'!M35</f>
        <v>260660</v>
      </c>
    </row>
    <row r="36" spans="2:22" s="5" customFormat="1" ht="15" customHeight="1">
      <c r="B36" s="4" t="s">
        <v>60</v>
      </c>
      <c r="C36" s="6">
        <f t="shared" si="3"/>
        <v>236974</v>
      </c>
      <c r="D36" s="6">
        <f t="shared" si="2"/>
        <v>2505369</v>
      </c>
      <c r="E36" s="6"/>
      <c r="F36" s="6">
        <f t="shared" si="4"/>
        <v>64113</v>
      </c>
      <c r="G36" s="6">
        <f t="shared" si="5"/>
        <v>643357</v>
      </c>
      <c r="H36" s="34">
        <v>18046</v>
      </c>
      <c r="I36" s="34">
        <v>59584</v>
      </c>
      <c r="J36" s="34">
        <v>37634</v>
      </c>
      <c r="K36" s="34">
        <v>229351</v>
      </c>
      <c r="L36" s="34">
        <v>8433</v>
      </c>
      <c r="M36" s="34">
        <v>354422</v>
      </c>
      <c r="N36" s="6"/>
      <c r="O36" s="6">
        <f t="shared" si="6"/>
        <v>172861</v>
      </c>
      <c r="P36" s="6">
        <f t="shared" si="7"/>
        <v>1862012</v>
      </c>
      <c r="Q36" s="6">
        <f>'IX.4'!F34-'IX.5'!H36</f>
        <v>64244</v>
      </c>
      <c r="R36" s="6">
        <f>'IX.4'!G34-'IX.5'!I36</f>
        <v>583660</v>
      </c>
      <c r="S36" s="6">
        <f>'IX.4'!I34-'IX.5'!J36</f>
        <v>98638</v>
      </c>
      <c r="T36" s="6">
        <f>'IX.4'!J34-'IX.5'!K36</f>
        <v>936349</v>
      </c>
      <c r="U36" s="6">
        <f>'IX.4'!L34-'IX.5'!L36</f>
        <v>9979</v>
      </c>
      <c r="V36" s="6">
        <f>'IX.4'!M34-'IX.5'!M36</f>
        <v>342003</v>
      </c>
    </row>
    <row r="37" spans="2:22" s="5" customFormat="1" ht="15" customHeight="1">
      <c r="B37" s="4" t="s">
        <v>61</v>
      </c>
      <c r="C37" s="6">
        <f t="shared" si="3"/>
        <v>54741</v>
      </c>
      <c r="D37" s="6">
        <f t="shared" si="2"/>
        <v>606803</v>
      </c>
      <c r="E37" s="6"/>
      <c r="F37" s="6">
        <f t="shared" si="4"/>
        <v>15854</v>
      </c>
      <c r="G37" s="6">
        <f t="shared" si="5"/>
        <v>177151</v>
      </c>
      <c r="H37" s="34">
        <v>4735</v>
      </c>
      <c r="I37" s="34">
        <v>14747</v>
      </c>
      <c r="J37" s="34">
        <v>8438</v>
      </c>
      <c r="K37" s="34">
        <v>49549</v>
      </c>
      <c r="L37" s="34">
        <v>2681</v>
      </c>
      <c r="M37" s="34">
        <v>112855</v>
      </c>
      <c r="N37" s="6"/>
      <c r="O37" s="6">
        <f t="shared" si="6"/>
        <v>38887</v>
      </c>
      <c r="P37" s="6">
        <f t="shared" si="7"/>
        <v>429652</v>
      </c>
      <c r="Q37" s="6">
        <f>'IX.4'!F35-'IX.5'!H37</f>
        <v>12252</v>
      </c>
      <c r="R37" s="6">
        <f>'IX.4'!G35-'IX.5'!I37</f>
        <v>109658</v>
      </c>
      <c r="S37" s="6">
        <f>'IX.4'!I35-'IX.5'!J37</f>
        <v>23639</v>
      </c>
      <c r="T37" s="6">
        <f>'IX.4'!J35-'IX.5'!K37</f>
        <v>212984</v>
      </c>
      <c r="U37" s="6">
        <f>'IX.4'!L35-'IX.5'!L37</f>
        <v>2996</v>
      </c>
      <c r="V37" s="6">
        <f>'IX.4'!M35-'IX.5'!M37</f>
        <v>107010</v>
      </c>
    </row>
    <row r="38" spans="2:22" s="5" customFormat="1" ht="15" customHeight="1">
      <c r="B38" s="4" t="s">
        <v>62</v>
      </c>
      <c r="C38" s="6">
        <f t="shared" si="3"/>
        <v>211560</v>
      </c>
      <c r="D38" s="6">
        <f t="shared" si="2"/>
        <v>2618229</v>
      </c>
      <c r="E38" s="6"/>
      <c r="F38" s="6">
        <f t="shared" si="4"/>
        <v>52327</v>
      </c>
      <c r="G38" s="6">
        <f t="shared" si="5"/>
        <v>707920</v>
      </c>
      <c r="H38" s="34">
        <v>15395</v>
      </c>
      <c r="I38" s="34">
        <v>49396</v>
      </c>
      <c r="J38" s="34">
        <v>25919</v>
      </c>
      <c r="K38" s="34">
        <v>195049</v>
      </c>
      <c r="L38" s="34">
        <v>11013</v>
      </c>
      <c r="M38" s="34">
        <v>463475</v>
      </c>
      <c r="N38" s="6"/>
      <c r="O38" s="6">
        <f t="shared" si="6"/>
        <v>159233</v>
      </c>
      <c r="P38" s="6">
        <f t="shared" si="7"/>
        <v>1910309</v>
      </c>
      <c r="Q38" s="6">
        <f>'IX.4'!F36-'IX.5'!H38</f>
        <v>48217</v>
      </c>
      <c r="R38" s="6">
        <f>'IX.4'!G36-'IX.5'!I38</f>
        <v>433574</v>
      </c>
      <c r="S38" s="6">
        <f>'IX.4'!I36-'IX.5'!J38</f>
        <v>97902</v>
      </c>
      <c r="T38" s="6">
        <f>'IX.4'!J36-'IX.5'!K38</f>
        <v>1024399</v>
      </c>
      <c r="U38" s="6">
        <f>'IX.4'!L36-'IX.5'!L38</f>
        <v>13114</v>
      </c>
      <c r="V38" s="6">
        <f>'IX.4'!M36-'IX.5'!M38</f>
        <v>452336</v>
      </c>
    </row>
    <row r="39" spans="2:22" s="5" customFormat="1" ht="15" customHeight="1">
      <c r="B39" s="4" t="s">
        <v>63</v>
      </c>
      <c r="C39" s="6">
        <f t="shared" si="3"/>
        <v>27484</v>
      </c>
      <c r="D39" s="6">
        <f t="shared" si="2"/>
        <v>321181</v>
      </c>
      <c r="E39" s="6"/>
      <c r="F39" s="6">
        <f t="shared" si="4"/>
        <v>9955</v>
      </c>
      <c r="G39" s="6">
        <f t="shared" si="5"/>
        <v>112049</v>
      </c>
      <c r="H39" s="34">
        <v>1963</v>
      </c>
      <c r="I39" s="34">
        <v>7498</v>
      </c>
      <c r="J39" s="34">
        <v>6540</v>
      </c>
      <c r="K39" s="34">
        <v>43567</v>
      </c>
      <c r="L39" s="34">
        <v>1452</v>
      </c>
      <c r="M39" s="34">
        <v>60984</v>
      </c>
      <c r="N39" s="6"/>
      <c r="O39" s="6">
        <f t="shared" si="6"/>
        <v>17529</v>
      </c>
      <c r="P39" s="6">
        <f t="shared" si="7"/>
        <v>209132</v>
      </c>
      <c r="Q39" s="6">
        <f>'IX.4'!F37-'IX.5'!H39</f>
        <v>5394</v>
      </c>
      <c r="R39" s="6">
        <f>'IX.4'!G37-'IX.5'!I39</f>
        <v>52171</v>
      </c>
      <c r="S39" s="6">
        <f>'IX.4'!I37-'IX.5'!J39</f>
        <v>10501</v>
      </c>
      <c r="T39" s="6">
        <f>'IX.4'!J37-'IX.5'!K39</f>
        <v>98782</v>
      </c>
      <c r="U39" s="6">
        <f>'IX.4'!L37-'IX.5'!L39</f>
        <v>1634</v>
      </c>
      <c r="V39" s="6">
        <f>'IX.4'!M37-'IX.5'!M39</f>
        <v>58179</v>
      </c>
    </row>
    <row r="40" spans="2:22" s="5" customFormat="1" ht="15" customHeight="1">
      <c r="B40" s="4" t="s">
        <v>64</v>
      </c>
      <c r="C40" s="6">
        <f t="shared" si="3"/>
        <v>120093</v>
      </c>
      <c r="D40" s="6">
        <f t="shared" si="2"/>
        <v>1309704</v>
      </c>
      <c r="E40" s="6"/>
      <c r="F40" s="6">
        <f t="shared" si="4"/>
        <v>35429</v>
      </c>
      <c r="G40" s="6">
        <f t="shared" si="5"/>
        <v>377444</v>
      </c>
      <c r="H40" s="34">
        <v>9941</v>
      </c>
      <c r="I40" s="34">
        <v>33255</v>
      </c>
      <c r="J40" s="34">
        <v>20597</v>
      </c>
      <c r="K40" s="34">
        <v>138691</v>
      </c>
      <c r="L40" s="34">
        <v>4891</v>
      </c>
      <c r="M40" s="34">
        <v>205498</v>
      </c>
      <c r="N40" s="6"/>
      <c r="O40" s="6">
        <f t="shared" si="6"/>
        <v>84664</v>
      </c>
      <c r="P40" s="6">
        <f t="shared" si="7"/>
        <v>932260</v>
      </c>
      <c r="Q40" s="6">
        <f>'IX.4'!F38-'IX.5'!H40</f>
        <v>27893</v>
      </c>
      <c r="R40" s="6">
        <f>'IX.4'!G38-'IX.5'!I40</f>
        <v>255307</v>
      </c>
      <c r="S40" s="6">
        <f>'IX.4'!I38-'IX.5'!J40</f>
        <v>51114</v>
      </c>
      <c r="T40" s="6">
        <f>'IX.4'!J38-'IX.5'!K40</f>
        <v>482653</v>
      </c>
      <c r="U40" s="6">
        <f>'IX.4'!L38-'IX.5'!L40</f>
        <v>5657</v>
      </c>
      <c r="V40" s="6">
        <f>'IX.4'!M38-'IX.5'!M40</f>
        <v>194300</v>
      </c>
    </row>
    <row r="41" spans="2:22" s="5" customFormat="1" ht="15" customHeight="1">
      <c r="B41" s="4" t="s">
        <v>65</v>
      </c>
      <c r="C41" s="6">
        <f t="shared" si="3"/>
        <v>79054</v>
      </c>
      <c r="D41" s="6">
        <f t="shared" si="2"/>
        <v>897391</v>
      </c>
      <c r="E41" s="6"/>
      <c r="F41" s="6">
        <f t="shared" si="4"/>
        <v>25267</v>
      </c>
      <c r="G41" s="6">
        <f t="shared" si="5"/>
        <v>260789</v>
      </c>
      <c r="H41" s="34">
        <v>7817</v>
      </c>
      <c r="I41" s="34">
        <v>27124</v>
      </c>
      <c r="J41" s="34">
        <v>14624</v>
      </c>
      <c r="K41" s="34">
        <v>113651</v>
      </c>
      <c r="L41" s="34">
        <v>2826</v>
      </c>
      <c r="M41" s="34">
        <v>120014</v>
      </c>
      <c r="N41" s="6"/>
      <c r="O41" s="6">
        <f t="shared" si="6"/>
        <v>53787</v>
      </c>
      <c r="P41" s="6">
        <f t="shared" si="7"/>
        <v>636602</v>
      </c>
      <c r="Q41" s="6">
        <f>'IX.4'!F39-'IX.5'!H41</f>
        <v>19716</v>
      </c>
      <c r="R41" s="6">
        <f>'IX.4'!G39-'IX.5'!I41</f>
        <v>191410</v>
      </c>
      <c r="S41" s="6">
        <f>'IX.4'!I39-'IX.5'!J41</f>
        <v>30771</v>
      </c>
      <c r="T41" s="6">
        <f>'IX.4'!J39-'IX.5'!K41</f>
        <v>331050</v>
      </c>
      <c r="U41" s="6">
        <f>'IX.4'!L39-'IX.5'!L41</f>
        <v>3300</v>
      </c>
      <c r="V41" s="6">
        <f>'IX.4'!M39-'IX.5'!M41</f>
        <v>114142</v>
      </c>
    </row>
    <row r="42" spans="2:22" s="5" customFormat="1" ht="15" customHeight="1">
      <c r="B42" s="4" t="s">
        <v>66</v>
      </c>
      <c r="C42" s="6">
        <f t="shared" si="3"/>
        <v>79139</v>
      </c>
      <c r="D42" s="6">
        <f t="shared" si="2"/>
        <v>911103</v>
      </c>
      <c r="E42" s="6"/>
      <c r="F42" s="6">
        <f t="shared" si="4"/>
        <v>26163</v>
      </c>
      <c r="G42" s="6">
        <f t="shared" si="5"/>
        <v>289936</v>
      </c>
      <c r="H42" s="34">
        <v>7799</v>
      </c>
      <c r="I42" s="34">
        <v>24279</v>
      </c>
      <c r="J42" s="34">
        <v>14599</v>
      </c>
      <c r="K42" s="34">
        <v>106646</v>
      </c>
      <c r="L42" s="34">
        <v>3765</v>
      </c>
      <c r="M42" s="34">
        <v>159011</v>
      </c>
      <c r="N42" s="6"/>
      <c r="O42" s="6">
        <f t="shared" si="6"/>
        <v>52976</v>
      </c>
      <c r="P42" s="6">
        <f t="shared" si="7"/>
        <v>621167</v>
      </c>
      <c r="Q42" s="6">
        <f>'IX.4'!F40-'IX.5'!H42</f>
        <v>16757</v>
      </c>
      <c r="R42" s="6">
        <f>'IX.4'!G40-'IX.5'!I42</f>
        <v>166330</v>
      </c>
      <c r="S42" s="6">
        <f>'IX.4'!I40-'IX.5'!J42</f>
        <v>32057</v>
      </c>
      <c r="T42" s="6">
        <f>'IX.4'!J40-'IX.5'!K42</f>
        <v>305672</v>
      </c>
      <c r="U42" s="6">
        <f>'IX.4'!L40-'IX.5'!L42</f>
        <v>4162</v>
      </c>
      <c r="V42" s="6">
        <f>'IX.4'!M40-'IX.5'!M42</f>
        <v>149165</v>
      </c>
    </row>
    <row r="43" spans="2:22" s="5" customFormat="1" ht="15" customHeight="1">
      <c r="B43" s="5" t="s">
        <v>67</v>
      </c>
      <c r="C43" s="6">
        <f t="shared" si="3"/>
        <v>57827</v>
      </c>
      <c r="D43" s="6">
        <f t="shared" si="2"/>
        <v>609628</v>
      </c>
      <c r="E43" s="6"/>
      <c r="F43" s="6">
        <f t="shared" si="4"/>
        <v>17078</v>
      </c>
      <c r="G43" s="6">
        <f t="shared" si="5"/>
        <v>184074</v>
      </c>
      <c r="H43" s="34">
        <v>4068</v>
      </c>
      <c r="I43" s="34">
        <v>13675</v>
      </c>
      <c r="J43" s="34">
        <v>10555</v>
      </c>
      <c r="K43" s="34">
        <v>66679</v>
      </c>
      <c r="L43" s="34">
        <v>2455</v>
      </c>
      <c r="M43" s="34">
        <v>103720</v>
      </c>
      <c r="N43" s="6"/>
      <c r="O43" s="6">
        <f t="shared" si="6"/>
        <v>40749</v>
      </c>
      <c r="P43" s="6">
        <f t="shared" si="7"/>
        <v>425554</v>
      </c>
      <c r="Q43" s="6">
        <f>'IX.4'!F41-'IX.5'!H43</f>
        <v>11613</v>
      </c>
      <c r="R43" s="6">
        <f>'IX.4'!G41-'IX.5'!I43</f>
        <v>95518</v>
      </c>
      <c r="S43" s="6">
        <f>'IX.4'!I41-'IX.5'!J43</f>
        <v>26302</v>
      </c>
      <c r="T43" s="6">
        <f>'IX.4'!J41-'IX.5'!K43</f>
        <v>235316</v>
      </c>
      <c r="U43" s="6">
        <f>'IX.4'!L41-'IX.5'!L43</f>
        <v>2834</v>
      </c>
      <c r="V43" s="6">
        <f>'IX.4'!M41-'IX.5'!M43</f>
        <v>94720</v>
      </c>
    </row>
    <row r="44" spans="2:22" s="5" customFormat="1" ht="15" customHeight="1" thickBot="1">
      <c r="B44" s="157"/>
      <c r="C44" s="158"/>
      <c r="D44" s="158"/>
      <c r="E44" s="158"/>
      <c r="F44" s="158"/>
      <c r="G44" s="158"/>
      <c r="H44" s="158"/>
      <c r="I44" s="158"/>
      <c r="J44" s="158"/>
      <c r="K44" s="158"/>
      <c r="L44" s="158"/>
      <c r="M44" s="158"/>
      <c r="N44" s="158"/>
      <c r="O44" s="158"/>
      <c r="P44" s="158"/>
      <c r="Q44" s="158"/>
      <c r="R44" s="158"/>
      <c r="S44" s="158"/>
      <c r="T44" s="158"/>
      <c r="U44" s="158"/>
      <c r="V44" s="158"/>
    </row>
    <row r="45" spans="2:22" s="2" customFormat="1" ht="12.75" customHeight="1">
      <c r="B45" s="281" t="s">
        <v>116</v>
      </c>
      <c r="C45" s="281"/>
      <c r="D45" s="281"/>
      <c r="E45" s="281"/>
      <c r="F45" s="281"/>
      <c r="G45" s="281"/>
      <c r="H45" s="281"/>
      <c r="I45" s="281"/>
      <c r="J45" s="281"/>
      <c r="K45" s="281"/>
      <c r="L45" s="281"/>
      <c r="M45" s="281"/>
      <c r="N45" s="281"/>
      <c r="O45" s="281"/>
      <c r="P45" s="281"/>
      <c r="Q45" s="281"/>
      <c r="R45" s="281"/>
      <c r="S45" s="281"/>
      <c r="T45" s="281"/>
      <c r="U45" s="281"/>
      <c r="V45" s="281"/>
    </row>
    <row r="46" spans="2:22" s="2" customFormat="1" ht="13.5" customHeight="1">
      <c r="B46" s="129" t="s">
        <v>205</v>
      </c>
      <c r="C46" s="210"/>
      <c r="D46" s="210"/>
      <c r="E46" s="210"/>
      <c r="F46" s="210"/>
      <c r="G46" s="210"/>
      <c r="H46" s="210"/>
      <c r="I46" s="210"/>
      <c r="J46" s="210"/>
      <c r="K46" s="210"/>
      <c r="L46" s="210"/>
      <c r="M46" s="210"/>
      <c r="N46" s="210"/>
      <c r="O46" s="210"/>
      <c r="P46" s="210"/>
      <c r="Q46" s="210"/>
      <c r="R46" s="210"/>
      <c r="S46" s="210"/>
      <c r="T46" s="210"/>
      <c r="U46" s="210"/>
      <c r="V46" s="210"/>
    </row>
    <row r="47" s="2" customFormat="1" ht="11.25"/>
  </sheetData>
  <sheetProtection/>
  <mergeCells count="17">
    <mergeCell ref="F4:M4"/>
    <mergeCell ref="O4:V4"/>
    <mergeCell ref="C5:C6"/>
    <mergeCell ref="D5:D6"/>
    <mergeCell ref="F5:G5"/>
    <mergeCell ref="O5:P5"/>
    <mergeCell ref="U5:V5"/>
    <mergeCell ref="B45:V45"/>
    <mergeCell ref="B2:V2"/>
    <mergeCell ref="L5:M5"/>
    <mergeCell ref="Q5:R5"/>
    <mergeCell ref="H5:I5"/>
    <mergeCell ref="J5:K5"/>
    <mergeCell ref="S5:T5"/>
    <mergeCell ref="B3:V3"/>
    <mergeCell ref="B4:B6"/>
    <mergeCell ref="C4:D4"/>
  </mergeCells>
  <hyperlinks>
    <hyperlink ref="B1" location="Índice!A1" display="Regresar"/>
  </hyperlinks>
  <printOptions horizontalCentered="1"/>
  <pageMargins left="0.2755905511811024" right="0.2755905511811024" top="0.3937007874015748" bottom="0" header="0.15748031496062992" footer="0"/>
  <pageSetup fitToHeight="1" fitToWidth="1" horizontalDpi="600" verticalDpi="600" orientation="landscape" scale="61" r:id="rId1"/>
</worksheet>
</file>

<file path=xl/worksheets/sheet8.xml><?xml version="1.0" encoding="utf-8"?>
<worksheet xmlns="http://schemas.openxmlformats.org/spreadsheetml/2006/main" xmlns:r="http://schemas.openxmlformats.org/officeDocument/2006/relationships">
  <sheetPr>
    <pageSetUpPr fitToPage="1"/>
  </sheetPr>
  <dimension ref="A1:N45"/>
  <sheetViews>
    <sheetView showGridLines="0" showZeros="0" zoomScale="90" zoomScaleNormal="90" zoomScaleSheetLayoutView="49" zoomScalePageLayoutView="0" workbookViewId="0" topLeftCell="A1">
      <selection activeCell="B1" sqref="B1"/>
    </sheetView>
  </sheetViews>
  <sheetFormatPr defaultColWidth="11.5546875" defaultRowHeight="15.75"/>
  <cols>
    <col min="1" max="1" width="5.88671875" style="21" customWidth="1"/>
    <col min="2" max="2" width="19.10546875" style="21" customWidth="1"/>
    <col min="3" max="3" width="1.99609375" style="21" customWidth="1"/>
    <col min="4" max="5" width="10.10546875" style="21" customWidth="1"/>
    <col min="6" max="6" width="2.21484375" style="21" customWidth="1"/>
    <col min="7" max="8" width="10.10546875" style="21" customWidth="1"/>
    <col min="9" max="9" width="2.10546875" style="21" customWidth="1"/>
    <col min="10" max="11" width="10.10546875" style="21" customWidth="1"/>
    <col min="12" max="12" width="2.10546875" style="21" customWidth="1"/>
    <col min="13" max="14" width="10.10546875" style="21" customWidth="1"/>
    <col min="15" max="16384" width="11.5546875" style="21" customWidth="1"/>
  </cols>
  <sheetData>
    <row r="1" spans="2:3" ht="15">
      <c r="B1" s="134" t="s">
        <v>220</v>
      </c>
      <c r="C1" s="123"/>
    </row>
    <row r="2" spans="2:14" ht="12.75" customHeight="1">
      <c r="B2" s="286" t="s">
        <v>70</v>
      </c>
      <c r="C2" s="286"/>
      <c r="D2" s="286"/>
      <c r="E2" s="286"/>
      <c r="F2" s="286"/>
      <c r="G2" s="286"/>
      <c r="H2" s="286"/>
      <c r="I2" s="286"/>
      <c r="J2" s="286"/>
      <c r="K2" s="286"/>
      <c r="L2" s="286"/>
      <c r="M2" s="286"/>
      <c r="N2" s="286"/>
    </row>
    <row r="3" spans="2:14" ht="30" customHeight="1" thickBot="1">
      <c r="B3" s="269" t="s">
        <v>238</v>
      </c>
      <c r="C3" s="269"/>
      <c r="D3" s="269"/>
      <c r="E3" s="269"/>
      <c r="F3" s="269"/>
      <c r="G3" s="269"/>
      <c r="H3" s="269"/>
      <c r="I3" s="269"/>
      <c r="J3" s="269"/>
      <c r="K3" s="269"/>
      <c r="L3" s="269"/>
      <c r="M3" s="269"/>
      <c r="N3" s="269"/>
    </row>
    <row r="4" spans="2:14" ht="12.75" customHeight="1">
      <c r="B4" s="275" t="s">
        <v>150</v>
      </c>
      <c r="C4" s="161"/>
      <c r="D4" s="288" t="s">
        <v>152</v>
      </c>
      <c r="E4" s="288"/>
      <c r="F4" s="139"/>
      <c r="G4" s="288" t="s">
        <v>154</v>
      </c>
      <c r="H4" s="288"/>
      <c r="I4" s="139"/>
      <c r="J4" s="288" t="s">
        <v>155</v>
      </c>
      <c r="K4" s="288"/>
      <c r="L4" s="139"/>
      <c r="M4" s="288" t="s">
        <v>156</v>
      </c>
      <c r="N4" s="288"/>
    </row>
    <row r="5" spans="2:14" ht="12.75" customHeight="1">
      <c r="B5" s="276"/>
      <c r="C5" s="162"/>
      <c r="D5" s="162" t="s">
        <v>151</v>
      </c>
      <c r="E5" s="141" t="s">
        <v>153</v>
      </c>
      <c r="F5" s="141"/>
      <c r="G5" s="163" t="s">
        <v>151</v>
      </c>
      <c r="H5" s="163" t="s">
        <v>153</v>
      </c>
      <c r="I5" s="141"/>
      <c r="J5" s="163" t="s">
        <v>151</v>
      </c>
      <c r="K5" s="163" t="s">
        <v>153</v>
      </c>
      <c r="L5" s="141"/>
      <c r="M5" s="163" t="s">
        <v>151</v>
      </c>
      <c r="N5" s="163" t="s">
        <v>153</v>
      </c>
    </row>
    <row r="6" spans="4:14" ht="12.75" customHeight="1">
      <c r="D6" s="44"/>
      <c r="E6" s="44"/>
      <c r="F6" s="44"/>
      <c r="G6" s="44"/>
      <c r="H6" s="44"/>
      <c r="I6" s="44"/>
      <c r="J6" s="44"/>
      <c r="K6" s="44"/>
      <c r="L6" s="44"/>
      <c r="M6" s="44"/>
      <c r="N6" s="44"/>
    </row>
    <row r="7" spans="2:14" s="200" customFormat="1" ht="12.75" customHeight="1">
      <c r="B7" s="251" t="s">
        <v>157</v>
      </c>
      <c r="C7" s="202"/>
      <c r="D7" s="203">
        <f>SUM(D8:D42)</f>
        <v>3009377</v>
      </c>
      <c r="E7" s="203">
        <f>SUM(E8:E42)</f>
        <v>11722784</v>
      </c>
      <c r="F7" s="203"/>
      <c r="G7" s="203">
        <f>SUM(G8:G42)</f>
        <v>1239</v>
      </c>
      <c r="H7" s="203">
        <f>SUM(H8:H42)</f>
        <v>19204</v>
      </c>
      <c r="I7" s="203"/>
      <c r="J7" s="203">
        <f>SUM(J8:J42)</f>
        <v>2945535</v>
      </c>
      <c r="K7" s="203">
        <f>SUM(K8:K42)</f>
        <v>9179010</v>
      </c>
      <c r="L7" s="203"/>
      <c r="M7" s="203">
        <f>SUM(M8:M42)</f>
        <v>62603</v>
      </c>
      <c r="N7" s="203">
        <f>SUM(N8:N42)</f>
        <v>2524570</v>
      </c>
    </row>
    <row r="8" spans="1:14" ht="12.75" customHeight="1">
      <c r="A8" s="5"/>
      <c r="B8" s="4" t="s">
        <v>35</v>
      </c>
      <c r="C8" s="4"/>
      <c r="D8" s="49">
        <f>G8+J8+M8</f>
        <v>55242</v>
      </c>
      <c r="E8" s="49">
        <f aca="true" t="shared" si="0" ref="E8:E42">H8+K8+N8</f>
        <v>270841</v>
      </c>
      <c r="F8" s="49"/>
      <c r="G8" s="34">
        <v>11</v>
      </c>
      <c r="H8" s="34">
        <v>180</v>
      </c>
      <c r="I8" s="24"/>
      <c r="J8" s="34">
        <v>53700</v>
      </c>
      <c r="K8" s="34">
        <v>210169</v>
      </c>
      <c r="L8" s="24"/>
      <c r="M8" s="34">
        <v>1531</v>
      </c>
      <c r="N8" s="34">
        <v>60492</v>
      </c>
    </row>
    <row r="9" spans="1:14" ht="12.75" customHeight="1">
      <c r="A9" s="5"/>
      <c r="B9" s="4" t="s">
        <v>36</v>
      </c>
      <c r="C9" s="4">
        <f aca="true" t="shared" si="1" ref="C9:C42">F9+I9+L9</f>
        <v>0</v>
      </c>
      <c r="D9" s="49">
        <f aca="true" t="shared" si="2" ref="D9:D42">G9+J9+M9</f>
        <v>102287</v>
      </c>
      <c r="E9" s="49">
        <f t="shared" si="0"/>
        <v>388109</v>
      </c>
      <c r="F9" s="49"/>
      <c r="G9" s="34">
        <v>19</v>
      </c>
      <c r="H9" s="34">
        <v>241</v>
      </c>
      <c r="I9" s="24"/>
      <c r="J9" s="34">
        <v>99522</v>
      </c>
      <c r="K9" s="34">
        <v>279373</v>
      </c>
      <c r="L9" s="24"/>
      <c r="M9" s="34">
        <v>2746</v>
      </c>
      <c r="N9" s="34">
        <v>108495</v>
      </c>
    </row>
    <row r="10" spans="1:14" ht="12.75" customHeight="1">
      <c r="A10" s="5"/>
      <c r="B10" s="4" t="s">
        <v>37</v>
      </c>
      <c r="C10" s="4">
        <f t="shared" si="1"/>
        <v>0</v>
      </c>
      <c r="D10" s="49">
        <f t="shared" si="2"/>
        <v>33432</v>
      </c>
      <c r="E10" s="49">
        <f t="shared" si="0"/>
        <v>108230</v>
      </c>
      <c r="F10" s="49"/>
      <c r="G10" s="34">
        <v>9</v>
      </c>
      <c r="H10" s="34">
        <v>119</v>
      </c>
      <c r="I10" s="24"/>
      <c r="J10" s="34">
        <v>32584</v>
      </c>
      <c r="K10" s="34">
        <v>74267</v>
      </c>
      <c r="L10" s="24"/>
      <c r="M10" s="34">
        <v>839</v>
      </c>
      <c r="N10" s="34">
        <v>33844</v>
      </c>
    </row>
    <row r="11" spans="1:14" ht="12.75" customHeight="1">
      <c r="A11" s="5"/>
      <c r="B11" s="4" t="s">
        <v>38</v>
      </c>
      <c r="C11" s="4">
        <f t="shared" si="1"/>
        <v>0</v>
      </c>
      <c r="D11" s="49">
        <f t="shared" si="2"/>
        <v>28251</v>
      </c>
      <c r="E11" s="49">
        <f t="shared" si="0"/>
        <v>89923</v>
      </c>
      <c r="F11" s="49"/>
      <c r="G11" s="34">
        <v>8</v>
      </c>
      <c r="H11" s="34">
        <v>148</v>
      </c>
      <c r="I11" s="24"/>
      <c r="J11" s="34">
        <v>27730</v>
      </c>
      <c r="K11" s="34">
        <v>68893</v>
      </c>
      <c r="L11" s="24"/>
      <c r="M11" s="34">
        <v>513</v>
      </c>
      <c r="N11" s="34">
        <v>20882</v>
      </c>
    </row>
    <row r="12" spans="1:14" ht="12.75" customHeight="1">
      <c r="A12" s="5"/>
      <c r="B12" s="195" t="s">
        <v>39</v>
      </c>
      <c r="C12" s="195">
        <f t="shared" si="1"/>
        <v>0</v>
      </c>
      <c r="D12" s="198">
        <f t="shared" si="2"/>
        <v>102455</v>
      </c>
      <c r="E12" s="49">
        <f t="shared" si="0"/>
        <v>353880</v>
      </c>
      <c r="F12" s="49"/>
      <c r="G12" s="34">
        <v>13</v>
      </c>
      <c r="H12" s="34">
        <v>201</v>
      </c>
      <c r="I12" s="24"/>
      <c r="J12" s="34">
        <v>100548</v>
      </c>
      <c r="K12" s="34">
        <v>277743</v>
      </c>
      <c r="L12" s="24"/>
      <c r="M12" s="34">
        <v>1894</v>
      </c>
      <c r="N12" s="34">
        <v>75936</v>
      </c>
    </row>
    <row r="13" spans="1:14" ht="12.75" customHeight="1">
      <c r="A13" s="5"/>
      <c r="B13" s="194" t="s">
        <v>227</v>
      </c>
      <c r="C13" s="195">
        <f t="shared" si="1"/>
        <v>0</v>
      </c>
      <c r="D13" s="198">
        <f t="shared" si="2"/>
        <v>23789</v>
      </c>
      <c r="E13" s="49">
        <f t="shared" si="0"/>
        <v>84068</v>
      </c>
      <c r="F13" s="49"/>
      <c r="G13" s="34">
        <v>1</v>
      </c>
      <c r="H13" s="34">
        <v>6</v>
      </c>
      <c r="I13" s="24"/>
      <c r="J13" s="34">
        <v>23219</v>
      </c>
      <c r="K13" s="34">
        <v>61446</v>
      </c>
      <c r="L13" s="24"/>
      <c r="M13" s="34">
        <v>569</v>
      </c>
      <c r="N13" s="34">
        <v>22616</v>
      </c>
    </row>
    <row r="14" spans="1:14" ht="12.75" customHeight="1">
      <c r="A14" s="5"/>
      <c r="B14" s="194" t="s">
        <v>225</v>
      </c>
      <c r="C14" s="195">
        <f t="shared" si="1"/>
        <v>0</v>
      </c>
      <c r="D14" s="198">
        <f t="shared" si="2"/>
        <v>73140</v>
      </c>
      <c r="E14" s="49">
        <f t="shared" si="0"/>
        <v>295691</v>
      </c>
      <c r="F14" s="49"/>
      <c r="G14" s="34">
        <v>25</v>
      </c>
      <c r="H14" s="34">
        <v>606</v>
      </c>
      <c r="I14" s="24"/>
      <c r="J14" s="34">
        <v>71411</v>
      </c>
      <c r="K14" s="34">
        <v>225921</v>
      </c>
      <c r="L14" s="24"/>
      <c r="M14" s="34">
        <v>1704</v>
      </c>
      <c r="N14" s="34">
        <v>69164</v>
      </c>
    </row>
    <row r="15" spans="1:14" ht="12.75" customHeight="1">
      <c r="A15" s="5"/>
      <c r="B15" s="195" t="s">
        <v>42</v>
      </c>
      <c r="C15" s="195">
        <f t="shared" si="1"/>
        <v>0</v>
      </c>
      <c r="D15" s="198">
        <f t="shared" si="2"/>
        <v>118054</v>
      </c>
      <c r="E15" s="49">
        <f t="shared" si="0"/>
        <v>437434</v>
      </c>
      <c r="F15" s="49"/>
      <c r="G15" s="34">
        <v>118</v>
      </c>
      <c r="H15" s="34">
        <v>2182</v>
      </c>
      <c r="I15" s="24"/>
      <c r="J15" s="34">
        <v>116157</v>
      </c>
      <c r="K15" s="34">
        <v>364809</v>
      </c>
      <c r="L15" s="24"/>
      <c r="M15" s="34">
        <v>1779</v>
      </c>
      <c r="N15" s="34">
        <v>70443</v>
      </c>
    </row>
    <row r="16" spans="1:14" ht="12.75" customHeight="1">
      <c r="A16" s="5"/>
      <c r="B16" s="4" t="s">
        <v>43</v>
      </c>
      <c r="C16" s="4">
        <f t="shared" si="1"/>
        <v>0</v>
      </c>
      <c r="D16" s="49">
        <f t="shared" si="2"/>
        <v>150884</v>
      </c>
      <c r="E16" s="49">
        <f t="shared" si="0"/>
        <v>476619</v>
      </c>
      <c r="F16" s="49"/>
      <c r="G16" s="34">
        <v>53</v>
      </c>
      <c r="H16" s="34">
        <v>683</v>
      </c>
      <c r="I16" s="24"/>
      <c r="J16" s="34">
        <v>149012</v>
      </c>
      <c r="K16" s="34">
        <v>401997</v>
      </c>
      <c r="L16" s="24"/>
      <c r="M16" s="34">
        <v>1819</v>
      </c>
      <c r="N16" s="34">
        <v>73939</v>
      </c>
    </row>
    <row r="17" spans="1:14" ht="12.75" customHeight="1">
      <c r="A17" s="5"/>
      <c r="B17" s="4" t="s">
        <v>44</v>
      </c>
      <c r="C17" s="4">
        <f t="shared" si="1"/>
        <v>0</v>
      </c>
      <c r="D17" s="49">
        <f t="shared" si="2"/>
        <v>176633</v>
      </c>
      <c r="E17" s="49">
        <f t="shared" si="0"/>
        <v>607734</v>
      </c>
      <c r="F17" s="49"/>
      <c r="G17" s="34">
        <v>50</v>
      </c>
      <c r="H17" s="34">
        <v>626</v>
      </c>
      <c r="I17" s="24"/>
      <c r="J17" s="34">
        <v>173341</v>
      </c>
      <c r="K17" s="34">
        <v>474394</v>
      </c>
      <c r="L17" s="24"/>
      <c r="M17" s="34">
        <v>3242</v>
      </c>
      <c r="N17" s="34">
        <v>132714</v>
      </c>
    </row>
    <row r="18" spans="1:14" ht="12.75" customHeight="1">
      <c r="A18" s="5"/>
      <c r="B18" s="4" t="s">
        <v>45</v>
      </c>
      <c r="C18" s="4">
        <f t="shared" si="1"/>
        <v>0</v>
      </c>
      <c r="D18" s="49">
        <f t="shared" si="2"/>
        <v>21918</v>
      </c>
      <c r="E18" s="49">
        <f t="shared" si="0"/>
        <v>109287</v>
      </c>
      <c r="F18" s="49"/>
      <c r="G18" s="34">
        <v>4</v>
      </c>
      <c r="H18" s="34">
        <v>99</v>
      </c>
      <c r="I18" s="24"/>
      <c r="J18" s="34">
        <v>21113</v>
      </c>
      <c r="K18" s="34">
        <v>77080</v>
      </c>
      <c r="L18" s="24"/>
      <c r="M18" s="34">
        <v>801</v>
      </c>
      <c r="N18" s="34">
        <v>32108</v>
      </c>
    </row>
    <row r="19" spans="1:14" ht="12.75" customHeight="1">
      <c r="A19" s="5"/>
      <c r="B19" s="4" t="s">
        <v>46</v>
      </c>
      <c r="C19" s="4">
        <f t="shared" si="1"/>
        <v>0</v>
      </c>
      <c r="D19" s="49">
        <f t="shared" si="2"/>
        <v>107541</v>
      </c>
      <c r="E19" s="49">
        <f t="shared" si="0"/>
        <v>487997</v>
      </c>
      <c r="F19" s="49"/>
      <c r="G19" s="34">
        <v>74</v>
      </c>
      <c r="H19" s="34">
        <v>1161</v>
      </c>
      <c r="I19" s="24"/>
      <c r="J19" s="34">
        <v>104630</v>
      </c>
      <c r="K19" s="34">
        <v>372610</v>
      </c>
      <c r="L19" s="24"/>
      <c r="M19" s="34">
        <v>2837</v>
      </c>
      <c r="N19" s="34">
        <v>114226</v>
      </c>
    </row>
    <row r="20" spans="1:14" ht="12.75" customHeight="1">
      <c r="A20" s="5"/>
      <c r="B20" s="4" t="s">
        <v>47</v>
      </c>
      <c r="C20" s="4">
        <f t="shared" si="1"/>
        <v>0</v>
      </c>
      <c r="D20" s="49">
        <f t="shared" si="2"/>
        <v>35067</v>
      </c>
      <c r="E20" s="49">
        <f t="shared" si="0"/>
        <v>114625</v>
      </c>
      <c r="F20" s="49"/>
      <c r="G20" s="34">
        <v>18</v>
      </c>
      <c r="H20" s="34">
        <v>257</v>
      </c>
      <c r="I20" s="24"/>
      <c r="J20" s="34">
        <v>34447</v>
      </c>
      <c r="K20" s="34">
        <v>90110</v>
      </c>
      <c r="L20" s="24"/>
      <c r="M20" s="34">
        <v>602</v>
      </c>
      <c r="N20" s="34">
        <v>24258</v>
      </c>
    </row>
    <row r="21" spans="1:14" ht="12.75" customHeight="1">
      <c r="A21" s="5"/>
      <c r="B21" s="4" t="s">
        <v>48</v>
      </c>
      <c r="C21" s="4">
        <f t="shared" si="1"/>
        <v>0</v>
      </c>
      <c r="D21" s="49">
        <f t="shared" si="2"/>
        <v>33360</v>
      </c>
      <c r="E21" s="49">
        <f t="shared" si="0"/>
        <v>129121</v>
      </c>
      <c r="F21" s="49"/>
      <c r="G21" s="34">
        <v>38</v>
      </c>
      <c r="H21" s="34">
        <v>638</v>
      </c>
      <c r="I21" s="24"/>
      <c r="J21" s="34">
        <v>32536</v>
      </c>
      <c r="K21" s="34">
        <v>97147</v>
      </c>
      <c r="L21" s="24"/>
      <c r="M21" s="34">
        <v>786</v>
      </c>
      <c r="N21" s="34">
        <v>31336</v>
      </c>
    </row>
    <row r="22" spans="1:14" ht="12.75" customHeight="1">
      <c r="A22" s="5"/>
      <c r="B22" s="4" t="s">
        <v>49</v>
      </c>
      <c r="C22" s="4">
        <f t="shared" si="1"/>
        <v>0</v>
      </c>
      <c r="D22" s="49">
        <f t="shared" si="2"/>
        <v>289469</v>
      </c>
      <c r="E22" s="49">
        <f t="shared" si="0"/>
        <v>1579271</v>
      </c>
      <c r="F22" s="49"/>
      <c r="G22" s="34">
        <v>39</v>
      </c>
      <c r="H22" s="34">
        <v>629</v>
      </c>
      <c r="I22" s="24"/>
      <c r="J22" s="34">
        <v>281294</v>
      </c>
      <c r="K22" s="34">
        <v>1247701</v>
      </c>
      <c r="L22" s="24"/>
      <c r="M22" s="34">
        <v>8136</v>
      </c>
      <c r="N22" s="34">
        <v>330941</v>
      </c>
    </row>
    <row r="23" spans="1:14" ht="12.75" customHeight="1">
      <c r="A23" s="5"/>
      <c r="B23" s="4" t="s">
        <v>208</v>
      </c>
      <c r="C23" s="4">
        <f t="shared" si="1"/>
        <v>0</v>
      </c>
      <c r="D23" s="49">
        <f t="shared" si="2"/>
        <v>205978</v>
      </c>
      <c r="E23" s="49">
        <f t="shared" si="0"/>
        <v>757199</v>
      </c>
      <c r="F23" s="49"/>
      <c r="G23" s="34">
        <v>157</v>
      </c>
      <c r="H23" s="34">
        <v>2496</v>
      </c>
      <c r="I23" s="24"/>
      <c r="J23" s="34">
        <v>202551</v>
      </c>
      <c r="K23" s="34">
        <v>620343</v>
      </c>
      <c r="L23" s="24"/>
      <c r="M23" s="34">
        <v>3270</v>
      </c>
      <c r="N23" s="34">
        <v>134360</v>
      </c>
    </row>
    <row r="24" spans="1:14" ht="12.75" customHeight="1">
      <c r="A24" s="5"/>
      <c r="B24" s="4" t="s">
        <v>209</v>
      </c>
      <c r="C24" s="4">
        <f t="shared" si="1"/>
        <v>0</v>
      </c>
      <c r="D24" s="49">
        <f t="shared" si="2"/>
        <v>125435</v>
      </c>
      <c r="E24" s="49">
        <f t="shared" si="0"/>
        <v>418809</v>
      </c>
      <c r="F24" s="49"/>
      <c r="G24" s="34">
        <v>27</v>
      </c>
      <c r="H24" s="34">
        <v>473</v>
      </c>
      <c r="I24" s="24"/>
      <c r="J24" s="34">
        <v>123573</v>
      </c>
      <c r="K24" s="34">
        <v>343752</v>
      </c>
      <c r="L24" s="24"/>
      <c r="M24" s="34">
        <v>1835</v>
      </c>
      <c r="N24" s="34">
        <v>74584</v>
      </c>
    </row>
    <row r="25" spans="1:14" ht="12.75" customHeight="1">
      <c r="A25" s="5"/>
      <c r="B25" s="4" t="s">
        <v>50</v>
      </c>
      <c r="C25" s="4">
        <f t="shared" si="1"/>
        <v>0</v>
      </c>
      <c r="D25" s="49">
        <f t="shared" si="2"/>
        <v>72585</v>
      </c>
      <c r="E25" s="49">
        <f t="shared" si="0"/>
        <v>262738</v>
      </c>
      <c r="F25" s="49"/>
      <c r="G25" s="34">
        <v>28</v>
      </c>
      <c r="H25" s="34">
        <v>415</v>
      </c>
      <c r="I25" s="24"/>
      <c r="J25" s="34">
        <v>70866</v>
      </c>
      <c r="K25" s="34">
        <v>193810</v>
      </c>
      <c r="L25" s="24"/>
      <c r="M25" s="34">
        <v>1691</v>
      </c>
      <c r="N25" s="34">
        <v>68513</v>
      </c>
    </row>
    <row r="26" spans="1:14" ht="12.75" customHeight="1">
      <c r="A26" s="5"/>
      <c r="B26" s="4" t="s">
        <v>51</v>
      </c>
      <c r="C26" s="4">
        <f t="shared" si="1"/>
        <v>0</v>
      </c>
      <c r="D26" s="49">
        <f t="shared" si="2"/>
        <v>67881</v>
      </c>
      <c r="E26" s="49">
        <f t="shared" si="0"/>
        <v>180432</v>
      </c>
      <c r="F26" s="49"/>
      <c r="G26" s="34">
        <v>12</v>
      </c>
      <c r="H26" s="34">
        <v>156</v>
      </c>
      <c r="I26" s="24"/>
      <c r="J26" s="34">
        <v>67124</v>
      </c>
      <c r="K26" s="34">
        <v>150007</v>
      </c>
      <c r="L26" s="24"/>
      <c r="M26" s="34">
        <v>745</v>
      </c>
      <c r="N26" s="34">
        <v>30269</v>
      </c>
    </row>
    <row r="27" spans="1:14" ht="12.75" customHeight="1">
      <c r="A27" s="5"/>
      <c r="B27" s="4" t="s">
        <v>52</v>
      </c>
      <c r="C27" s="4">
        <f t="shared" si="1"/>
        <v>0</v>
      </c>
      <c r="D27" s="49">
        <f t="shared" si="2"/>
        <v>31542</v>
      </c>
      <c r="E27" s="49">
        <f t="shared" si="0"/>
        <v>101822</v>
      </c>
      <c r="F27" s="49"/>
      <c r="G27" s="34">
        <v>5</v>
      </c>
      <c r="H27" s="34">
        <v>90</v>
      </c>
      <c r="I27" s="24"/>
      <c r="J27" s="34">
        <v>30915</v>
      </c>
      <c r="K27" s="34">
        <v>77032</v>
      </c>
      <c r="L27" s="24"/>
      <c r="M27" s="34">
        <v>622</v>
      </c>
      <c r="N27" s="34">
        <v>24700</v>
      </c>
    </row>
    <row r="28" spans="1:14" ht="12.75" customHeight="1">
      <c r="A28" s="5"/>
      <c r="B28" s="4" t="s">
        <v>53</v>
      </c>
      <c r="C28" s="4">
        <f t="shared" si="1"/>
        <v>0</v>
      </c>
      <c r="D28" s="49">
        <f t="shared" si="2"/>
        <v>96191</v>
      </c>
      <c r="E28" s="49">
        <f t="shared" si="0"/>
        <v>420837</v>
      </c>
      <c r="F28" s="49"/>
      <c r="G28" s="34">
        <v>139</v>
      </c>
      <c r="H28" s="34">
        <v>1779</v>
      </c>
      <c r="I28" s="24"/>
      <c r="J28" s="34">
        <v>93694</v>
      </c>
      <c r="K28" s="34">
        <v>324797</v>
      </c>
      <c r="L28" s="24"/>
      <c r="M28" s="34">
        <v>2358</v>
      </c>
      <c r="N28" s="34">
        <v>94261</v>
      </c>
    </row>
    <row r="29" spans="1:14" ht="12.75" customHeight="1">
      <c r="A29" s="5"/>
      <c r="B29" s="4" t="s">
        <v>54</v>
      </c>
      <c r="C29" s="4">
        <f t="shared" si="1"/>
        <v>0</v>
      </c>
      <c r="D29" s="49">
        <f t="shared" si="2"/>
        <v>56129</v>
      </c>
      <c r="E29" s="49">
        <f t="shared" si="0"/>
        <v>252685</v>
      </c>
      <c r="F29" s="49"/>
      <c r="G29" s="34">
        <v>10</v>
      </c>
      <c r="H29" s="34">
        <v>170</v>
      </c>
      <c r="I29" s="24"/>
      <c r="J29" s="34">
        <v>54533</v>
      </c>
      <c r="K29" s="34">
        <v>188385</v>
      </c>
      <c r="L29" s="24"/>
      <c r="M29" s="34">
        <v>1586</v>
      </c>
      <c r="N29" s="34">
        <v>64130</v>
      </c>
    </row>
    <row r="30" spans="1:14" ht="12.75" customHeight="1">
      <c r="A30" s="5"/>
      <c r="B30" s="4" t="s">
        <v>55</v>
      </c>
      <c r="C30" s="4">
        <f t="shared" si="1"/>
        <v>0</v>
      </c>
      <c r="D30" s="49">
        <f t="shared" si="2"/>
        <v>89696</v>
      </c>
      <c r="E30" s="49">
        <f t="shared" si="0"/>
        <v>308986</v>
      </c>
      <c r="F30" s="49"/>
      <c r="G30" s="34">
        <v>28</v>
      </c>
      <c r="H30" s="34">
        <v>420</v>
      </c>
      <c r="I30" s="24"/>
      <c r="J30" s="34">
        <v>87410</v>
      </c>
      <c r="K30" s="34">
        <v>217554</v>
      </c>
      <c r="L30" s="24"/>
      <c r="M30" s="34">
        <v>2258</v>
      </c>
      <c r="N30" s="34">
        <v>91012</v>
      </c>
    </row>
    <row r="31" spans="1:14" ht="12.75" customHeight="1">
      <c r="A31" s="5"/>
      <c r="B31" s="4" t="s">
        <v>56</v>
      </c>
      <c r="C31" s="4">
        <f t="shared" si="1"/>
        <v>0</v>
      </c>
      <c r="D31" s="49">
        <f t="shared" si="2"/>
        <v>55587</v>
      </c>
      <c r="E31" s="49">
        <f t="shared" si="0"/>
        <v>197179</v>
      </c>
      <c r="F31" s="49"/>
      <c r="G31" s="34">
        <v>18</v>
      </c>
      <c r="H31" s="34">
        <v>256</v>
      </c>
      <c r="I31" s="24"/>
      <c r="J31" s="34">
        <v>54479</v>
      </c>
      <c r="K31" s="34">
        <v>152685</v>
      </c>
      <c r="L31" s="24"/>
      <c r="M31" s="34">
        <v>1090</v>
      </c>
      <c r="N31" s="34">
        <v>44238</v>
      </c>
    </row>
    <row r="32" spans="1:14" ht="12.75" customHeight="1">
      <c r="A32" s="5"/>
      <c r="B32" s="4" t="s">
        <v>57</v>
      </c>
      <c r="C32" s="4">
        <f t="shared" si="1"/>
        <v>0</v>
      </c>
      <c r="D32" s="49">
        <f t="shared" si="2"/>
        <v>72382</v>
      </c>
      <c r="E32" s="49">
        <f t="shared" si="0"/>
        <v>249631</v>
      </c>
      <c r="F32" s="49"/>
      <c r="G32" s="34">
        <v>14</v>
      </c>
      <c r="H32" s="34">
        <v>188</v>
      </c>
      <c r="I32" s="24"/>
      <c r="J32" s="34">
        <v>70928</v>
      </c>
      <c r="K32" s="34">
        <v>191417</v>
      </c>
      <c r="L32" s="24"/>
      <c r="M32" s="34">
        <v>1440</v>
      </c>
      <c r="N32" s="34">
        <v>58026</v>
      </c>
    </row>
    <row r="33" spans="1:14" ht="12.75" customHeight="1">
      <c r="A33" s="5"/>
      <c r="B33" s="4" t="s">
        <v>58</v>
      </c>
      <c r="C33" s="4">
        <f t="shared" si="1"/>
        <v>0</v>
      </c>
      <c r="D33" s="49">
        <f t="shared" si="2"/>
        <v>52171</v>
      </c>
      <c r="E33" s="49">
        <f t="shared" si="0"/>
        <v>301217</v>
      </c>
      <c r="F33" s="49"/>
      <c r="G33" s="34">
        <v>40</v>
      </c>
      <c r="H33" s="34">
        <v>683</v>
      </c>
      <c r="I33" s="24"/>
      <c r="J33" s="34">
        <v>50696</v>
      </c>
      <c r="K33" s="34">
        <v>242760</v>
      </c>
      <c r="L33" s="24"/>
      <c r="M33" s="34">
        <v>1435</v>
      </c>
      <c r="N33" s="34">
        <v>57774</v>
      </c>
    </row>
    <row r="34" spans="1:14" ht="12.75" customHeight="1">
      <c r="A34" s="5"/>
      <c r="B34" s="4" t="s">
        <v>59</v>
      </c>
      <c r="C34" s="4">
        <f t="shared" si="1"/>
        <v>0</v>
      </c>
      <c r="D34" s="49">
        <f t="shared" si="2"/>
        <v>79603</v>
      </c>
      <c r="E34" s="49">
        <f t="shared" si="0"/>
        <v>305039</v>
      </c>
      <c r="F34" s="49"/>
      <c r="G34" s="34">
        <v>71</v>
      </c>
      <c r="H34" s="34">
        <v>936</v>
      </c>
      <c r="I34" s="24"/>
      <c r="J34" s="34">
        <v>77780</v>
      </c>
      <c r="K34" s="34">
        <v>234104</v>
      </c>
      <c r="L34" s="24"/>
      <c r="M34" s="34">
        <v>1752</v>
      </c>
      <c r="N34" s="34">
        <v>69999</v>
      </c>
    </row>
    <row r="35" spans="1:14" ht="12.75" customHeight="1">
      <c r="A35" s="5"/>
      <c r="B35" s="4" t="s">
        <v>60</v>
      </c>
      <c r="C35" s="4">
        <f t="shared" si="1"/>
        <v>0</v>
      </c>
      <c r="D35" s="49">
        <f t="shared" si="2"/>
        <v>107815</v>
      </c>
      <c r="E35" s="49">
        <f t="shared" si="0"/>
        <v>354550</v>
      </c>
      <c r="F35" s="49"/>
      <c r="G35" s="34">
        <v>86</v>
      </c>
      <c r="H35" s="34">
        <v>1394</v>
      </c>
      <c r="I35" s="24"/>
      <c r="J35" s="34">
        <v>106167</v>
      </c>
      <c r="K35" s="34">
        <v>290105</v>
      </c>
      <c r="L35" s="24"/>
      <c r="M35" s="34">
        <v>1562</v>
      </c>
      <c r="N35" s="34">
        <v>63051</v>
      </c>
    </row>
    <row r="36" spans="1:14" ht="12.75" customHeight="1">
      <c r="A36" s="5"/>
      <c r="B36" s="4" t="s">
        <v>61</v>
      </c>
      <c r="C36" s="4">
        <f t="shared" si="1"/>
        <v>0</v>
      </c>
      <c r="D36" s="49">
        <f t="shared" si="2"/>
        <v>60270</v>
      </c>
      <c r="E36" s="49">
        <f t="shared" si="0"/>
        <v>173151</v>
      </c>
      <c r="F36" s="49"/>
      <c r="G36" s="34">
        <v>5</v>
      </c>
      <c r="H36" s="34">
        <v>70</v>
      </c>
      <c r="I36" s="24"/>
      <c r="J36" s="34">
        <v>59572</v>
      </c>
      <c r="K36" s="34">
        <v>144911</v>
      </c>
      <c r="L36" s="24"/>
      <c r="M36" s="34">
        <v>693</v>
      </c>
      <c r="N36" s="34">
        <v>28170</v>
      </c>
    </row>
    <row r="37" spans="1:14" ht="12.75" customHeight="1">
      <c r="A37" s="5"/>
      <c r="B37" s="4" t="s">
        <v>62</v>
      </c>
      <c r="C37" s="4">
        <f t="shared" si="1"/>
        <v>0</v>
      </c>
      <c r="D37" s="49">
        <f t="shared" si="2"/>
        <v>126501</v>
      </c>
      <c r="E37" s="49">
        <f t="shared" si="0"/>
        <v>415580</v>
      </c>
      <c r="F37" s="49"/>
      <c r="G37" s="34">
        <v>52</v>
      </c>
      <c r="H37" s="34">
        <v>821</v>
      </c>
      <c r="I37" s="24"/>
      <c r="J37" s="34">
        <v>124830</v>
      </c>
      <c r="K37" s="34">
        <v>349670</v>
      </c>
      <c r="L37" s="24"/>
      <c r="M37" s="34">
        <v>1619</v>
      </c>
      <c r="N37" s="34">
        <v>65089</v>
      </c>
    </row>
    <row r="38" spans="1:14" ht="12.75" customHeight="1">
      <c r="A38" s="5"/>
      <c r="B38" s="4" t="s">
        <v>63</v>
      </c>
      <c r="C38" s="4">
        <f t="shared" si="1"/>
        <v>0</v>
      </c>
      <c r="D38" s="49">
        <f t="shared" si="2"/>
        <v>13210</v>
      </c>
      <c r="E38" s="49">
        <f t="shared" si="0"/>
        <v>53040</v>
      </c>
      <c r="F38" s="49"/>
      <c r="G38" s="34">
        <v>5</v>
      </c>
      <c r="H38" s="34">
        <v>81</v>
      </c>
      <c r="I38" s="24"/>
      <c r="J38" s="34">
        <v>12860</v>
      </c>
      <c r="K38" s="34">
        <v>39010</v>
      </c>
      <c r="L38" s="24"/>
      <c r="M38" s="34">
        <v>345</v>
      </c>
      <c r="N38" s="34">
        <v>13949</v>
      </c>
    </row>
    <row r="39" spans="1:14" ht="12.75" customHeight="1">
      <c r="A39" s="5"/>
      <c r="B39" s="4" t="s">
        <v>64</v>
      </c>
      <c r="C39" s="4">
        <f t="shared" si="1"/>
        <v>0</v>
      </c>
      <c r="D39" s="49">
        <f t="shared" si="2"/>
        <v>142761</v>
      </c>
      <c r="E39" s="49">
        <f t="shared" si="0"/>
        <v>716890</v>
      </c>
      <c r="F39" s="49"/>
      <c r="G39" s="34">
        <v>26</v>
      </c>
      <c r="H39" s="34">
        <v>444</v>
      </c>
      <c r="I39" s="24"/>
      <c r="J39" s="34">
        <v>138079</v>
      </c>
      <c r="K39" s="34">
        <v>532041</v>
      </c>
      <c r="L39" s="24"/>
      <c r="M39" s="34">
        <v>4656</v>
      </c>
      <c r="N39" s="34">
        <v>184405</v>
      </c>
    </row>
    <row r="40" spans="1:14" ht="12.75" customHeight="1">
      <c r="A40" s="5"/>
      <c r="B40" s="4" t="s">
        <v>65</v>
      </c>
      <c r="C40" s="4">
        <f t="shared" si="1"/>
        <v>0</v>
      </c>
      <c r="D40" s="49">
        <f t="shared" si="2"/>
        <v>72244</v>
      </c>
      <c r="E40" s="49">
        <f t="shared" si="0"/>
        <v>319594</v>
      </c>
      <c r="F40" s="49"/>
      <c r="G40" s="34">
        <v>20</v>
      </c>
      <c r="H40" s="34">
        <v>371</v>
      </c>
      <c r="I40" s="24"/>
      <c r="J40" s="34">
        <v>70244</v>
      </c>
      <c r="K40" s="34">
        <v>238649</v>
      </c>
      <c r="L40" s="24"/>
      <c r="M40" s="34">
        <v>1980</v>
      </c>
      <c r="N40" s="34">
        <v>80574</v>
      </c>
    </row>
    <row r="41" spans="1:14" ht="12.75" customHeight="1">
      <c r="A41" s="5"/>
      <c r="B41" s="4" t="s">
        <v>66</v>
      </c>
      <c r="C41" s="4">
        <f t="shared" si="1"/>
        <v>0</v>
      </c>
      <c r="D41" s="49">
        <f t="shared" si="2"/>
        <v>96950</v>
      </c>
      <c r="E41" s="49">
        <f t="shared" si="0"/>
        <v>269088</v>
      </c>
      <c r="F41" s="49"/>
      <c r="G41" s="34">
        <v>12</v>
      </c>
      <c r="H41" s="34">
        <v>119</v>
      </c>
      <c r="I41" s="24"/>
      <c r="J41" s="34">
        <v>95816</v>
      </c>
      <c r="K41" s="34">
        <v>222662</v>
      </c>
      <c r="L41" s="24"/>
      <c r="M41" s="34">
        <v>1122</v>
      </c>
      <c r="N41" s="34">
        <v>46307</v>
      </c>
    </row>
    <row r="42" spans="1:14" ht="12.75" customHeight="1">
      <c r="A42" s="5"/>
      <c r="B42" s="4" t="s">
        <v>67</v>
      </c>
      <c r="C42" s="4">
        <f t="shared" si="1"/>
        <v>0</v>
      </c>
      <c r="D42" s="49">
        <f t="shared" si="2"/>
        <v>32924</v>
      </c>
      <c r="E42" s="49">
        <f t="shared" si="0"/>
        <v>131487</v>
      </c>
      <c r="F42" s="49"/>
      <c r="G42" s="34">
        <v>4</v>
      </c>
      <c r="H42" s="34">
        <v>66</v>
      </c>
      <c r="I42" s="24"/>
      <c r="J42" s="34">
        <v>32174</v>
      </c>
      <c r="K42" s="34">
        <v>101656</v>
      </c>
      <c r="L42" s="24"/>
      <c r="M42" s="34">
        <v>746</v>
      </c>
      <c r="N42" s="34">
        <v>29765</v>
      </c>
    </row>
    <row r="43" spans="1:14" ht="12.75" customHeight="1" thickBot="1">
      <c r="A43" s="5"/>
      <c r="B43" s="157"/>
      <c r="C43" s="158"/>
      <c r="D43" s="158"/>
      <c r="E43" s="158"/>
      <c r="F43" s="158"/>
      <c r="G43" s="158"/>
      <c r="H43" s="158"/>
      <c r="I43" s="158"/>
      <c r="J43" s="158"/>
      <c r="K43" s="158"/>
      <c r="L43" s="158"/>
      <c r="M43" s="158"/>
      <c r="N43" s="158"/>
    </row>
    <row r="44" spans="2:14" ht="24.75" customHeight="1">
      <c r="B44" s="287" t="s">
        <v>114</v>
      </c>
      <c r="C44" s="287"/>
      <c r="D44" s="287"/>
      <c r="E44" s="287"/>
      <c r="F44" s="287"/>
      <c r="G44" s="287"/>
      <c r="H44" s="287"/>
      <c r="I44" s="287"/>
      <c r="J44" s="287"/>
      <c r="K44" s="287"/>
      <c r="L44" s="287"/>
      <c r="M44" s="287"/>
      <c r="N44" s="287"/>
    </row>
    <row r="45" spans="2:14" ht="13.5" customHeight="1">
      <c r="B45" s="114" t="s">
        <v>25</v>
      </c>
      <c r="C45" s="114"/>
      <c r="D45" s="114"/>
      <c r="E45" s="114"/>
      <c r="F45" s="114"/>
      <c r="G45" s="114"/>
      <c r="H45" s="114"/>
      <c r="I45" s="114"/>
      <c r="J45" s="114"/>
      <c r="K45" s="114"/>
      <c r="L45" s="114"/>
      <c r="M45" s="114"/>
      <c r="N45" s="114"/>
    </row>
  </sheetData>
  <sheetProtection/>
  <mergeCells count="8">
    <mergeCell ref="B2:N2"/>
    <mergeCell ref="B44:N44"/>
    <mergeCell ref="G4:H4"/>
    <mergeCell ref="D4:E4"/>
    <mergeCell ref="J4:K4"/>
    <mergeCell ref="M4:N4"/>
    <mergeCell ref="B3:N3"/>
    <mergeCell ref="B4:B5"/>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ransitionEvaluation="1" transitionEntry="1">
    <pageSetUpPr fitToPage="1"/>
  </sheetPr>
  <dimension ref="A1:P62"/>
  <sheetViews>
    <sheetView showGridLines="0" zoomScaleSheetLayoutView="49" zoomScalePageLayoutView="0" workbookViewId="0" topLeftCell="A1">
      <selection activeCell="A1" sqref="A1"/>
    </sheetView>
  </sheetViews>
  <sheetFormatPr defaultColWidth="9.77734375" defaultRowHeight="15.75"/>
  <cols>
    <col min="1" max="1" width="9.99609375" style="50" customWidth="1"/>
    <col min="2" max="2" width="7.88671875" style="50" customWidth="1"/>
    <col min="3" max="3" width="7.21484375" style="50" customWidth="1"/>
    <col min="4" max="4" width="8.5546875" style="50" customWidth="1"/>
    <col min="5" max="5" width="7.3359375" style="50" customWidth="1"/>
    <col min="6" max="6" width="6.88671875" style="50" customWidth="1"/>
    <col min="7" max="7" width="7.3359375" style="50" customWidth="1"/>
    <col min="8" max="8" width="9.21484375" style="50" customWidth="1"/>
    <col min="9" max="9" width="10.3359375" style="50" customWidth="1"/>
    <col min="10" max="10" width="7.77734375" style="50" customWidth="1"/>
    <col min="11" max="11" width="8.6640625" style="50" customWidth="1"/>
    <col min="12" max="12" width="8.77734375" style="50" customWidth="1"/>
    <col min="13" max="13" width="7.6640625" style="50" customWidth="1"/>
    <col min="14" max="14" width="7.10546875" style="50" customWidth="1"/>
    <col min="15" max="15" width="7.6640625" style="50" customWidth="1"/>
    <col min="16" max="16" width="10.5546875" style="50" customWidth="1"/>
    <col min="17" max="16384" width="9.77734375" style="50" customWidth="1"/>
  </cols>
  <sheetData>
    <row r="1" ht="12.75">
      <c r="A1" s="134" t="s">
        <v>220</v>
      </c>
    </row>
    <row r="2" spans="1:16" ht="12.75" customHeight="1">
      <c r="A2" s="300" t="s">
        <v>71</v>
      </c>
      <c r="B2" s="300"/>
      <c r="C2" s="300"/>
      <c r="D2" s="300"/>
      <c r="E2" s="300"/>
      <c r="F2" s="300"/>
      <c r="G2" s="300"/>
      <c r="H2" s="300"/>
      <c r="I2" s="300"/>
      <c r="J2" s="300"/>
      <c r="K2" s="300"/>
      <c r="L2" s="300"/>
      <c r="M2" s="300"/>
      <c r="N2" s="300"/>
      <c r="O2" s="300"/>
      <c r="P2" s="300"/>
    </row>
    <row r="3" spans="1:16" ht="15">
      <c r="A3" s="269" t="s">
        <v>239</v>
      </c>
      <c r="B3" s="269"/>
      <c r="C3" s="269"/>
      <c r="D3" s="269"/>
      <c r="E3" s="269"/>
      <c r="F3" s="269"/>
      <c r="G3" s="269"/>
      <c r="H3" s="269"/>
      <c r="I3" s="269"/>
      <c r="J3" s="269"/>
      <c r="K3" s="269"/>
      <c r="L3" s="269"/>
      <c r="M3" s="269"/>
      <c r="N3" s="269"/>
      <c r="O3" s="269"/>
      <c r="P3" s="269"/>
    </row>
    <row r="4" spans="1:16" ht="15.75" thickBot="1">
      <c r="A4" s="177"/>
      <c r="B4" s="188"/>
      <c r="C4" s="188"/>
      <c r="D4" s="188"/>
      <c r="E4" s="188"/>
      <c r="F4" s="188"/>
      <c r="G4" s="188"/>
      <c r="H4" s="188"/>
      <c r="I4" s="188"/>
      <c r="J4" s="188"/>
      <c r="K4" s="188"/>
      <c r="L4" s="188"/>
      <c r="M4" s="188"/>
      <c r="N4" s="188"/>
      <c r="O4" s="188"/>
      <c r="P4" s="250" t="s">
        <v>211</v>
      </c>
    </row>
    <row r="5" spans="1:16" ht="12.75" customHeight="1">
      <c r="A5" s="301" t="s">
        <v>158</v>
      </c>
      <c r="B5" s="302" t="s">
        <v>172</v>
      </c>
      <c r="C5" s="289" t="s">
        <v>154</v>
      </c>
      <c r="D5" s="289"/>
      <c r="E5" s="289"/>
      <c r="F5" s="289"/>
      <c r="G5" s="289"/>
      <c r="H5" s="289"/>
      <c r="I5" s="289"/>
      <c r="J5" s="289" t="s">
        <v>176</v>
      </c>
      <c r="K5" s="289"/>
      <c r="L5" s="289"/>
      <c r="M5" s="289"/>
      <c r="N5" s="289"/>
      <c r="O5" s="289"/>
      <c r="P5" s="289"/>
    </row>
    <row r="6" spans="1:16" ht="12.75" customHeight="1">
      <c r="A6" s="292"/>
      <c r="B6" s="295"/>
      <c r="C6" s="290" t="s">
        <v>159</v>
      </c>
      <c r="D6" s="290"/>
      <c r="E6" s="290"/>
      <c r="F6" s="290" t="s">
        <v>160</v>
      </c>
      <c r="G6" s="290"/>
      <c r="H6" s="290"/>
      <c r="I6" s="290"/>
      <c r="J6" s="290" t="s">
        <v>159</v>
      </c>
      <c r="K6" s="290"/>
      <c r="L6" s="290"/>
      <c r="M6" s="290" t="s">
        <v>160</v>
      </c>
      <c r="N6" s="290"/>
      <c r="O6" s="290"/>
      <c r="P6" s="290"/>
    </row>
    <row r="7" spans="1:16" ht="12.75" customHeight="1">
      <c r="A7" s="292"/>
      <c r="B7" s="295"/>
      <c r="C7" s="303" t="s">
        <v>161</v>
      </c>
      <c r="D7" s="303"/>
      <c r="E7" s="303"/>
      <c r="F7" s="291" t="s">
        <v>152</v>
      </c>
      <c r="G7" s="291" t="s">
        <v>162</v>
      </c>
      <c r="H7" s="291" t="s">
        <v>163</v>
      </c>
      <c r="I7" s="297" t="s">
        <v>164</v>
      </c>
      <c r="J7" s="291" t="s">
        <v>152</v>
      </c>
      <c r="K7" s="291" t="s">
        <v>165</v>
      </c>
      <c r="L7" s="294" t="s">
        <v>175</v>
      </c>
      <c r="M7" s="291" t="s">
        <v>152</v>
      </c>
      <c r="N7" s="291" t="s">
        <v>162</v>
      </c>
      <c r="O7" s="291" t="s">
        <v>163</v>
      </c>
      <c r="P7" s="297" t="s">
        <v>164</v>
      </c>
    </row>
    <row r="8" spans="1:16" ht="12.75" customHeight="1">
      <c r="A8" s="292"/>
      <c r="B8" s="295"/>
      <c r="C8" s="304"/>
      <c r="D8" s="304"/>
      <c r="E8" s="304"/>
      <c r="F8" s="292"/>
      <c r="G8" s="292"/>
      <c r="H8" s="292"/>
      <c r="I8" s="298"/>
      <c r="J8" s="292"/>
      <c r="K8" s="292"/>
      <c r="L8" s="295"/>
      <c r="M8" s="292"/>
      <c r="N8" s="292"/>
      <c r="O8" s="292"/>
      <c r="P8" s="298"/>
    </row>
    <row r="9" spans="1:16" ht="12.75" customHeight="1">
      <c r="A9" s="292"/>
      <c r="B9" s="295"/>
      <c r="C9" s="291" t="s">
        <v>152</v>
      </c>
      <c r="D9" s="294" t="s">
        <v>173</v>
      </c>
      <c r="E9" s="294" t="s">
        <v>174</v>
      </c>
      <c r="F9" s="292"/>
      <c r="G9" s="292"/>
      <c r="H9" s="292"/>
      <c r="I9" s="298"/>
      <c r="J9" s="292"/>
      <c r="K9" s="292"/>
      <c r="L9" s="295"/>
      <c r="M9" s="292"/>
      <c r="N9" s="292"/>
      <c r="O9" s="292"/>
      <c r="P9" s="298"/>
    </row>
    <row r="10" spans="1:16" ht="12.75" customHeight="1" thickBot="1">
      <c r="A10" s="293"/>
      <c r="B10" s="296"/>
      <c r="C10" s="293"/>
      <c r="D10" s="296"/>
      <c r="E10" s="296"/>
      <c r="F10" s="293"/>
      <c r="G10" s="293"/>
      <c r="H10" s="293"/>
      <c r="I10" s="299"/>
      <c r="J10" s="293"/>
      <c r="K10" s="293"/>
      <c r="L10" s="296"/>
      <c r="M10" s="293"/>
      <c r="N10" s="293"/>
      <c r="O10" s="293"/>
      <c r="P10" s="299"/>
    </row>
    <row r="11" spans="2:16" ht="9" customHeight="1">
      <c r="B11" s="51"/>
      <c r="C11" s="51"/>
      <c r="D11" s="51"/>
      <c r="E11" s="51"/>
      <c r="F11" s="51"/>
      <c r="G11" s="51"/>
      <c r="H11" s="51"/>
      <c r="I11" s="51"/>
      <c r="J11" s="51"/>
      <c r="K11" s="51"/>
      <c r="L11" s="51"/>
      <c r="M11" s="51"/>
      <c r="N11" s="51"/>
      <c r="O11" s="51"/>
      <c r="P11" s="51"/>
    </row>
    <row r="12" spans="1:16" ht="12.75" customHeight="1">
      <c r="A12" s="52">
        <v>1944</v>
      </c>
      <c r="B12" s="53">
        <v>53</v>
      </c>
      <c r="C12" s="53">
        <v>24</v>
      </c>
      <c r="D12" s="53">
        <v>15</v>
      </c>
      <c r="E12" s="53">
        <v>9</v>
      </c>
      <c r="F12" s="53">
        <v>29</v>
      </c>
      <c r="G12" s="53">
        <v>7</v>
      </c>
      <c r="H12" s="53">
        <v>17</v>
      </c>
      <c r="I12" s="53">
        <v>5</v>
      </c>
      <c r="J12" s="53"/>
      <c r="K12" s="53"/>
      <c r="L12" s="53"/>
      <c r="M12" s="53"/>
      <c r="N12" s="53"/>
      <c r="O12" s="53"/>
      <c r="P12" s="53"/>
    </row>
    <row r="13" spans="1:16" ht="12.75" customHeight="1">
      <c r="A13" s="52">
        <v>1945</v>
      </c>
      <c r="B13" s="53">
        <v>142</v>
      </c>
      <c r="C13" s="53">
        <v>66</v>
      </c>
      <c r="D13" s="53">
        <v>49</v>
      </c>
      <c r="E13" s="53">
        <v>17</v>
      </c>
      <c r="F13" s="53">
        <v>76</v>
      </c>
      <c r="G13" s="53">
        <v>24</v>
      </c>
      <c r="H13" s="53">
        <v>36</v>
      </c>
      <c r="I13" s="53">
        <v>16</v>
      </c>
      <c r="J13" s="53"/>
      <c r="K13" s="53"/>
      <c r="L13" s="53"/>
      <c r="M13" s="53"/>
      <c r="N13" s="53"/>
      <c r="O13" s="53"/>
      <c r="P13" s="53"/>
    </row>
    <row r="14" spans="1:16" ht="12.75" customHeight="1">
      <c r="A14" s="52">
        <v>1946</v>
      </c>
      <c r="B14" s="53">
        <v>256</v>
      </c>
      <c r="C14" s="53">
        <v>135</v>
      </c>
      <c r="D14" s="53">
        <v>101</v>
      </c>
      <c r="E14" s="53">
        <v>34</v>
      </c>
      <c r="F14" s="53">
        <v>119</v>
      </c>
      <c r="G14" s="53">
        <v>33</v>
      </c>
      <c r="H14" s="53">
        <v>64</v>
      </c>
      <c r="I14" s="53">
        <v>22</v>
      </c>
      <c r="J14" s="53"/>
      <c r="K14" s="53"/>
      <c r="L14" s="53"/>
      <c r="M14" s="53">
        <v>2</v>
      </c>
      <c r="N14" s="53"/>
      <c r="O14" s="53">
        <v>2</v>
      </c>
      <c r="P14" s="53"/>
    </row>
    <row r="15" spans="1:16" ht="12.75" customHeight="1">
      <c r="A15" s="52">
        <v>1947</v>
      </c>
      <c r="B15" s="53">
        <v>464</v>
      </c>
      <c r="C15" s="53">
        <v>236</v>
      </c>
      <c r="D15" s="53">
        <v>189</v>
      </c>
      <c r="E15" s="53">
        <v>47</v>
      </c>
      <c r="F15" s="53">
        <v>196</v>
      </c>
      <c r="G15" s="53">
        <v>57</v>
      </c>
      <c r="H15" s="53">
        <v>108</v>
      </c>
      <c r="I15" s="53">
        <v>31</v>
      </c>
      <c r="J15" s="53">
        <v>1</v>
      </c>
      <c r="K15" s="53">
        <v>1</v>
      </c>
      <c r="L15" s="53"/>
      <c r="M15" s="53">
        <v>31</v>
      </c>
      <c r="N15" s="53">
        <v>13</v>
      </c>
      <c r="O15" s="53">
        <v>18</v>
      </c>
      <c r="P15" s="53"/>
    </row>
    <row r="16" spans="1:16" ht="12.75" customHeight="1">
      <c r="A16" s="52">
        <v>1948</v>
      </c>
      <c r="B16" s="53">
        <v>1213</v>
      </c>
      <c r="C16" s="53">
        <v>337</v>
      </c>
      <c r="D16" s="53">
        <v>278</v>
      </c>
      <c r="E16" s="53">
        <v>59</v>
      </c>
      <c r="F16" s="53">
        <v>305</v>
      </c>
      <c r="G16" s="53">
        <v>90</v>
      </c>
      <c r="H16" s="53">
        <v>165</v>
      </c>
      <c r="I16" s="53">
        <v>50</v>
      </c>
      <c r="J16" s="53">
        <v>10</v>
      </c>
      <c r="K16" s="53">
        <v>10</v>
      </c>
      <c r="L16" s="53"/>
      <c r="M16" s="53">
        <v>561</v>
      </c>
      <c r="N16" s="53">
        <v>223</v>
      </c>
      <c r="O16" s="53">
        <v>338</v>
      </c>
      <c r="P16" s="53"/>
    </row>
    <row r="17" spans="1:16" ht="12.75" customHeight="1">
      <c r="A17" s="52">
        <v>1949</v>
      </c>
      <c r="B17" s="53">
        <v>2684</v>
      </c>
      <c r="C17" s="53">
        <v>396</v>
      </c>
      <c r="D17" s="53">
        <v>317</v>
      </c>
      <c r="E17" s="53">
        <v>79</v>
      </c>
      <c r="F17" s="53">
        <v>443</v>
      </c>
      <c r="G17" s="53">
        <v>132</v>
      </c>
      <c r="H17" s="53">
        <v>245</v>
      </c>
      <c r="I17" s="53">
        <v>66</v>
      </c>
      <c r="J17" s="53">
        <v>64</v>
      </c>
      <c r="K17" s="53">
        <v>64</v>
      </c>
      <c r="L17" s="53"/>
      <c r="M17" s="53">
        <v>1781</v>
      </c>
      <c r="N17" s="53">
        <v>680</v>
      </c>
      <c r="O17" s="53">
        <v>1101</v>
      </c>
      <c r="P17" s="53"/>
    </row>
    <row r="18" spans="1:16" ht="12.75" customHeight="1">
      <c r="A18" s="52">
        <v>1950</v>
      </c>
      <c r="B18" s="53">
        <v>4518</v>
      </c>
      <c r="C18" s="53">
        <v>450</v>
      </c>
      <c r="D18" s="53">
        <v>345</v>
      </c>
      <c r="E18" s="53">
        <v>105</v>
      </c>
      <c r="F18" s="53">
        <v>576</v>
      </c>
      <c r="G18" s="53">
        <v>170</v>
      </c>
      <c r="H18" s="53">
        <v>330</v>
      </c>
      <c r="I18" s="53">
        <v>76</v>
      </c>
      <c r="J18" s="53">
        <v>164</v>
      </c>
      <c r="K18" s="53">
        <v>159</v>
      </c>
      <c r="L18" s="53">
        <v>5</v>
      </c>
      <c r="M18" s="53">
        <v>3328</v>
      </c>
      <c r="N18" s="53">
        <v>1267</v>
      </c>
      <c r="O18" s="53">
        <v>2061</v>
      </c>
      <c r="P18" s="53"/>
    </row>
    <row r="19" spans="1:16" ht="12.75" customHeight="1">
      <c r="A19" s="52">
        <v>1951</v>
      </c>
      <c r="B19" s="53">
        <v>7164</v>
      </c>
      <c r="C19" s="53">
        <v>520</v>
      </c>
      <c r="D19" s="53">
        <v>385</v>
      </c>
      <c r="E19" s="53">
        <v>135</v>
      </c>
      <c r="F19" s="53">
        <v>750</v>
      </c>
      <c r="G19" s="53">
        <v>215</v>
      </c>
      <c r="H19" s="53">
        <v>435</v>
      </c>
      <c r="I19" s="53">
        <v>100</v>
      </c>
      <c r="J19" s="53">
        <v>585</v>
      </c>
      <c r="K19" s="53">
        <v>574</v>
      </c>
      <c r="L19" s="53">
        <v>11</v>
      </c>
      <c r="M19" s="53">
        <v>5309</v>
      </c>
      <c r="N19" s="53">
        <v>1996</v>
      </c>
      <c r="O19" s="53">
        <v>3313</v>
      </c>
      <c r="P19" s="53"/>
    </row>
    <row r="20" spans="1:16" ht="12.75" customHeight="1">
      <c r="A20" s="52">
        <v>1952</v>
      </c>
      <c r="B20" s="53">
        <v>10583</v>
      </c>
      <c r="C20" s="53">
        <v>584</v>
      </c>
      <c r="D20" s="53">
        <v>426</v>
      </c>
      <c r="E20" s="53">
        <v>158</v>
      </c>
      <c r="F20" s="53">
        <v>916</v>
      </c>
      <c r="G20" s="53">
        <v>271</v>
      </c>
      <c r="H20" s="53">
        <v>537</v>
      </c>
      <c r="I20" s="53">
        <v>108</v>
      </c>
      <c r="J20" s="53">
        <v>1449</v>
      </c>
      <c r="K20" s="53">
        <v>1380</v>
      </c>
      <c r="L20" s="53">
        <v>69</v>
      </c>
      <c r="M20" s="53">
        <v>7634</v>
      </c>
      <c r="N20" s="53">
        <v>2824</v>
      </c>
      <c r="O20" s="53">
        <v>4810</v>
      </c>
      <c r="P20" s="53"/>
    </row>
    <row r="21" spans="1:16" ht="12.75" customHeight="1">
      <c r="A21" s="52">
        <v>1953</v>
      </c>
      <c r="B21" s="53">
        <v>14125</v>
      </c>
      <c r="C21" s="53">
        <v>664</v>
      </c>
      <c r="D21" s="53">
        <v>491</v>
      </c>
      <c r="E21" s="53">
        <v>173</v>
      </c>
      <c r="F21" s="53">
        <v>1074</v>
      </c>
      <c r="G21" s="53">
        <v>314</v>
      </c>
      <c r="H21" s="53">
        <v>626</v>
      </c>
      <c r="I21" s="53">
        <v>134</v>
      </c>
      <c r="J21" s="53">
        <v>2322</v>
      </c>
      <c r="K21" s="53">
        <v>1970</v>
      </c>
      <c r="L21" s="53">
        <v>352</v>
      </c>
      <c r="M21" s="53">
        <v>10065</v>
      </c>
      <c r="N21" s="53">
        <v>3644</v>
      </c>
      <c r="O21" s="53">
        <v>6421</v>
      </c>
      <c r="P21" s="53"/>
    </row>
    <row r="22" spans="1:16" ht="12.75" customHeight="1">
      <c r="A22" s="52">
        <v>1954</v>
      </c>
      <c r="B22" s="53">
        <v>17527</v>
      </c>
      <c r="C22" s="53">
        <v>776</v>
      </c>
      <c r="D22" s="53">
        <v>569</v>
      </c>
      <c r="E22" s="53">
        <v>207</v>
      </c>
      <c r="F22" s="53">
        <v>1234</v>
      </c>
      <c r="G22" s="53">
        <v>358</v>
      </c>
      <c r="H22" s="53">
        <v>721</v>
      </c>
      <c r="I22" s="53">
        <v>155</v>
      </c>
      <c r="J22" s="53">
        <v>3366</v>
      </c>
      <c r="K22" s="53">
        <v>2363</v>
      </c>
      <c r="L22" s="53">
        <v>1003</v>
      </c>
      <c r="M22" s="53">
        <v>12151</v>
      </c>
      <c r="N22" s="53">
        <v>4487</v>
      </c>
      <c r="O22" s="53">
        <v>7664</v>
      </c>
      <c r="P22" s="53"/>
    </row>
    <row r="23" spans="1:16" ht="12.75" customHeight="1">
      <c r="A23" s="52">
        <v>1955</v>
      </c>
      <c r="B23" s="53">
        <v>21073</v>
      </c>
      <c r="C23" s="53">
        <v>891</v>
      </c>
      <c r="D23" s="53">
        <v>653</v>
      </c>
      <c r="E23" s="53">
        <v>238</v>
      </c>
      <c r="F23" s="53">
        <v>1430</v>
      </c>
      <c r="G23" s="53">
        <v>414</v>
      </c>
      <c r="H23" s="53">
        <v>864</v>
      </c>
      <c r="I23" s="53">
        <v>152</v>
      </c>
      <c r="J23" s="53">
        <v>4506</v>
      </c>
      <c r="K23" s="53">
        <v>2639</v>
      </c>
      <c r="L23" s="53">
        <v>1867</v>
      </c>
      <c r="M23" s="53">
        <v>14246</v>
      </c>
      <c r="N23" s="53">
        <v>5362</v>
      </c>
      <c r="O23" s="53">
        <v>8884</v>
      </c>
      <c r="P23" s="53"/>
    </row>
    <row r="24" spans="1:16" ht="12.75" customHeight="1">
      <c r="A24" s="52">
        <v>1956</v>
      </c>
      <c r="B24" s="53">
        <v>25409</v>
      </c>
      <c r="C24" s="53">
        <v>1041</v>
      </c>
      <c r="D24" s="53">
        <v>770</v>
      </c>
      <c r="E24" s="53">
        <v>271</v>
      </c>
      <c r="F24" s="53">
        <v>1673</v>
      </c>
      <c r="G24" s="53">
        <v>480</v>
      </c>
      <c r="H24" s="53">
        <v>1010</v>
      </c>
      <c r="I24" s="53">
        <v>183</v>
      </c>
      <c r="J24" s="53">
        <v>6178</v>
      </c>
      <c r="K24" s="53">
        <v>2961</v>
      </c>
      <c r="L24" s="53">
        <v>3217</v>
      </c>
      <c r="M24" s="53">
        <v>16517</v>
      </c>
      <c r="N24" s="53">
        <v>6317</v>
      </c>
      <c r="O24" s="53">
        <v>10200</v>
      </c>
      <c r="P24" s="53"/>
    </row>
    <row r="25" spans="1:16" ht="12.75" customHeight="1">
      <c r="A25" s="52">
        <v>1957</v>
      </c>
      <c r="B25" s="53">
        <v>29083</v>
      </c>
      <c r="C25" s="53">
        <v>1138</v>
      </c>
      <c r="D25" s="53">
        <v>845</v>
      </c>
      <c r="E25" s="53">
        <v>293</v>
      </c>
      <c r="F25" s="53">
        <v>1915</v>
      </c>
      <c r="G25" s="53">
        <v>547</v>
      </c>
      <c r="H25" s="53">
        <v>1161</v>
      </c>
      <c r="I25" s="53">
        <v>207</v>
      </c>
      <c r="J25" s="53">
        <v>7382</v>
      </c>
      <c r="K25" s="53">
        <v>3033</v>
      </c>
      <c r="L25" s="53">
        <v>4349</v>
      </c>
      <c r="M25" s="53">
        <v>18648</v>
      </c>
      <c r="N25" s="53">
        <v>7343</v>
      </c>
      <c r="O25" s="53">
        <v>11244</v>
      </c>
      <c r="P25" s="53">
        <v>61</v>
      </c>
    </row>
    <row r="26" spans="1:16" ht="12.75" customHeight="1">
      <c r="A26" s="52">
        <v>1958</v>
      </c>
      <c r="B26" s="53">
        <v>35236</v>
      </c>
      <c r="C26" s="53">
        <v>1639</v>
      </c>
      <c r="D26" s="53">
        <v>1250</v>
      </c>
      <c r="E26" s="53">
        <v>389</v>
      </c>
      <c r="F26" s="53">
        <v>2241</v>
      </c>
      <c r="G26" s="53">
        <v>629</v>
      </c>
      <c r="H26" s="53">
        <v>1366</v>
      </c>
      <c r="I26" s="53">
        <v>246</v>
      </c>
      <c r="J26" s="53">
        <v>9272</v>
      </c>
      <c r="K26" s="53">
        <v>3856</v>
      </c>
      <c r="L26" s="53">
        <v>5416</v>
      </c>
      <c r="M26" s="53">
        <v>22084</v>
      </c>
      <c r="N26" s="53">
        <v>8636</v>
      </c>
      <c r="O26" s="53">
        <v>13308</v>
      </c>
      <c r="P26" s="53">
        <v>140</v>
      </c>
    </row>
    <row r="27" spans="1:16" ht="12.75" customHeight="1">
      <c r="A27" s="52">
        <v>1959</v>
      </c>
      <c r="B27" s="53">
        <v>41778</v>
      </c>
      <c r="C27" s="53">
        <v>2443</v>
      </c>
      <c r="D27" s="53">
        <v>1891</v>
      </c>
      <c r="E27" s="53">
        <v>552</v>
      </c>
      <c r="F27" s="53">
        <v>2663</v>
      </c>
      <c r="G27" s="53">
        <v>749</v>
      </c>
      <c r="H27" s="53">
        <v>1608</v>
      </c>
      <c r="I27" s="53">
        <v>306</v>
      </c>
      <c r="J27" s="53">
        <v>11437</v>
      </c>
      <c r="K27" s="53">
        <v>4909</v>
      </c>
      <c r="L27" s="53">
        <v>6528</v>
      </c>
      <c r="M27" s="53">
        <v>25235</v>
      </c>
      <c r="N27" s="53">
        <v>10063</v>
      </c>
      <c r="O27" s="53">
        <v>14947</v>
      </c>
      <c r="P27" s="53">
        <v>225</v>
      </c>
    </row>
    <row r="28" spans="1:16" ht="12.75" customHeight="1">
      <c r="A28" s="52">
        <v>1960</v>
      </c>
      <c r="B28" s="53">
        <v>48715</v>
      </c>
      <c r="C28" s="53">
        <v>3246</v>
      </c>
      <c r="D28" s="53">
        <v>2454</v>
      </c>
      <c r="E28" s="53">
        <v>792</v>
      </c>
      <c r="F28" s="53">
        <v>3179</v>
      </c>
      <c r="G28" s="53">
        <v>896</v>
      </c>
      <c r="H28" s="53">
        <v>1900</v>
      </c>
      <c r="I28" s="53">
        <v>383</v>
      </c>
      <c r="J28" s="53">
        <v>13604</v>
      </c>
      <c r="K28" s="53">
        <v>5605</v>
      </c>
      <c r="L28" s="53">
        <v>7999</v>
      </c>
      <c r="M28" s="53">
        <v>28686</v>
      </c>
      <c r="N28" s="53">
        <v>11887</v>
      </c>
      <c r="O28" s="53">
        <v>16484</v>
      </c>
      <c r="P28" s="53">
        <v>315</v>
      </c>
    </row>
    <row r="29" spans="1:16" ht="12.75" customHeight="1">
      <c r="A29" s="52">
        <v>1961</v>
      </c>
      <c r="B29" s="53">
        <v>57701</v>
      </c>
      <c r="C29" s="53">
        <v>4265</v>
      </c>
      <c r="D29" s="53">
        <v>3427</v>
      </c>
      <c r="E29" s="53">
        <v>838</v>
      </c>
      <c r="F29" s="53">
        <v>3829</v>
      </c>
      <c r="G29" s="53">
        <v>1058</v>
      </c>
      <c r="H29" s="53">
        <v>2313</v>
      </c>
      <c r="I29" s="53">
        <v>458</v>
      </c>
      <c r="J29" s="53">
        <v>16417</v>
      </c>
      <c r="K29" s="53">
        <v>6812</v>
      </c>
      <c r="L29" s="53">
        <v>9605</v>
      </c>
      <c r="M29" s="53">
        <v>33190</v>
      </c>
      <c r="N29" s="53">
        <v>13514</v>
      </c>
      <c r="O29" s="53">
        <v>19221</v>
      </c>
      <c r="P29" s="53">
        <v>455</v>
      </c>
    </row>
    <row r="30" spans="1:16" ht="12.75" customHeight="1">
      <c r="A30" s="52">
        <v>1962</v>
      </c>
      <c r="B30" s="53">
        <v>69640</v>
      </c>
      <c r="C30" s="53">
        <v>5390</v>
      </c>
      <c r="D30" s="53">
        <v>4312</v>
      </c>
      <c r="E30" s="53">
        <v>1078</v>
      </c>
      <c r="F30" s="53">
        <v>4866</v>
      </c>
      <c r="G30" s="53">
        <v>1337</v>
      </c>
      <c r="H30" s="53">
        <v>2929</v>
      </c>
      <c r="I30" s="53">
        <v>600</v>
      </c>
      <c r="J30" s="53">
        <v>20846</v>
      </c>
      <c r="K30" s="53">
        <v>8557</v>
      </c>
      <c r="L30" s="53">
        <v>12289</v>
      </c>
      <c r="M30" s="53">
        <v>38538</v>
      </c>
      <c r="N30" s="53">
        <v>15901</v>
      </c>
      <c r="O30" s="53">
        <v>21982</v>
      </c>
      <c r="P30" s="53">
        <v>655</v>
      </c>
    </row>
    <row r="31" spans="1:16" ht="12.75" customHeight="1">
      <c r="A31" s="52">
        <v>1963</v>
      </c>
      <c r="B31" s="53">
        <v>76518</v>
      </c>
      <c r="C31" s="53">
        <v>6371</v>
      </c>
      <c r="D31" s="53">
        <v>5160</v>
      </c>
      <c r="E31" s="53">
        <v>1211</v>
      </c>
      <c r="F31" s="53">
        <v>5378</v>
      </c>
      <c r="G31" s="53">
        <v>1468</v>
      </c>
      <c r="H31" s="53">
        <v>3255</v>
      </c>
      <c r="I31" s="53">
        <v>655</v>
      </c>
      <c r="J31" s="53">
        <v>23450</v>
      </c>
      <c r="K31" s="53">
        <v>9668</v>
      </c>
      <c r="L31" s="53">
        <v>13782</v>
      </c>
      <c r="M31" s="53">
        <v>41319</v>
      </c>
      <c r="N31" s="53">
        <v>17429</v>
      </c>
      <c r="O31" s="53">
        <v>23145</v>
      </c>
      <c r="P31" s="53">
        <v>745</v>
      </c>
    </row>
    <row r="32" spans="1:16" ht="12.75" customHeight="1">
      <c r="A32" s="52">
        <v>1964</v>
      </c>
      <c r="B32" s="53">
        <v>91726</v>
      </c>
      <c r="C32" s="53">
        <v>9025</v>
      </c>
      <c r="D32" s="53">
        <v>7480</v>
      </c>
      <c r="E32" s="53">
        <v>1545</v>
      </c>
      <c r="F32" s="53">
        <v>6785</v>
      </c>
      <c r="G32" s="53">
        <v>1799</v>
      </c>
      <c r="H32" s="53">
        <v>4170</v>
      </c>
      <c r="I32" s="53">
        <v>816</v>
      </c>
      <c r="J32" s="53">
        <v>27277</v>
      </c>
      <c r="K32" s="53">
        <v>11401</v>
      </c>
      <c r="L32" s="53">
        <v>15876</v>
      </c>
      <c r="M32" s="53">
        <v>48639</v>
      </c>
      <c r="N32" s="53">
        <v>20426</v>
      </c>
      <c r="O32" s="53">
        <v>27258</v>
      </c>
      <c r="P32" s="53">
        <v>955</v>
      </c>
    </row>
    <row r="33" spans="1:16" ht="12.75" customHeight="1">
      <c r="A33" s="52">
        <v>1965</v>
      </c>
      <c r="B33" s="53">
        <v>105042</v>
      </c>
      <c r="C33" s="53">
        <v>11004</v>
      </c>
      <c r="D33" s="53">
        <v>9215</v>
      </c>
      <c r="E33" s="53">
        <v>1789</v>
      </c>
      <c r="F33" s="53">
        <v>7805</v>
      </c>
      <c r="G33" s="53">
        <v>2040</v>
      </c>
      <c r="H33" s="53">
        <v>4838</v>
      </c>
      <c r="I33" s="53">
        <v>927</v>
      </c>
      <c r="J33" s="53">
        <v>31703</v>
      </c>
      <c r="K33" s="53">
        <v>13019</v>
      </c>
      <c r="L33" s="53">
        <v>18684</v>
      </c>
      <c r="M33" s="53">
        <v>54530</v>
      </c>
      <c r="N33" s="53">
        <v>23196</v>
      </c>
      <c r="O33" s="53">
        <v>30121</v>
      </c>
      <c r="P33" s="53">
        <v>1213</v>
      </c>
    </row>
    <row r="34" spans="1:16" ht="12.75" customHeight="1">
      <c r="A34" s="52">
        <v>1966</v>
      </c>
      <c r="B34" s="53">
        <v>120623</v>
      </c>
      <c r="C34" s="53">
        <v>13111</v>
      </c>
      <c r="D34" s="53">
        <v>10995</v>
      </c>
      <c r="E34" s="53">
        <v>2116</v>
      </c>
      <c r="F34" s="53">
        <v>9160</v>
      </c>
      <c r="G34" s="53">
        <v>2374</v>
      </c>
      <c r="H34" s="53">
        <v>5754</v>
      </c>
      <c r="I34" s="53">
        <v>1032</v>
      </c>
      <c r="J34" s="53">
        <v>36066</v>
      </c>
      <c r="K34" s="53">
        <v>14863</v>
      </c>
      <c r="L34" s="53">
        <v>21203</v>
      </c>
      <c r="M34" s="53">
        <v>62286</v>
      </c>
      <c r="N34" s="53">
        <v>26454</v>
      </c>
      <c r="O34" s="53">
        <v>34367</v>
      </c>
      <c r="P34" s="53">
        <v>1465</v>
      </c>
    </row>
    <row r="35" spans="1:16" ht="12.75" customHeight="1">
      <c r="A35" s="52">
        <v>1967</v>
      </c>
      <c r="B35" s="53">
        <v>142891</v>
      </c>
      <c r="C35" s="53">
        <v>15980</v>
      </c>
      <c r="D35" s="53">
        <v>13563</v>
      </c>
      <c r="E35" s="53">
        <v>2417</v>
      </c>
      <c r="F35" s="53">
        <v>10669</v>
      </c>
      <c r="G35" s="53">
        <v>2758</v>
      </c>
      <c r="H35" s="53">
        <v>6741</v>
      </c>
      <c r="I35" s="53">
        <v>1170</v>
      </c>
      <c r="J35" s="53">
        <v>42480</v>
      </c>
      <c r="K35" s="53">
        <v>17624</v>
      </c>
      <c r="L35" s="53">
        <v>24856</v>
      </c>
      <c r="M35" s="53">
        <v>73762</v>
      </c>
      <c r="N35" s="53">
        <v>30889</v>
      </c>
      <c r="O35" s="53">
        <v>41078</v>
      </c>
      <c r="P35" s="53">
        <v>1795</v>
      </c>
    </row>
    <row r="36" spans="1:16" ht="12.75" customHeight="1">
      <c r="A36" s="52">
        <v>1968</v>
      </c>
      <c r="B36" s="53">
        <v>163149</v>
      </c>
      <c r="C36" s="53">
        <v>18327</v>
      </c>
      <c r="D36" s="53">
        <v>15691</v>
      </c>
      <c r="E36" s="53">
        <v>2636</v>
      </c>
      <c r="F36" s="53">
        <v>12051</v>
      </c>
      <c r="G36" s="53">
        <v>3100</v>
      </c>
      <c r="H36" s="53">
        <v>7559</v>
      </c>
      <c r="I36" s="53">
        <v>1392</v>
      </c>
      <c r="J36" s="53">
        <v>49179</v>
      </c>
      <c r="K36" s="53">
        <v>19714</v>
      </c>
      <c r="L36" s="53">
        <v>29465</v>
      </c>
      <c r="M36" s="53">
        <v>83592</v>
      </c>
      <c r="N36" s="53">
        <v>35323</v>
      </c>
      <c r="O36" s="53">
        <v>46198</v>
      </c>
      <c r="P36" s="53">
        <v>2071</v>
      </c>
    </row>
    <row r="37" spans="1:16" ht="12.75" customHeight="1">
      <c r="A37" s="52">
        <v>1969</v>
      </c>
      <c r="B37" s="53">
        <v>184273</v>
      </c>
      <c r="C37" s="53">
        <v>21289</v>
      </c>
      <c r="D37" s="53">
        <v>18319</v>
      </c>
      <c r="E37" s="53">
        <v>2970</v>
      </c>
      <c r="F37" s="53">
        <v>13787</v>
      </c>
      <c r="G37" s="53">
        <v>3637</v>
      </c>
      <c r="H37" s="53">
        <v>8599</v>
      </c>
      <c r="I37" s="53">
        <v>1551</v>
      </c>
      <c r="J37" s="53">
        <v>56537</v>
      </c>
      <c r="K37" s="53">
        <v>21902</v>
      </c>
      <c r="L37" s="53">
        <v>34635</v>
      </c>
      <c r="M37" s="53">
        <v>92660</v>
      </c>
      <c r="N37" s="53">
        <v>40190</v>
      </c>
      <c r="O37" s="53">
        <v>50087</v>
      </c>
      <c r="P37" s="53">
        <v>2383</v>
      </c>
    </row>
    <row r="38" spans="1:16" ht="12.75" customHeight="1">
      <c r="A38" s="52">
        <v>1970</v>
      </c>
      <c r="B38" s="53">
        <v>217625</v>
      </c>
      <c r="C38" s="53">
        <v>25274</v>
      </c>
      <c r="D38" s="53">
        <v>21718</v>
      </c>
      <c r="E38" s="53">
        <v>3556</v>
      </c>
      <c r="F38" s="53">
        <v>17486</v>
      </c>
      <c r="G38" s="53">
        <v>4479</v>
      </c>
      <c r="H38" s="53">
        <v>11084</v>
      </c>
      <c r="I38" s="53">
        <v>1923</v>
      </c>
      <c r="J38" s="53">
        <v>64909</v>
      </c>
      <c r="K38" s="53">
        <v>25347</v>
      </c>
      <c r="L38" s="53">
        <v>39562</v>
      </c>
      <c r="M38" s="53">
        <v>109956</v>
      </c>
      <c r="N38" s="53">
        <v>46613</v>
      </c>
      <c r="O38" s="53">
        <v>60569</v>
      </c>
      <c r="P38" s="53">
        <v>2774</v>
      </c>
    </row>
    <row r="39" spans="1:16" ht="12.75" customHeight="1">
      <c r="A39" s="52">
        <v>1971</v>
      </c>
      <c r="B39" s="53">
        <v>233905</v>
      </c>
      <c r="C39" s="53">
        <v>28621</v>
      </c>
      <c r="D39" s="53">
        <v>24631</v>
      </c>
      <c r="E39" s="53">
        <v>3990</v>
      </c>
      <c r="F39" s="53">
        <v>19162</v>
      </c>
      <c r="G39" s="53">
        <v>4950</v>
      </c>
      <c r="H39" s="53">
        <v>12099</v>
      </c>
      <c r="I39" s="53">
        <v>2113</v>
      </c>
      <c r="J39" s="53">
        <v>74594</v>
      </c>
      <c r="K39" s="53">
        <v>28475</v>
      </c>
      <c r="L39" s="53">
        <v>46119</v>
      </c>
      <c r="M39" s="53">
        <v>111528</v>
      </c>
      <c r="N39" s="53">
        <v>49220</v>
      </c>
      <c r="O39" s="53">
        <v>59267</v>
      </c>
      <c r="P39" s="53">
        <v>3041</v>
      </c>
    </row>
    <row r="40" spans="1:16" ht="12.75" customHeight="1">
      <c r="A40" s="54" t="s">
        <v>72</v>
      </c>
      <c r="B40" s="53">
        <v>253478</v>
      </c>
      <c r="C40" s="53">
        <v>31926</v>
      </c>
      <c r="D40" s="53">
        <v>27490</v>
      </c>
      <c r="E40" s="53">
        <v>4436</v>
      </c>
      <c r="F40" s="53">
        <v>20243</v>
      </c>
      <c r="G40" s="53">
        <v>5403</v>
      </c>
      <c r="H40" s="53">
        <v>12537</v>
      </c>
      <c r="I40" s="53">
        <v>2303</v>
      </c>
      <c r="J40" s="53">
        <v>72755</v>
      </c>
      <c r="K40" s="53">
        <v>25319</v>
      </c>
      <c r="L40" s="53">
        <v>47436</v>
      </c>
      <c r="M40" s="53">
        <v>128554</v>
      </c>
      <c r="N40" s="53">
        <v>57417</v>
      </c>
      <c r="O40" s="53">
        <v>67780</v>
      </c>
      <c r="P40" s="53">
        <v>3357</v>
      </c>
    </row>
    <row r="41" spans="1:16" ht="12.75" customHeight="1">
      <c r="A41" s="52">
        <v>1973</v>
      </c>
      <c r="B41" s="53">
        <v>265281</v>
      </c>
      <c r="C41" s="53">
        <v>24559</v>
      </c>
      <c r="D41" s="53">
        <v>21375</v>
      </c>
      <c r="E41" s="53">
        <v>3184</v>
      </c>
      <c r="F41" s="53">
        <v>22341</v>
      </c>
      <c r="G41" s="53">
        <v>6022</v>
      </c>
      <c r="H41" s="53">
        <v>13787</v>
      </c>
      <c r="I41" s="53">
        <v>2532</v>
      </c>
      <c r="J41" s="53">
        <v>81222</v>
      </c>
      <c r="K41" s="53">
        <v>27191</v>
      </c>
      <c r="L41" s="53">
        <v>54031</v>
      </c>
      <c r="M41" s="53">
        <v>137159</v>
      </c>
      <c r="N41" s="53">
        <v>60719</v>
      </c>
      <c r="O41" s="53">
        <v>72906</v>
      </c>
      <c r="P41" s="53">
        <v>3534</v>
      </c>
    </row>
    <row r="42" spans="1:16" ht="12.75" customHeight="1">
      <c r="A42" s="52">
        <v>1974</v>
      </c>
      <c r="B42" s="53">
        <v>299586</v>
      </c>
      <c r="C42" s="53">
        <v>25922</v>
      </c>
      <c r="D42" s="53">
        <v>22561</v>
      </c>
      <c r="E42" s="53">
        <v>3361</v>
      </c>
      <c r="F42" s="53">
        <v>25313</v>
      </c>
      <c r="G42" s="53">
        <v>6809</v>
      </c>
      <c r="H42" s="53">
        <v>15668</v>
      </c>
      <c r="I42" s="53">
        <v>2836</v>
      </c>
      <c r="J42" s="53">
        <v>95938</v>
      </c>
      <c r="K42" s="53">
        <v>30633</v>
      </c>
      <c r="L42" s="53">
        <v>65305</v>
      </c>
      <c r="M42" s="53">
        <v>152413</v>
      </c>
      <c r="N42" s="53">
        <v>67407</v>
      </c>
      <c r="O42" s="53">
        <v>81046</v>
      </c>
      <c r="P42" s="53">
        <v>3960</v>
      </c>
    </row>
    <row r="43" spans="1:16" ht="12.75" customHeight="1">
      <c r="A43" s="52">
        <v>1975</v>
      </c>
      <c r="B43" s="53">
        <v>326912</v>
      </c>
      <c r="C43" s="53">
        <v>20589</v>
      </c>
      <c r="D43" s="53">
        <v>17919</v>
      </c>
      <c r="E43" s="53">
        <v>2670</v>
      </c>
      <c r="F43" s="53">
        <v>28434</v>
      </c>
      <c r="G43" s="53">
        <v>7673</v>
      </c>
      <c r="H43" s="53">
        <v>17609</v>
      </c>
      <c r="I43" s="53">
        <v>3152</v>
      </c>
      <c r="J43" s="53">
        <v>110748</v>
      </c>
      <c r="K43" s="53">
        <v>33797</v>
      </c>
      <c r="L43" s="53">
        <v>76951</v>
      </c>
      <c r="M43" s="53">
        <v>167141</v>
      </c>
      <c r="N43" s="53">
        <v>74463</v>
      </c>
      <c r="O43" s="53">
        <v>88260</v>
      </c>
      <c r="P43" s="53">
        <v>4418</v>
      </c>
    </row>
    <row r="44" spans="1:16" ht="12.75" customHeight="1">
      <c r="A44" s="52">
        <v>1976</v>
      </c>
      <c r="B44" s="53">
        <v>364153</v>
      </c>
      <c r="C44" s="53">
        <v>24185</v>
      </c>
      <c r="D44" s="53">
        <v>21048</v>
      </c>
      <c r="E44" s="53">
        <v>3137</v>
      </c>
      <c r="F44" s="53">
        <v>31213</v>
      </c>
      <c r="G44" s="53">
        <v>8278</v>
      </c>
      <c r="H44" s="53">
        <v>19512</v>
      </c>
      <c r="I44" s="53">
        <v>3423</v>
      </c>
      <c r="J44" s="53">
        <v>122959</v>
      </c>
      <c r="K44" s="53">
        <v>36989</v>
      </c>
      <c r="L44" s="53">
        <v>85970</v>
      </c>
      <c r="M44" s="53">
        <v>185796</v>
      </c>
      <c r="N44" s="53">
        <v>80817</v>
      </c>
      <c r="O44" s="53">
        <v>100160</v>
      </c>
      <c r="P44" s="53">
        <v>4819</v>
      </c>
    </row>
    <row r="45" spans="1:16" ht="12.75" customHeight="1">
      <c r="A45" s="52">
        <v>1977</v>
      </c>
      <c r="B45" s="53">
        <v>401559</v>
      </c>
      <c r="C45" s="53">
        <v>24762</v>
      </c>
      <c r="D45" s="53">
        <v>21551</v>
      </c>
      <c r="E45" s="53">
        <v>3211</v>
      </c>
      <c r="F45" s="53">
        <v>34896</v>
      </c>
      <c r="G45" s="53">
        <v>9169</v>
      </c>
      <c r="H45" s="53">
        <v>21949</v>
      </c>
      <c r="I45" s="53">
        <v>3778</v>
      </c>
      <c r="J45" s="53">
        <v>138674</v>
      </c>
      <c r="K45" s="53">
        <v>41835</v>
      </c>
      <c r="L45" s="53">
        <v>96839</v>
      </c>
      <c r="M45" s="53">
        <v>203227</v>
      </c>
      <c r="N45" s="53">
        <v>88113</v>
      </c>
      <c r="O45" s="53">
        <v>109855</v>
      </c>
      <c r="P45" s="53">
        <v>5259</v>
      </c>
    </row>
    <row r="46" spans="1:16" ht="12.75" customHeight="1">
      <c r="A46" s="52">
        <v>1978</v>
      </c>
      <c r="B46" s="53">
        <v>442816</v>
      </c>
      <c r="C46" s="53">
        <v>27931</v>
      </c>
      <c r="D46" s="53">
        <v>24308</v>
      </c>
      <c r="E46" s="53">
        <v>3623</v>
      </c>
      <c r="F46" s="53">
        <v>38376</v>
      </c>
      <c r="G46" s="53">
        <v>9986</v>
      </c>
      <c r="H46" s="53">
        <v>24343</v>
      </c>
      <c r="I46" s="53">
        <v>4047</v>
      </c>
      <c r="J46" s="53">
        <v>152883</v>
      </c>
      <c r="K46" s="53">
        <v>46704</v>
      </c>
      <c r="L46" s="53">
        <v>106179</v>
      </c>
      <c r="M46" s="53">
        <v>223626</v>
      </c>
      <c r="N46" s="53">
        <v>95428</v>
      </c>
      <c r="O46" s="53">
        <v>122505</v>
      </c>
      <c r="P46" s="53">
        <v>5693</v>
      </c>
    </row>
    <row r="47" spans="1:16" ht="12.75" customHeight="1">
      <c r="A47" s="52">
        <v>1979</v>
      </c>
      <c r="B47" s="53">
        <v>488674</v>
      </c>
      <c r="C47" s="53">
        <v>32277</v>
      </c>
      <c r="D47" s="53">
        <v>28091</v>
      </c>
      <c r="E47" s="53">
        <v>4186</v>
      </c>
      <c r="F47" s="53">
        <v>42389</v>
      </c>
      <c r="G47" s="53">
        <v>11219</v>
      </c>
      <c r="H47" s="53">
        <v>26557</v>
      </c>
      <c r="I47" s="53">
        <v>4613</v>
      </c>
      <c r="J47" s="53">
        <v>171492</v>
      </c>
      <c r="K47" s="53">
        <v>54149</v>
      </c>
      <c r="L47" s="53">
        <v>117343</v>
      </c>
      <c r="M47" s="53">
        <v>242516</v>
      </c>
      <c r="N47" s="53">
        <v>106120</v>
      </c>
      <c r="O47" s="53">
        <v>130065</v>
      </c>
      <c r="P47" s="53">
        <v>6331</v>
      </c>
    </row>
    <row r="48" spans="1:16" ht="12.75" customHeight="1">
      <c r="A48" s="52">
        <v>1980</v>
      </c>
      <c r="B48" s="53">
        <v>536006</v>
      </c>
      <c r="C48" s="53">
        <v>41376</v>
      </c>
      <c r="D48" s="53">
        <v>36010</v>
      </c>
      <c r="E48" s="53">
        <v>5366</v>
      </c>
      <c r="F48" s="53">
        <v>45330</v>
      </c>
      <c r="G48" s="53">
        <v>12810</v>
      </c>
      <c r="H48" s="53">
        <v>27269</v>
      </c>
      <c r="I48" s="53">
        <v>5251</v>
      </c>
      <c r="J48" s="53">
        <v>194495</v>
      </c>
      <c r="K48" s="53">
        <v>63226</v>
      </c>
      <c r="L48" s="53">
        <v>131269</v>
      </c>
      <c r="M48" s="53">
        <v>254805</v>
      </c>
      <c r="N48" s="53">
        <v>120900</v>
      </c>
      <c r="O48" s="53">
        <v>126868</v>
      </c>
      <c r="P48" s="53">
        <v>7037</v>
      </c>
    </row>
    <row r="49" spans="1:16" ht="12.75" customHeight="1">
      <c r="A49" s="52">
        <v>1981</v>
      </c>
      <c r="B49" s="53">
        <v>584513</v>
      </c>
      <c r="C49" s="53">
        <v>49048</v>
      </c>
      <c r="D49" s="53">
        <v>35550</v>
      </c>
      <c r="E49" s="53">
        <v>13498</v>
      </c>
      <c r="F49" s="53">
        <v>49601</v>
      </c>
      <c r="G49" s="53">
        <v>14137</v>
      </c>
      <c r="H49" s="53">
        <v>29695</v>
      </c>
      <c r="I49" s="53">
        <v>5769</v>
      </c>
      <c r="J49" s="53">
        <v>214301</v>
      </c>
      <c r="K49" s="53">
        <v>72514</v>
      </c>
      <c r="L49" s="53">
        <v>141787</v>
      </c>
      <c r="M49" s="53">
        <v>271563</v>
      </c>
      <c r="N49" s="53">
        <v>131004</v>
      </c>
      <c r="O49" s="53">
        <v>132999</v>
      </c>
      <c r="P49" s="53">
        <v>7560</v>
      </c>
    </row>
    <row r="50" spans="1:16" ht="12.75" customHeight="1">
      <c r="A50" s="52">
        <v>1982</v>
      </c>
      <c r="B50" s="53">
        <v>655002</v>
      </c>
      <c r="C50" s="53">
        <v>57986</v>
      </c>
      <c r="D50" s="53">
        <v>41749</v>
      </c>
      <c r="E50" s="53">
        <v>16237</v>
      </c>
      <c r="F50" s="53">
        <v>54415</v>
      </c>
      <c r="G50" s="53">
        <v>15735</v>
      </c>
      <c r="H50" s="53">
        <v>32267</v>
      </c>
      <c r="I50" s="53">
        <v>6413</v>
      </c>
      <c r="J50" s="53">
        <v>249863</v>
      </c>
      <c r="K50" s="53">
        <v>88912</v>
      </c>
      <c r="L50" s="53">
        <v>160951</v>
      </c>
      <c r="M50" s="53">
        <v>292738</v>
      </c>
      <c r="N50" s="53">
        <v>143032</v>
      </c>
      <c r="O50" s="53">
        <v>141602</v>
      </c>
      <c r="P50" s="53">
        <v>8104</v>
      </c>
    </row>
    <row r="51" spans="1:16" ht="12.75" customHeight="1">
      <c r="A51" s="52">
        <v>1983</v>
      </c>
      <c r="B51" s="53">
        <v>725119</v>
      </c>
      <c r="C51" s="53">
        <v>66431</v>
      </c>
      <c r="D51" s="53">
        <v>47603</v>
      </c>
      <c r="E51" s="53">
        <v>18828</v>
      </c>
      <c r="F51" s="53">
        <v>58282</v>
      </c>
      <c r="G51" s="53">
        <v>17100</v>
      </c>
      <c r="H51" s="53">
        <v>34302</v>
      </c>
      <c r="I51" s="53">
        <v>6880</v>
      </c>
      <c r="J51" s="53">
        <v>283808</v>
      </c>
      <c r="K51" s="53">
        <v>105949</v>
      </c>
      <c r="L51" s="53">
        <v>177859</v>
      </c>
      <c r="M51" s="53">
        <v>316598</v>
      </c>
      <c r="N51" s="53">
        <v>156850</v>
      </c>
      <c r="O51" s="53">
        <v>151021</v>
      </c>
      <c r="P51" s="53">
        <v>8727</v>
      </c>
    </row>
    <row r="52" spans="1:16" ht="12.75" customHeight="1">
      <c r="A52" s="52">
        <v>1984</v>
      </c>
      <c r="B52" s="53">
        <v>779614</v>
      </c>
      <c r="C52" s="53">
        <v>73912</v>
      </c>
      <c r="D52" s="53">
        <v>53077</v>
      </c>
      <c r="E52" s="53">
        <v>20835</v>
      </c>
      <c r="F52" s="53">
        <v>60704</v>
      </c>
      <c r="G52" s="53">
        <v>18392</v>
      </c>
      <c r="H52" s="53">
        <v>35018</v>
      </c>
      <c r="I52" s="53">
        <v>7294</v>
      </c>
      <c r="J52" s="53">
        <v>313893</v>
      </c>
      <c r="K52" s="53">
        <v>120375</v>
      </c>
      <c r="L52" s="53">
        <v>193518</v>
      </c>
      <c r="M52" s="53">
        <v>331105</v>
      </c>
      <c r="N52" s="53">
        <v>170195</v>
      </c>
      <c r="O52" s="53">
        <v>151635</v>
      </c>
      <c r="P52" s="53">
        <v>9275</v>
      </c>
    </row>
    <row r="53" spans="1:16" ht="12.75" customHeight="1">
      <c r="A53" s="52">
        <v>1985</v>
      </c>
      <c r="B53" s="53">
        <v>840715</v>
      </c>
      <c r="C53" s="53">
        <v>83019</v>
      </c>
      <c r="D53" s="53">
        <v>59993</v>
      </c>
      <c r="E53" s="53">
        <v>23026</v>
      </c>
      <c r="F53" s="53">
        <v>64022</v>
      </c>
      <c r="G53" s="53">
        <v>19885</v>
      </c>
      <c r="H53" s="53">
        <v>36218</v>
      </c>
      <c r="I53" s="53">
        <v>7919</v>
      </c>
      <c r="J53" s="53">
        <v>345783</v>
      </c>
      <c r="K53" s="53">
        <v>135865</v>
      </c>
      <c r="L53" s="53">
        <v>209918</v>
      </c>
      <c r="M53" s="53">
        <v>347891</v>
      </c>
      <c r="N53" s="53">
        <v>184701</v>
      </c>
      <c r="O53" s="53">
        <v>153356</v>
      </c>
      <c r="P53" s="53">
        <v>9834</v>
      </c>
    </row>
    <row r="54" spans="1:16" ht="12.75" customHeight="1">
      <c r="A54" s="52">
        <v>1986</v>
      </c>
      <c r="B54" s="53">
        <v>894834</v>
      </c>
      <c r="C54" s="53">
        <v>91811</v>
      </c>
      <c r="D54" s="53">
        <v>66804</v>
      </c>
      <c r="E54" s="53">
        <v>25007</v>
      </c>
      <c r="F54" s="53">
        <v>64622</v>
      </c>
      <c r="G54" s="53">
        <v>21064</v>
      </c>
      <c r="H54" s="53">
        <v>35183</v>
      </c>
      <c r="I54" s="53">
        <v>8375</v>
      </c>
      <c r="J54" s="53">
        <v>383932</v>
      </c>
      <c r="K54" s="53">
        <v>154300</v>
      </c>
      <c r="L54" s="53">
        <v>229632</v>
      </c>
      <c r="M54" s="53">
        <v>354469</v>
      </c>
      <c r="N54" s="53">
        <v>198853</v>
      </c>
      <c r="O54" s="53">
        <v>145151</v>
      </c>
      <c r="P54" s="53">
        <v>10465</v>
      </c>
    </row>
    <row r="55" spans="1:16" ht="12.75" customHeight="1">
      <c r="A55" s="52">
        <v>1987</v>
      </c>
      <c r="B55" s="53">
        <v>963498</v>
      </c>
      <c r="C55" s="53">
        <v>99169</v>
      </c>
      <c r="D55" s="53">
        <v>72155</v>
      </c>
      <c r="E55" s="53">
        <v>27014</v>
      </c>
      <c r="F55" s="53">
        <v>67815</v>
      </c>
      <c r="G55" s="53">
        <v>22085</v>
      </c>
      <c r="H55" s="53">
        <v>36992</v>
      </c>
      <c r="I55" s="53">
        <v>8738</v>
      </c>
      <c r="J55" s="53">
        <v>417833</v>
      </c>
      <c r="K55" s="53">
        <v>169797</v>
      </c>
      <c r="L55" s="53">
        <v>248036</v>
      </c>
      <c r="M55" s="53">
        <v>378681</v>
      </c>
      <c r="N55" s="53">
        <v>211210</v>
      </c>
      <c r="O55" s="53">
        <v>156535</v>
      </c>
      <c r="P55" s="53">
        <v>10936</v>
      </c>
    </row>
    <row r="56" spans="1:16" ht="12.75" customHeight="1">
      <c r="A56" s="54" t="s">
        <v>73</v>
      </c>
      <c r="B56" s="53">
        <v>994894</v>
      </c>
      <c r="C56" s="53">
        <v>106398</v>
      </c>
      <c r="D56" s="53">
        <v>76960</v>
      </c>
      <c r="E56" s="53">
        <v>29438</v>
      </c>
      <c r="F56" s="53">
        <v>65649</v>
      </c>
      <c r="G56" s="53">
        <v>22903</v>
      </c>
      <c r="H56" s="53">
        <v>33772</v>
      </c>
      <c r="I56" s="53">
        <v>8974</v>
      </c>
      <c r="J56" s="53">
        <v>455734</v>
      </c>
      <c r="K56" s="53">
        <v>190771</v>
      </c>
      <c r="L56" s="53">
        <v>264963</v>
      </c>
      <c r="M56" s="53">
        <v>367113</v>
      </c>
      <c r="N56" s="53">
        <v>220112</v>
      </c>
      <c r="O56" s="53">
        <v>136015</v>
      </c>
      <c r="P56" s="53">
        <v>10986</v>
      </c>
    </row>
    <row r="57" spans="1:16" ht="12.75" customHeight="1">
      <c r="A57" s="54">
        <v>1989</v>
      </c>
      <c r="B57" s="53">
        <v>1054069</v>
      </c>
      <c r="C57" s="53">
        <v>115322</v>
      </c>
      <c r="D57" s="53">
        <v>89757</v>
      </c>
      <c r="E57" s="53">
        <v>25565</v>
      </c>
      <c r="F57" s="53">
        <v>65993</v>
      </c>
      <c r="G57" s="53">
        <v>24186</v>
      </c>
      <c r="H57" s="53">
        <v>32418</v>
      </c>
      <c r="I57" s="53">
        <v>9389</v>
      </c>
      <c r="J57" s="53">
        <v>500199</v>
      </c>
      <c r="K57" s="53">
        <v>212088</v>
      </c>
      <c r="L57" s="53">
        <v>288111</v>
      </c>
      <c r="M57" s="53">
        <v>372555</v>
      </c>
      <c r="N57" s="53">
        <v>234967</v>
      </c>
      <c r="O57" s="53">
        <v>125978</v>
      </c>
      <c r="P57" s="53">
        <v>11610</v>
      </c>
    </row>
    <row r="58" spans="1:16" ht="12.75" customHeight="1">
      <c r="A58" s="54">
        <v>1990</v>
      </c>
      <c r="B58" s="53">
        <v>1121529</v>
      </c>
      <c r="C58" s="53">
        <v>125020</v>
      </c>
      <c r="D58" s="53">
        <v>97254</v>
      </c>
      <c r="E58" s="53">
        <v>27766</v>
      </c>
      <c r="F58" s="53">
        <v>66682</v>
      </c>
      <c r="G58" s="53">
        <v>25357</v>
      </c>
      <c r="H58" s="53">
        <v>31623</v>
      </c>
      <c r="I58" s="53">
        <v>9702</v>
      </c>
      <c r="J58" s="53">
        <v>548068</v>
      </c>
      <c r="K58" s="53">
        <v>235254</v>
      </c>
      <c r="L58" s="53">
        <v>312814</v>
      </c>
      <c r="M58" s="53">
        <v>381759</v>
      </c>
      <c r="N58" s="53">
        <v>251050</v>
      </c>
      <c r="O58" s="53">
        <v>118438</v>
      </c>
      <c r="P58" s="53">
        <v>12271</v>
      </c>
    </row>
    <row r="59" spans="1:16" ht="12.75" customHeight="1">
      <c r="A59" s="52">
        <v>1991</v>
      </c>
      <c r="B59" s="53">
        <v>1186704</v>
      </c>
      <c r="C59" s="53">
        <v>135798</v>
      </c>
      <c r="D59" s="53">
        <v>105761</v>
      </c>
      <c r="E59" s="53">
        <v>30037</v>
      </c>
      <c r="F59" s="53">
        <v>67314</v>
      </c>
      <c r="G59" s="53">
        <v>26460</v>
      </c>
      <c r="H59" s="53">
        <v>30673</v>
      </c>
      <c r="I59" s="53">
        <v>10181</v>
      </c>
      <c r="J59" s="53">
        <v>592608</v>
      </c>
      <c r="K59" s="53">
        <v>256041</v>
      </c>
      <c r="L59" s="53">
        <v>336567</v>
      </c>
      <c r="M59" s="53">
        <v>390984</v>
      </c>
      <c r="N59" s="53">
        <v>265490</v>
      </c>
      <c r="O59" s="53">
        <v>112658</v>
      </c>
      <c r="P59" s="53">
        <v>12836</v>
      </c>
    </row>
    <row r="60" spans="1:16" ht="12.75" customHeight="1">
      <c r="A60" s="52">
        <v>1992</v>
      </c>
      <c r="B60" s="53">
        <v>1266246</v>
      </c>
      <c r="C60" s="53">
        <v>150041</v>
      </c>
      <c r="D60" s="53">
        <v>117586</v>
      </c>
      <c r="E60" s="53">
        <v>32455</v>
      </c>
      <c r="F60" s="53">
        <v>68496</v>
      </c>
      <c r="G60" s="53">
        <v>27773</v>
      </c>
      <c r="H60" s="53">
        <v>30027</v>
      </c>
      <c r="I60" s="53">
        <v>10696</v>
      </c>
      <c r="J60" s="53">
        <v>643926</v>
      </c>
      <c r="K60" s="53">
        <v>279190</v>
      </c>
      <c r="L60" s="53">
        <v>364736</v>
      </c>
      <c r="M60" s="53">
        <v>403783</v>
      </c>
      <c r="N60" s="53">
        <v>281666</v>
      </c>
      <c r="O60" s="53">
        <v>108246</v>
      </c>
      <c r="P60" s="53">
        <v>13871</v>
      </c>
    </row>
    <row r="61" spans="1:16" ht="12.75" customHeight="1">
      <c r="A61" s="52">
        <v>1993</v>
      </c>
      <c r="B61" s="53">
        <v>1348916</v>
      </c>
      <c r="C61" s="53">
        <v>162861</v>
      </c>
      <c r="D61" s="53">
        <v>128058</v>
      </c>
      <c r="E61" s="53">
        <v>34803</v>
      </c>
      <c r="F61" s="53">
        <v>69516</v>
      </c>
      <c r="G61" s="53">
        <v>28893</v>
      </c>
      <c r="H61" s="53">
        <v>29513</v>
      </c>
      <c r="I61" s="53">
        <v>11110</v>
      </c>
      <c r="J61" s="53">
        <v>697743</v>
      </c>
      <c r="K61" s="53">
        <v>301742</v>
      </c>
      <c r="L61" s="53">
        <v>396001</v>
      </c>
      <c r="M61" s="53">
        <v>418796</v>
      </c>
      <c r="N61" s="53">
        <v>297919</v>
      </c>
      <c r="O61" s="53">
        <v>105940</v>
      </c>
      <c r="P61" s="53">
        <v>14937</v>
      </c>
    </row>
    <row r="62" spans="1:16" ht="12.75" customHeight="1" thickBot="1">
      <c r="A62" s="189">
        <v>1994</v>
      </c>
      <c r="B62" s="190">
        <v>1438365</v>
      </c>
      <c r="C62" s="190">
        <v>173657</v>
      </c>
      <c r="D62" s="190">
        <v>135994</v>
      </c>
      <c r="E62" s="190">
        <v>37663</v>
      </c>
      <c r="F62" s="190">
        <v>71236</v>
      </c>
      <c r="G62" s="190">
        <v>30166</v>
      </c>
      <c r="H62" s="190">
        <v>29447</v>
      </c>
      <c r="I62" s="190">
        <v>11623</v>
      </c>
      <c r="J62" s="190">
        <v>751171</v>
      </c>
      <c r="K62" s="190">
        <v>316373</v>
      </c>
      <c r="L62" s="190">
        <v>434798</v>
      </c>
      <c r="M62" s="190">
        <v>442301</v>
      </c>
      <c r="N62" s="190">
        <v>318246</v>
      </c>
      <c r="O62" s="190">
        <v>107773</v>
      </c>
      <c r="P62" s="190">
        <v>16282</v>
      </c>
    </row>
    <row r="63" ht="7.5" customHeight="1"/>
  </sheetData>
  <sheetProtection/>
  <mergeCells count="26">
    <mergeCell ref="A2:P2"/>
    <mergeCell ref="A5:A10"/>
    <mergeCell ref="B5:B10"/>
    <mergeCell ref="C6:E6"/>
    <mergeCell ref="C7:E8"/>
    <mergeCell ref="P7:P10"/>
    <mergeCell ref="F6:I6"/>
    <mergeCell ref="A3:M3"/>
    <mergeCell ref="N3:P3"/>
    <mergeCell ref="M7:M10"/>
    <mergeCell ref="I7:I10"/>
    <mergeCell ref="K7:K10"/>
    <mergeCell ref="C9:C10"/>
    <mergeCell ref="J7:J10"/>
    <mergeCell ref="D9:D10"/>
    <mergeCell ref="F7:F10"/>
    <mergeCell ref="J5:P5"/>
    <mergeCell ref="J6:L6"/>
    <mergeCell ref="O7:O10"/>
    <mergeCell ref="H7:H10"/>
    <mergeCell ref="M6:P6"/>
    <mergeCell ref="N7:N10"/>
    <mergeCell ref="C5:I5"/>
    <mergeCell ref="L7:L10"/>
    <mergeCell ref="E9:E10"/>
    <mergeCell ref="G7:G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CONTRALORIA GENERAL</dc:creator>
  <cp:keywords/>
  <dc:description/>
  <cp:lastModifiedBy>Juan Carlos Garcia Romero</cp:lastModifiedBy>
  <cp:lastPrinted>2012-05-07T23:52:34Z</cp:lastPrinted>
  <dcterms:created xsi:type="dcterms:W3CDTF">1999-12-30T16:08:47Z</dcterms:created>
  <dcterms:modified xsi:type="dcterms:W3CDTF">2015-04-22T22:26:30Z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