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155" tabRatio="819" activeTab="0"/>
  </bookViews>
  <sheets>
    <sheet name="Índice" sheetId="1" r:id="rId1"/>
    <sheet name="Glosario" sheetId="2" r:id="rId2"/>
    <sheet name="XII.1" sheetId="3" r:id="rId3"/>
    <sheet name="XII.2" sheetId="4" r:id="rId4"/>
    <sheet name="XII.3" sheetId="5" r:id="rId5"/>
    <sheet name="XII.4" sheetId="6" r:id="rId6"/>
    <sheet name="XII.5.1a" sheetId="7" r:id="rId7"/>
    <sheet name="XII.5.2a" sheetId="8" r:id="rId8"/>
    <sheet name="XII.5.3a" sheetId="9" r:id="rId9"/>
    <sheet name="XII.5.C" sheetId="10" r:id="rId10"/>
    <sheet name="XII.6.1a" sheetId="11" r:id="rId11"/>
    <sheet name="XII.6.2a" sheetId="12" r:id="rId12"/>
    <sheet name="XII.6.3a" sheetId="13" r:id="rId13"/>
    <sheet name="XII.6.C" sheetId="14" r:id="rId14"/>
    <sheet name="XII.7" sheetId="15" r:id="rId15"/>
    <sheet name="XII.8.1a" sheetId="16" r:id="rId16"/>
    <sheet name="XII.8.C" sheetId="17" r:id="rId17"/>
    <sheet name="XII.9" sheetId="18" r:id="rId18"/>
    <sheet name="XII.10" sheetId="19" r:id="rId19"/>
    <sheet name="XII.11" sheetId="20" r:id="rId20"/>
    <sheet name="XII.12" sheetId="21" r:id="rId21"/>
    <sheet name="XII.13" sheetId="22" r:id="rId22"/>
    <sheet name="XII.14" sheetId="23" r:id="rId23"/>
    <sheet name="XII.15.1a" sheetId="24" r:id="rId24"/>
    <sheet name="XII.15.C" sheetId="25" r:id="rId25"/>
    <sheet name="XII.16" sheetId="26" r:id="rId26"/>
    <sheet name="XII.17" sheetId="27" r:id="rId27"/>
    <sheet name="XII.18" sheetId="28" r:id="rId28"/>
    <sheet name="XII.19" sheetId="29" r:id="rId29"/>
    <sheet name="XII.20" sheetId="30" r:id="rId30"/>
    <sheet name="XII.21" sheetId="31" r:id="rId31"/>
    <sheet name="XII.22" sheetId="32" r:id="rId32"/>
    <sheet name="XII.23" sheetId="33" r:id="rId33"/>
    <sheet name="XII.24.1a" sheetId="34" r:id="rId34"/>
    <sheet name="XII.24.2a" sheetId="35" r:id="rId35"/>
    <sheet name="XII.24.C" sheetId="36" r:id="rId36"/>
    <sheet name="XII.25.1a" sheetId="37" r:id="rId37"/>
    <sheet name="XII.25.2a" sheetId="38" r:id="rId38"/>
    <sheet name="XII.25.C" sheetId="39" r:id="rId39"/>
    <sheet name="XII.26.1a" sheetId="40" r:id="rId40"/>
    <sheet name="XII.26.2a" sheetId="41" r:id="rId41"/>
    <sheet name="XII.26.C" sheetId="42" r:id="rId42"/>
    <sheet name="XII.27.1a" sheetId="43" r:id="rId43"/>
    <sheet name="XII.27.2a" sheetId="44" r:id="rId44"/>
    <sheet name="XII.27.C" sheetId="45" r:id="rId45"/>
    <sheet name="XII.28.1a" sheetId="46" r:id="rId46"/>
    <sheet name="XII.28.2a" sheetId="47" r:id="rId47"/>
    <sheet name="XII.28.C" sheetId="48" r:id="rId48"/>
    <sheet name="XII.29.1a" sheetId="49" r:id="rId49"/>
    <sheet name="XII.29.2a" sheetId="50" r:id="rId50"/>
    <sheet name="XII.29.C" sheetId="51" r:id="rId51"/>
    <sheet name="XII.30.1a " sheetId="52" r:id="rId52"/>
    <sheet name="XII.30.2a " sheetId="53" r:id="rId53"/>
    <sheet name="XII.30.C " sheetId="54" r:id="rId54"/>
  </sheets>
  <definedNames/>
  <calcPr fullCalcOnLoad="1"/>
</workbook>
</file>

<file path=xl/sharedStrings.xml><?xml version="1.0" encoding="utf-8"?>
<sst xmlns="http://schemas.openxmlformats.org/spreadsheetml/2006/main" count="2885" uniqueCount="1043">
  <si>
    <t>Glosario</t>
  </si>
  <si>
    <t>Cuadro No. XII.1</t>
  </si>
  <si>
    <t>Cuadro No. XII.2</t>
  </si>
  <si>
    <t>Cuadro No. XII.3</t>
  </si>
  <si>
    <t>Cuadro No. XII.4</t>
  </si>
  <si>
    <t>Cuadro No. XII.5.1a</t>
  </si>
  <si>
    <t>Recursos humanos del área médica. 1995-1999</t>
  </si>
  <si>
    <t>XII.5.2a</t>
  </si>
  <si>
    <t>XII.5.3a</t>
  </si>
  <si>
    <t>XII.5.Conclusión</t>
  </si>
  <si>
    <t>Cuadro No. XII.6.1a</t>
  </si>
  <si>
    <t>XII.6.2a</t>
  </si>
  <si>
    <t>XII.6.3a</t>
  </si>
  <si>
    <t>XII.6.Conclusión</t>
  </si>
  <si>
    <t>Cuadro No. XII.7</t>
  </si>
  <si>
    <t>Cuadro No. XII.8.1a</t>
  </si>
  <si>
    <t xml:space="preserve"> XII.8.Conclusión</t>
  </si>
  <si>
    <t>Cuadro No. XII.9</t>
  </si>
  <si>
    <t>Cuadro No. XII.10</t>
  </si>
  <si>
    <t>Cuadro No. XII.11</t>
  </si>
  <si>
    <t>Estado consolidado de ingresos y gastos correspondiente al ejercicio de 1944-1988</t>
  </si>
  <si>
    <t>Cuadro No. XII.12</t>
  </si>
  <si>
    <t>Estado consolidado de ingresos y gastos correspondiente al ejercicio de 1989-1996</t>
  </si>
  <si>
    <t>Cuadro No. XII.13</t>
  </si>
  <si>
    <t>Cuadro No. XII.14</t>
  </si>
  <si>
    <t>Estado consolidado de ingresos y gastos por ramo de seguro. 1995-1996</t>
  </si>
  <si>
    <t>Cuadro No. XII.15.1a</t>
  </si>
  <si>
    <t>Estado de ingresos y gastos por ramo de seguro 1997.</t>
  </si>
  <si>
    <t>XII.15.Conclusión</t>
  </si>
  <si>
    <t>Cuadro No. XII.16</t>
  </si>
  <si>
    <t>Estado de ingresos y gastos por ramo de seguro. 1998</t>
  </si>
  <si>
    <t>Cuadro No. XII.17</t>
  </si>
  <si>
    <t>Estado de ingresos y gastos por ramo de seguro. 1999</t>
  </si>
  <si>
    <t>Cuadro No. XII.18</t>
  </si>
  <si>
    <t>Estado de ingresos y gastos por ramo de seguro. 2000</t>
  </si>
  <si>
    <t>Cuadro No. XII.19</t>
  </si>
  <si>
    <t>Estado de ingresos y gastos por ramo de seguro. 2001</t>
  </si>
  <si>
    <t>Cuadro No. XII.20</t>
  </si>
  <si>
    <t>Estado de ingresos y gastos por ramo de seguro. 2002</t>
  </si>
  <si>
    <t>Cuadro No. XII.21</t>
  </si>
  <si>
    <t>Estado de ingresos y gastos por ramo de seguro. 2003</t>
  </si>
  <si>
    <t>Cuadro No. XII.22</t>
  </si>
  <si>
    <t>Estado de ingresos y gastos por ramo de seguro. 2004</t>
  </si>
  <si>
    <t>Cuadro No. XII.23</t>
  </si>
  <si>
    <t>Estado de ingresos y gastos por ramo de seguro. 2005</t>
  </si>
  <si>
    <t>Cuadro No. XII.24.1a</t>
  </si>
  <si>
    <t>Estado de ingresos y gastos por ramo de seguro. 2006</t>
  </si>
  <si>
    <t>XII.24.2a</t>
  </si>
  <si>
    <t>XII.24.Conclusión</t>
  </si>
  <si>
    <t>Cuadro No. XII.25.1a</t>
  </si>
  <si>
    <t>Estado de ingresos y gastos por ramo de seguro. 2007</t>
  </si>
  <si>
    <t xml:space="preserve"> XII.25.2a</t>
  </si>
  <si>
    <t xml:space="preserve"> XII.25.Conclusión</t>
  </si>
  <si>
    <t>Cuadro No. XII.26.1a</t>
  </si>
  <si>
    <t>Estado de ingresos y gastos por ramo de seguro. 2008</t>
  </si>
  <si>
    <t>XII.26.2a</t>
  </si>
  <si>
    <t>XII.26.Conclusión</t>
  </si>
  <si>
    <t>Cuadro No. XII.27.1a</t>
  </si>
  <si>
    <t>Estado de ingresos y gastos por ramo de seguro. 2009</t>
  </si>
  <si>
    <t>Cuadro No. XII.28.1a</t>
  </si>
  <si>
    <t>Estado de ingresos y gastos por ramo de seguro. 2010</t>
  </si>
  <si>
    <t>XII.28.2a</t>
  </si>
  <si>
    <t>XII.28.Conclusión</t>
  </si>
  <si>
    <t>Cuadro No. XII.29.1a</t>
  </si>
  <si>
    <t>XII.29.2a</t>
  </si>
  <si>
    <t>XII.29.Conclusión</t>
  </si>
  <si>
    <t>Regresar</t>
  </si>
  <si>
    <t>Delegaciones</t>
  </si>
  <si>
    <t>Total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</si>
  <si>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</si>
  <si>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</si>
  <si>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</si>
  <si>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</si>
  <si>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</si>
  <si>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</si>
  <si>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</si>
  <si>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</si>
  <si>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Nivel Central</t>
  </si>
  <si>
    <t xml:space="preserve">     D.F. Norte</t>
  </si>
  <si>
    <t xml:space="preserve">     D.F. Sur</t>
  </si>
  <si>
    <t xml:space="preserve">     Durango</t>
  </si>
  <si>
    <t xml:space="preserve">     Guanajuato</t>
  </si>
  <si>
    <t xml:space="preserve">     Guerrero</t>
  </si>
  <si>
    <t xml:space="preserve">     Hidalgo</t>
  </si>
  <si>
    <t xml:space="preserve">     Jalisco</t>
  </si>
  <si>
    <t xml:space="preserve">     México Oriente</t>
  </si>
  <si>
    <t xml:space="preserve">     México Poniente</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</si>
  <si>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</si>
  <si>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</si>
  <si>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</si>
  <si>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</si>
  <si>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</si>
  <si>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</si>
  <si>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</si>
  <si>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</si>
  <si>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</si>
  <si>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</si>
  <si>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</si>
  <si>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</si>
  <si>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</si>
  <si>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</si>
  <si>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</si>
  <si>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</si>
  <si>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</si>
  <si>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</si>
  <si>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(1) Se considera régimen ordinario, no comprende a becarios.</t>
  </si>
  <si>
    <t>Suma</t>
  </si>
  <si>
    <t>Base</t>
  </si>
  <si>
    <t>Becados</t>
  </si>
  <si>
    <t>confianza</t>
  </si>
  <si>
    <t>Residentes</t>
  </si>
  <si>
    <t>Sustitutos</t>
  </si>
  <si>
    <t>Temporales</t>
  </si>
  <si>
    <t xml:space="preserve">     D.F Sur</t>
  </si>
  <si>
    <t>Fuente: Coordinación de Presupuesto y Gestión del Gasto en Servicios Personales. División de Previsión y Control del Gasto.</t>
  </si>
  <si>
    <t>Tipo de Plazas</t>
  </si>
  <si>
    <t xml:space="preserve">     Suma Plazas de Base (2)</t>
  </si>
  <si>
    <t xml:space="preserve">     Suma Plazas de Confianza (3)</t>
  </si>
  <si>
    <t xml:space="preserve">     Base</t>
  </si>
  <si>
    <t xml:space="preserve">     Confianza</t>
  </si>
  <si>
    <t xml:space="preserve">     Becados</t>
  </si>
  <si>
    <t xml:space="preserve">     Sustitutos</t>
  </si>
  <si>
    <t xml:space="preserve">     Residentes </t>
  </si>
  <si>
    <t xml:space="preserve">     Temporales</t>
  </si>
  <si>
    <t>(2) Se considera contrataciones de Base, Becados, Sustitutos y Residentes.</t>
  </si>
  <si>
    <t>(3) Se considera contrataciones de Confianza y Temporales.</t>
  </si>
  <si>
    <t>Fuente: Coordinación de Personal. División de Previsión y Control del Gasto de Personal.</t>
  </si>
  <si>
    <t>Cuadro No. XII. 4</t>
  </si>
  <si>
    <t>Años</t>
  </si>
  <si>
    <t>Indice</t>
  </si>
  <si>
    <t>1983*</t>
  </si>
  <si>
    <t>*   Durante el periodo 1983 - 2004, incluye Solidaridad Social.</t>
  </si>
  <si>
    <t>Cuadro No. XII.5</t>
  </si>
  <si>
    <t>1a. Parte</t>
  </si>
  <si>
    <t>Categorías</t>
  </si>
  <si>
    <t>Total  (I+II+III)</t>
  </si>
  <si>
    <t xml:space="preserve"> I  Médico (Suma de ABCD)</t>
  </si>
  <si>
    <t xml:space="preserve">   A) Generales</t>
  </si>
  <si>
    <t xml:space="preserve">      No Familiares</t>
  </si>
  <si>
    <t xml:space="preserve">      Familiares </t>
  </si>
  <si>
    <t xml:space="preserve">      Unidad Médica de Campo</t>
  </si>
  <si>
    <t xml:space="preserve">      Otros Médicos</t>
  </si>
  <si>
    <t xml:space="preserve">   B) Especialistas en Servicio  de</t>
  </si>
  <si>
    <t xml:space="preserve">      Alergia e Inmunología</t>
  </si>
  <si>
    <t xml:space="preserve">      Angiología</t>
  </si>
  <si>
    <t xml:space="preserve">      Audiología</t>
  </si>
  <si>
    <t xml:space="preserve">      Cardiología</t>
  </si>
  <si>
    <t xml:space="preserve">      Cirugía Cardiovascular y Toráxica</t>
  </si>
  <si>
    <t xml:space="preserve">      Cirugía General</t>
  </si>
  <si>
    <t xml:space="preserve">      Cirugía Maxilofacial </t>
  </si>
  <si>
    <t xml:space="preserve">      Cirugía Pediátrica</t>
  </si>
  <si>
    <t xml:space="preserve">      Cirugía Plástica y Reconstructiva</t>
  </si>
  <si>
    <t xml:space="preserve">      Dermatología</t>
  </si>
  <si>
    <t xml:space="preserve">      Endocrinología y Nutrición</t>
  </si>
  <si>
    <t xml:space="preserve">      Gastroenterología</t>
  </si>
  <si>
    <t xml:space="preserve">      Genética</t>
  </si>
  <si>
    <t xml:space="preserve">      Ginecología y Obstetricia</t>
  </si>
  <si>
    <t xml:space="preserve">      Hematología</t>
  </si>
  <si>
    <t xml:space="preserve">      Infectología</t>
  </si>
  <si>
    <t xml:space="preserve">      Medicina del Enfermo en Estado Crítico </t>
  </si>
  <si>
    <t xml:space="preserve">      Medicina Física y Rehabilitación</t>
  </si>
  <si>
    <t xml:space="preserve">      Medicina Interna</t>
  </si>
  <si>
    <t xml:space="preserve">      Medicina Nuclear</t>
  </si>
  <si>
    <t xml:space="preserve">      Medicina del Trabajo</t>
  </si>
  <si>
    <t xml:space="preserve">      Nefrología</t>
  </si>
  <si>
    <t xml:space="preserve">      Neumología</t>
  </si>
  <si>
    <t xml:space="preserve">      Neurología</t>
  </si>
  <si>
    <t xml:space="preserve">      Neurocirugía</t>
  </si>
  <si>
    <t xml:space="preserve">      Oftalmología</t>
  </si>
  <si>
    <t xml:space="preserve">      Oncología Médica</t>
  </si>
  <si>
    <t xml:space="preserve">      Oncología Quirúrgica</t>
  </si>
  <si>
    <t xml:space="preserve">      Ortopedia y Traumatología</t>
  </si>
  <si>
    <t xml:space="preserve">      Otorrinolaringología</t>
  </si>
  <si>
    <t xml:space="preserve">      Pediatría Médica</t>
  </si>
  <si>
    <t xml:space="preserve">      Proctología</t>
  </si>
  <si>
    <t xml:space="preserve">      Psiquiatría</t>
  </si>
  <si>
    <t xml:space="preserve">      Reumatología</t>
  </si>
  <si>
    <t xml:space="preserve">      Urología</t>
  </si>
  <si>
    <t>Fuente:  Coordinación de Personal y Desarrollo. Área de Presupuesto del Gasto de Servicios de Personal.</t>
  </si>
  <si>
    <t>2a. Parte</t>
  </si>
  <si>
    <t xml:space="preserve">   C) Dentro de Unidades Médicas en Servicio de:</t>
  </si>
  <si>
    <t>Dirección y Subdirección, Jefes de Divisiones Médicas, Servicios y Departamentos</t>
  </si>
  <si>
    <t xml:space="preserve">       Gobierno de la Unidad</t>
  </si>
  <si>
    <t xml:space="preserve">       Dental</t>
  </si>
  <si>
    <t xml:space="preserve">       Urgencias</t>
  </si>
  <si>
    <t xml:space="preserve">       Salud Pública</t>
  </si>
  <si>
    <t xml:space="preserve">       Educación e Investigación Médica</t>
  </si>
  <si>
    <t xml:space="preserve">       Becarios</t>
  </si>
  <si>
    <t xml:space="preserve">       Médicos Residentes</t>
  </si>
  <si>
    <t xml:space="preserve">   D) En Servs. Auxs. de Diagnóstico y Tratamiento</t>
  </si>
  <si>
    <t xml:space="preserve">      Anatomía Patológica</t>
  </si>
  <si>
    <t xml:space="preserve">      Anestesiología</t>
  </si>
  <si>
    <t xml:space="preserve">      Laboratorio Clínico</t>
  </si>
  <si>
    <t xml:space="preserve">      Radiología</t>
  </si>
  <si>
    <t xml:space="preserve">      Radioterapia</t>
  </si>
  <si>
    <t xml:space="preserve">      Endoscopía</t>
  </si>
  <si>
    <t xml:space="preserve"> II  Personal no Médico (Suma de A a J)</t>
  </si>
  <si>
    <t xml:space="preserve">   A) En Servs. Auxs. de Diagnóstico y Tratamiento</t>
  </si>
  <si>
    <t xml:space="preserve">      Personal de Confianza en Laboratorio</t>
  </si>
  <si>
    <t xml:space="preserve">      Químico Jefe de Sección de Laboratorio</t>
  </si>
  <si>
    <t xml:space="preserve">      Químico de Laboratorio de Análisis Clínicos</t>
  </si>
  <si>
    <t xml:space="preserve">      Laboratorista</t>
  </si>
  <si>
    <t xml:space="preserve">      Auxiliar de Laboratorio</t>
  </si>
  <si>
    <t xml:space="preserve">      Auxiliar de Laboratorio U.M.E.M.C.</t>
  </si>
  <si>
    <t xml:space="preserve">      Personal de Confianza en Radiología</t>
  </si>
  <si>
    <t xml:space="preserve">      Técnico Radiólogo</t>
  </si>
  <si>
    <t xml:space="preserve">      Operador Servicios Rad U.M.E.M.</t>
  </si>
  <si>
    <t xml:space="preserve">      Electrocardiografista</t>
  </si>
  <si>
    <t xml:space="preserve">      Técnico en Aparatos de Electrodiagnóstico</t>
  </si>
  <si>
    <t xml:space="preserve">      Ayudante de Autopsia</t>
  </si>
  <si>
    <t xml:space="preserve">      Técnico en Anestesia</t>
  </si>
  <si>
    <t xml:space="preserve">      Técnico en Microfotografía</t>
  </si>
  <si>
    <t xml:space="preserve">      Operador Máquina de Revelado</t>
  </si>
  <si>
    <t xml:space="preserve">      Fisioterapeuta</t>
  </si>
  <si>
    <t xml:space="preserve">      Radioterapeuta</t>
  </si>
  <si>
    <t xml:space="preserve">      Ortopedista</t>
  </si>
  <si>
    <t>3a. Parte</t>
  </si>
  <si>
    <t xml:space="preserve">      Psicólogo</t>
  </si>
  <si>
    <t xml:space="preserve">      Citotecnólogo</t>
  </si>
  <si>
    <t xml:space="preserve">      Psicómetra</t>
  </si>
  <si>
    <t xml:space="preserve">      Biólogo</t>
  </si>
  <si>
    <t xml:space="preserve">      Becarios</t>
  </si>
  <si>
    <t xml:space="preserve">      Otros</t>
  </si>
  <si>
    <t xml:space="preserve">   B) Paramédico</t>
  </si>
  <si>
    <t xml:space="preserve">      Parteras</t>
  </si>
  <si>
    <t xml:space="preserve">      Jefe, Subjefe y Supervisor de Enfermeras</t>
  </si>
  <si>
    <t xml:space="preserve">      Enfermera Especialista</t>
  </si>
  <si>
    <t xml:space="preserve">      Enfermeras Generales</t>
  </si>
  <si>
    <t xml:space="preserve">      Aux. de Enfermería "A", "Salud Pública","UM"</t>
  </si>
  <si>
    <t xml:space="preserve">      Personal de Confianza en Área de Enfermería</t>
  </si>
  <si>
    <t xml:space="preserve">      Trabajadora, Asistente Social, Asistente de</t>
  </si>
  <si>
    <t xml:space="preserve">      Consultorio y Aux. de Trabajo Social</t>
  </si>
  <si>
    <t xml:space="preserve">      Personal de Confianza</t>
  </si>
  <si>
    <t xml:space="preserve">      Central de Equipos y Esterilización</t>
  </si>
  <si>
    <t xml:space="preserve">   C) Administrativo</t>
  </si>
  <si>
    <t xml:space="preserve">      Administración</t>
  </si>
  <si>
    <t xml:space="preserve">      Personal de Oficina</t>
  </si>
  <si>
    <t xml:space="preserve">      Personal de Estadística</t>
  </si>
  <si>
    <t xml:space="preserve">      Educadoras</t>
  </si>
  <si>
    <t xml:space="preserve">      Ingenieros</t>
  </si>
  <si>
    <t xml:space="preserve">      Orientadoras</t>
  </si>
  <si>
    <t xml:space="preserve">      Dibujantes</t>
  </si>
  <si>
    <t xml:space="preserve">      Puericultura</t>
  </si>
  <si>
    <t xml:space="preserve">      Personal de Biblioteca</t>
  </si>
  <si>
    <t xml:space="preserve">      Personal Arch. Clínico y Vig. de Derechos</t>
  </si>
  <si>
    <t xml:space="preserve">      Codificador Clínico</t>
  </si>
  <si>
    <t xml:space="preserve">      Comunicaciones Eléctricas</t>
  </si>
  <si>
    <t xml:space="preserve">      Almacenes</t>
  </si>
  <si>
    <t xml:space="preserve">      Auxiliares de Servicios Administrativos</t>
  </si>
  <si>
    <t xml:space="preserve">      Auxiliar Universal de Oficinas</t>
  </si>
  <si>
    <t xml:space="preserve">      Coordinador Técnico de Oficinas</t>
  </si>
  <si>
    <t xml:space="preserve">      Oficial Técnico de Oficinas</t>
  </si>
  <si>
    <t xml:space="preserve">      Coordinador Técnico de Archivo</t>
  </si>
  <si>
    <t xml:space="preserve">      Oficial de Dependencia Técnica</t>
  </si>
  <si>
    <t xml:space="preserve">   D) Nutrición y Dietética</t>
  </si>
  <si>
    <t xml:space="preserve">      Jefes de Servicios de Nutrición y Dietética</t>
  </si>
  <si>
    <t xml:space="preserve">      Nutrición y Dietética</t>
  </si>
  <si>
    <t>Conclusión</t>
  </si>
  <si>
    <t xml:space="preserve">   E) Farmacia</t>
  </si>
  <si>
    <t xml:space="preserve">   E Bis) Personal de Confianza en Farmacia</t>
  </si>
  <si>
    <t xml:space="preserve">   F) Intendencia </t>
  </si>
  <si>
    <t xml:space="preserve">   F Bis) Personal de Confianza en Intendencia</t>
  </si>
  <si>
    <t xml:space="preserve">   G) Lavandería</t>
  </si>
  <si>
    <t xml:space="preserve">   G Bis)  Personal de confianza de lavandería</t>
  </si>
  <si>
    <t xml:space="preserve">   H) Conservación y Mantenimiento</t>
  </si>
  <si>
    <t xml:space="preserve">   H bis) Personal de Confianza de Conser. y Mant.</t>
  </si>
  <si>
    <t xml:space="preserve">   I) Becarios</t>
  </si>
  <si>
    <t xml:space="preserve">   J) Transportes</t>
  </si>
  <si>
    <t>III En Servicios Médicos fuera de Unidades Médicas</t>
  </si>
  <si>
    <t xml:space="preserve">      (Suma de A a J)</t>
  </si>
  <si>
    <t xml:space="preserve">   A) Subdirección General Médica</t>
  </si>
  <si>
    <t xml:space="preserve">   B) Jefatura de Servicios Médicos</t>
  </si>
  <si>
    <t xml:space="preserve">   C) Jefatura de Salud en el Trabajo </t>
  </si>
  <si>
    <t xml:space="preserve">   D) Jefatura de Educación Médica </t>
  </si>
  <si>
    <t xml:space="preserve">   E) Jefatura de Salud Pública</t>
  </si>
  <si>
    <t xml:space="preserve">   F) Jefatura de Salud Repr. y Materno Infantil</t>
  </si>
  <si>
    <t xml:space="preserve">   G) Jefatura de Supervisión y Control del Área Médica</t>
  </si>
  <si>
    <t xml:space="preserve">   H) Jefatura de Servicios de Atención Médica</t>
  </si>
  <si>
    <t xml:space="preserve">   I) Personal de Farmacia</t>
  </si>
  <si>
    <t xml:space="preserve">      Centro Médico Nacional</t>
  </si>
  <si>
    <t xml:space="preserve">      Centro Médico La Raza</t>
  </si>
  <si>
    <t xml:space="preserve">      Centro Médico de Oblatos</t>
  </si>
  <si>
    <t xml:space="preserve">   J) Banco de Sangre</t>
  </si>
  <si>
    <t>Cuadro No. XII.6</t>
  </si>
  <si>
    <t>Total Personal</t>
  </si>
  <si>
    <t xml:space="preserve">   Personal Médico</t>
  </si>
  <si>
    <t xml:space="preserve">      Medicina Familiar</t>
  </si>
  <si>
    <t xml:space="preserve">         Médicos Familiares</t>
  </si>
  <si>
    <t xml:space="preserve">         Médicos no Familiares</t>
  </si>
  <si>
    <t xml:space="preserve">   Técnicos 34</t>
  </si>
  <si>
    <t>Especialistas</t>
  </si>
  <si>
    <t xml:space="preserve">         Alergía e Inmunológica</t>
  </si>
  <si>
    <t xml:space="preserve">         Angióloga</t>
  </si>
  <si>
    <t xml:space="preserve">         Audiología</t>
  </si>
  <si>
    <t xml:space="preserve">         Cardiología</t>
  </si>
  <si>
    <t xml:space="preserve">         Cirugía Cardiovascular Toráxica</t>
  </si>
  <si>
    <t xml:space="preserve">         Cirugía General</t>
  </si>
  <si>
    <t xml:space="preserve">         Cirugía Pediátrica</t>
  </si>
  <si>
    <t xml:space="preserve">         Cirugía Plástica y Reconstructiva</t>
  </si>
  <si>
    <t xml:space="preserve">         Cirujano Maxilo Facial </t>
  </si>
  <si>
    <t xml:space="preserve">         Dermatoligía</t>
  </si>
  <si>
    <t xml:space="preserve">         Endocrinología</t>
  </si>
  <si>
    <t xml:space="preserve">         Gastroenterología</t>
  </si>
  <si>
    <t xml:space="preserve">         Genética</t>
  </si>
  <si>
    <t xml:space="preserve">         Ginecología y Obstetricia</t>
  </si>
  <si>
    <t xml:space="preserve">         Hematología</t>
  </si>
  <si>
    <t xml:space="preserve">         Infectología </t>
  </si>
  <si>
    <t xml:space="preserve">         Médicos Traslado Pacientes Terapia Intensiva</t>
  </si>
  <si>
    <t xml:space="preserve">         Medicina Fisíca y Rehabilitación</t>
  </si>
  <si>
    <t xml:space="preserve">         Medicina Interna </t>
  </si>
  <si>
    <t xml:space="preserve">         Nefrología</t>
  </si>
  <si>
    <t xml:space="preserve">         Neumología</t>
  </si>
  <si>
    <t xml:space="preserve">         Neurocirugía</t>
  </si>
  <si>
    <t xml:space="preserve">         Neurología</t>
  </si>
  <si>
    <t xml:space="preserve">         Oftalmología</t>
  </si>
  <si>
    <t xml:space="preserve">         Oncología Médica</t>
  </si>
  <si>
    <t xml:space="preserve">         Ooncología Quirurgica </t>
  </si>
  <si>
    <t xml:space="preserve">         Otorrinolaringología</t>
  </si>
  <si>
    <t xml:space="preserve">         Pediatria Médica</t>
  </si>
  <si>
    <t xml:space="preserve">         Proctología</t>
  </si>
  <si>
    <t xml:space="preserve">         Psiquiatría</t>
  </si>
  <si>
    <t xml:space="preserve">         Reumatología</t>
  </si>
  <si>
    <t xml:space="preserve">         Salud en  el Trabajo</t>
  </si>
  <si>
    <t xml:space="preserve">         Terapía Intensiva</t>
  </si>
  <si>
    <t xml:space="preserve">         Traumatología y Ortopedia</t>
  </si>
  <si>
    <t xml:space="preserve">         Urología </t>
  </si>
  <si>
    <t>Fuente:  Sistema Integral de Administración de Personal (SIAP). Dirección de Administración y Evaluación de Delegaciones.</t>
  </si>
  <si>
    <t xml:space="preserve">      Urgencias</t>
  </si>
  <si>
    <t xml:space="preserve">       Médicos Traslado Paciente de Urgencias</t>
  </si>
  <si>
    <t xml:space="preserve">       Médicos en Urgencias  </t>
  </si>
  <si>
    <t xml:space="preserve">      Estomatología </t>
  </si>
  <si>
    <t xml:space="preserve">        Estomatólogo</t>
  </si>
  <si>
    <t xml:space="preserve">        Promotor de Estomatología</t>
  </si>
  <si>
    <t>Médicos en Servicios Auxiliares de Diagnóstico y Tratamiento</t>
  </si>
  <si>
    <t xml:space="preserve">        Neonatos</t>
  </si>
  <si>
    <t>Anatomía Patologíca y laboratorio citología exfoliativa</t>
  </si>
  <si>
    <t xml:space="preserve">        Anestesiología</t>
  </si>
  <si>
    <t xml:space="preserve">        Banco de Sangre</t>
  </si>
  <si>
    <t xml:space="preserve">        Endoscopía </t>
  </si>
  <si>
    <t xml:space="preserve">        Fisiología Cardiopulmonar</t>
  </si>
  <si>
    <t xml:space="preserve">        Hemodinámica</t>
  </si>
  <si>
    <t xml:space="preserve">        Laboratorio de Análisis Clinicos </t>
  </si>
  <si>
    <t xml:space="preserve">        Radiodiagnóstico</t>
  </si>
  <si>
    <t xml:space="preserve">        Medicina Nuclear </t>
  </si>
  <si>
    <t xml:space="preserve">        Radioterapia</t>
  </si>
  <si>
    <t xml:space="preserve">       Tomografía Axial Computarizada</t>
  </si>
  <si>
    <t xml:space="preserve">      Programas Médicos</t>
  </si>
  <si>
    <t xml:space="preserve">        Educación Médica</t>
  </si>
  <si>
    <t xml:space="preserve">        Salud Reproductiva y Materno Infantil</t>
  </si>
  <si>
    <t xml:space="preserve">        Salud Comunitaria</t>
  </si>
  <si>
    <t xml:space="preserve">        Fomento a la Salud </t>
  </si>
  <si>
    <t xml:space="preserve">        Otros Médicos </t>
  </si>
  <si>
    <t xml:space="preserve">      Directivos </t>
  </si>
  <si>
    <t>Directores, Subdirectores, Jefes de Depto. Clinico, Servicio, División</t>
  </si>
  <si>
    <t xml:space="preserve">        Confianza Médica </t>
  </si>
  <si>
    <t xml:space="preserve">      Médicos en Formación </t>
  </si>
  <si>
    <t xml:space="preserve">        Becarios Médicos </t>
  </si>
  <si>
    <t xml:space="preserve">        Residentes</t>
  </si>
  <si>
    <t xml:space="preserve">   Personal no Médico </t>
  </si>
  <si>
    <t xml:space="preserve">      Paramédicos </t>
  </si>
  <si>
    <t xml:space="preserve">         Enfermería</t>
  </si>
  <si>
    <t xml:space="preserve">            Confianza Enfermeria</t>
  </si>
  <si>
    <t xml:space="preserve">            Enfermera Jefe de Piso </t>
  </si>
  <si>
    <t xml:space="preserve">            Enfermera Especialista</t>
  </si>
  <si>
    <t xml:space="preserve">            Enfermera General</t>
  </si>
  <si>
    <t xml:space="preserve">            Auxiliar en Enfermería </t>
  </si>
  <si>
    <t xml:space="preserve">            Enfermera Traslado Paciente Ter. Intensiva</t>
  </si>
  <si>
    <t xml:space="preserve">            Enfermera Traslado Paciente de Urgencias</t>
  </si>
  <si>
    <t xml:space="preserve">            Partera </t>
  </si>
  <si>
    <t xml:space="preserve">            Becarios Enfermería</t>
  </si>
  <si>
    <t xml:space="preserve">         Trabajo médico social</t>
  </si>
  <si>
    <t xml:space="preserve">            Confianza trabajo social</t>
  </si>
  <si>
    <t xml:space="preserve">            Trabajadora social</t>
  </si>
  <si>
    <t xml:space="preserve">            Coordinadora asistentes médicas</t>
  </si>
  <si>
    <t xml:space="preserve">            Auxiliar de trabajo social</t>
  </si>
  <si>
    <t xml:space="preserve">            Asistente médica</t>
  </si>
  <si>
    <t xml:space="preserve">            Becarios trabajo social</t>
  </si>
  <si>
    <t>En servicios auxiliares de diagnóstico y tratamiento</t>
  </si>
  <si>
    <t xml:space="preserve">             Químico clínico jefe de sección</t>
  </si>
  <si>
    <t xml:space="preserve">             Químico clínico</t>
  </si>
  <si>
    <t xml:space="preserve">             Laboratorista</t>
  </si>
  <si>
    <t xml:space="preserve">             Auxiliar de laboratorio</t>
  </si>
  <si>
    <t xml:space="preserve">            Técnico radiólogo</t>
  </si>
  <si>
    <t xml:space="preserve">            Operador maquina de revelado automático</t>
  </si>
  <si>
    <t xml:space="preserve">            Técnico manejo aparatos electrodiagnóstico</t>
  </si>
  <si>
    <t xml:space="preserve">            Electrocardiografista</t>
  </si>
  <si>
    <t xml:space="preserve">            Técnico en medicina nuclear</t>
  </si>
  <si>
    <t xml:space="preserve">            Radioterapeuta</t>
  </si>
  <si>
    <t xml:space="preserve">            Optometrista</t>
  </si>
  <si>
    <t xml:space="preserve">            Fonoaudiologo</t>
  </si>
  <si>
    <t xml:space="preserve">            Ortopedista</t>
  </si>
  <si>
    <t xml:space="preserve">            Inhaloterapeuta</t>
  </si>
  <si>
    <t xml:space="preserve">            Pasante inhaloterapeuta</t>
  </si>
  <si>
    <t xml:space="preserve">            Terapista físico</t>
  </si>
  <si>
    <t xml:space="preserve">            Terapista ocupacional</t>
  </si>
  <si>
    <t xml:space="preserve">            Psicólogo</t>
  </si>
  <si>
    <t xml:space="preserve">            Psicólogo clínico</t>
  </si>
  <si>
    <t xml:space="preserve">            Citotecnologo</t>
  </si>
  <si>
    <t xml:space="preserve">            Histotecnologo</t>
  </si>
  <si>
    <t xml:space="preserve">            Ayudante de autopsia</t>
  </si>
  <si>
    <t>Becarios auxiliares de diagnostico y tratamiento</t>
  </si>
  <si>
    <t xml:space="preserve">   Administrativo</t>
  </si>
  <si>
    <t xml:space="preserve">      Sector administrativo y de personal</t>
  </si>
  <si>
    <t xml:space="preserve">      Sector Técnico</t>
  </si>
  <si>
    <t xml:space="preserve">      Sector Estadística</t>
  </si>
  <si>
    <t xml:space="preserve">         Especialista de Estadística</t>
  </si>
  <si>
    <t xml:space="preserve">         Jefe grupo estadística</t>
  </si>
  <si>
    <t xml:space="preserve">         Coordinador de estadística</t>
  </si>
  <si>
    <t xml:space="preserve">         Oficial de estadística</t>
  </si>
  <si>
    <t xml:space="preserve">         Auxiliar universal de oficinas</t>
  </si>
  <si>
    <t xml:space="preserve">         Auxiliar administración unidad médica</t>
  </si>
  <si>
    <t xml:space="preserve">         Mensajero</t>
  </si>
  <si>
    <t xml:space="preserve">      Nutricion y Dietética</t>
  </si>
  <si>
    <t xml:space="preserve">         Nutricionista dietista</t>
  </si>
  <si>
    <t xml:space="preserve">         Especialista nutricionista dietética</t>
  </si>
  <si>
    <t xml:space="preserve">         Cocinero técnico</t>
  </si>
  <si>
    <t xml:space="preserve">         Manejador alimentos</t>
  </si>
  <si>
    <t xml:space="preserve">         Auxiliar técnico servicios dietología</t>
  </si>
  <si>
    <t xml:space="preserve">      Farmacia</t>
  </si>
  <si>
    <t xml:space="preserve">         Químico responsable</t>
  </si>
  <si>
    <t xml:space="preserve">         Oficial de farmacia</t>
  </si>
  <si>
    <t xml:space="preserve">         Jefe de turno de farmacia</t>
  </si>
  <si>
    <t xml:space="preserve">         Coordinador de farmacia</t>
  </si>
  <si>
    <t xml:space="preserve">         Ayudante de farmacia</t>
  </si>
  <si>
    <t xml:space="preserve">         Auxiliar de farmacia</t>
  </si>
  <si>
    <t xml:space="preserve">         Preparador despachador</t>
  </si>
  <si>
    <t xml:space="preserve">      Servicios de apoyo</t>
  </si>
  <si>
    <t xml:space="preserve">         Becarios administrativos</t>
  </si>
  <si>
    <t xml:space="preserve">         Conservación</t>
  </si>
  <si>
    <t xml:space="preserve">         Servicios básicos</t>
  </si>
  <si>
    <t xml:space="preserve">         Lavandería</t>
  </si>
  <si>
    <t xml:space="preserve">         Transportes</t>
  </si>
  <si>
    <t xml:space="preserve">         Almacen</t>
  </si>
  <si>
    <t xml:space="preserve">         Otro personal administrativo</t>
  </si>
  <si>
    <t>Tipo de Unidad</t>
  </si>
  <si>
    <t>T o t a l</t>
  </si>
  <si>
    <t xml:space="preserve"> 3er. Nivel</t>
  </si>
  <si>
    <t xml:space="preserve">   Hospital de Especialidad</t>
  </si>
  <si>
    <t xml:space="preserve">   Hospital de Especialidades</t>
  </si>
  <si>
    <t xml:space="preserve">   Unidad de Medicina Física y Rehabilitación</t>
  </si>
  <si>
    <t xml:space="preserve">   Unidad de Consulta Externa de Especialidades</t>
  </si>
  <si>
    <t xml:space="preserve">   Banco de Sangre</t>
  </si>
  <si>
    <t xml:space="preserve">   Laboratorio de Citología Exfoliativa</t>
  </si>
  <si>
    <t xml:space="preserve"> 2do. Nivel</t>
  </si>
  <si>
    <t xml:space="preserve">   Hospital General Regional</t>
  </si>
  <si>
    <t xml:space="preserve">   Hospital General Regional con Med. Familiar</t>
  </si>
  <si>
    <t xml:space="preserve">   Hospital General de Zona</t>
  </si>
  <si>
    <t xml:space="preserve">   Hospital General de Zona con Medicina Familiar</t>
  </si>
  <si>
    <t xml:space="preserve">   Hospital General de Subzona</t>
  </si>
  <si>
    <t xml:space="preserve">   Hospital General de Subzona con Med. Fam.</t>
  </si>
  <si>
    <t xml:space="preserve">   Hospital de Gíneco Obstetricia</t>
  </si>
  <si>
    <t xml:space="preserve">   Hospital de Gíneco Obstetricia con Med. Fam.</t>
  </si>
  <si>
    <t xml:space="preserve">   Hospital de Psiquiatría</t>
  </si>
  <si>
    <t xml:space="preserve">   Hospital de Psiquiatría con Med. Fam.</t>
  </si>
  <si>
    <t xml:space="preserve">   Hospital de Gíneco Pediatría</t>
  </si>
  <si>
    <t xml:space="preserve">   Hospital de Gíneco Pediatría con Medicina Familiar</t>
  </si>
  <si>
    <t xml:space="preserve">   Hospital de Traumatología </t>
  </si>
  <si>
    <t xml:space="preserve">   Hospital Rural de Esquema Modificado</t>
  </si>
  <si>
    <t xml:space="preserve">   Centro Comunitario de Salud Mental</t>
  </si>
  <si>
    <t xml:space="preserve">   Unidad Medica de Atencion Ambulatoria</t>
  </si>
  <si>
    <t xml:space="preserve"> 1er. Nivel</t>
  </si>
  <si>
    <t xml:space="preserve">   Unidad de Medicina Familiar con Hospitalización</t>
  </si>
  <si>
    <t xml:space="preserve">   Unidad de Medicina Familiar </t>
  </si>
  <si>
    <t xml:space="preserve">   Unidad Médica Rural de Esquema Modificado</t>
  </si>
  <si>
    <t xml:space="preserve">   Unidad Auxiliar de Medicina Familiar</t>
  </si>
  <si>
    <t>Fuente: Dirección de Prestaciones Médicas.</t>
  </si>
  <si>
    <t>Cuadro No. XII.8</t>
  </si>
  <si>
    <t>Tercer nivel</t>
  </si>
  <si>
    <t>Segundo nivel</t>
  </si>
  <si>
    <t>Primer nivel</t>
  </si>
  <si>
    <t xml:space="preserve">     México Oriente  </t>
  </si>
  <si>
    <t xml:space="preserve">     México Poniente </t>
  </si>
  <si>
    <t>Concepto</t>
  </si>
  <si>
    <t xml:space="preserve">   No Censables</t>
  </si>
  <si>
    <t xml:space="preserve"> Cunas para Recién Nacidos </t>
  </si>
  <si>
    <t xml:space="preserve"> Incubadoras   </t>
  </si>
  <si>
    <t xml:space="preserve"> Salas de Expulsión  </t>
  </si>
  <si>
    <t xml:space="preserve"> Bancos de Sangre </t>
  </si>
  <si>
    <t xml:space="preserve"> Farmacias</t>
  </si>
  <si>
    <t xml:space="preserve"> Lavanderías</t>
  </si>
  <si>
    <t xml:space="preserve"> Ambulancias</t>
  </si>
  <si>
    <t>Fuente:  Dirección de Prestaciones Médicas.</t>
  </si>
  <si>
    <t>Cunas para recien nacido</t>
  </si>
  <si>
    <t>Incubadoras</t>
  </si>
  <si>
    <t>Salas de expulsión</t>
  </si>
  <si>
    <t>Bancos de Sangre</t>
  </si>
  <si>
    <t>Ambulancias</t>
  </si>
  <si>
    <t>Censables</t>
  </si>
  <si>
    <t>No Censables</t>
  </si>
  <si>
    <t>Aguascalientes</t>
  </si>
  <si>
    <t>Baja California</t>
  </si>
  <si>
    <t>Baja California Sur</t>
  </si>
  <si>
    <t>Campeche</t>
  </si>
  <si>
    <t>Coahuila</t>
  </si>
  <si>
    <t>Colima</t>
  </si>
  <si>
    <t>Chiapas</t>
  </si>
  <si>
    <t>Chihuahua</t>
  </si>
  <si>
    <t xml:space="preserve">D.F. Norte </t>
  </si>
  <si>
    <t>D.F. Sur</t>
  </si>
  <si>
    <t>Durango</t>
  </si>
  <si>
    <t>Guanajuato</t>
  </si>
  <si>
    <t>Guerrero</t>
  </si>
  <si>
    <t>Hidalgo</t>
  </si>
  <si>
    <t>Jalisco</t>
  </si>
  <si>
    <t xml:space="preserve">México Oriente </t>
  </si>
  <si>
    <t xml:space="preserve">México Poniente </t>
  </si>
  <si>
    <t>Michoacán</t>
  </si>
  <si>
    <t>Morelos</t>
  </si>
  <si>
    <t>Nayarit</t>
  </si>
  <si>
    <t>Nuevo León</t>
  </si>
  <si>
    <t>Oaxaca</t>
  </si>
  <si>
    <t>Puebla</t>
  </si>
  <si>
    <t>Querétaro</t>
  </si>
  <si>
    <t>Quintana Roo</t>
  </si>
  <si>
    <t>San Luis Potosí</t>
  </si>
  <si>
    <t>Sinaloa</t>
  </si>
  <si>
    <t>Sonora</t>
  </si>
  <si>
    <t>Tabasco</t>
  </si>
  <si>
    <t>Tamaulipas</t>
  </si>
  <si>
    <t>Tlaxcala</t>
  </si>
  <si>
    <t>Veracruz Sur</t>
  </si>
  <si>
    <t>Yucatán</t>
  </si>
  <si>
    <t>Zacatecas</t>
  </si>
  <si>
    <t xml:space="preserve">Estado Consolidado de Ingresos y Gastos correspondiente al Ejercicio de 1944-1988 </t>
  </si>
  <si>
    <t>(miles de pesos)</t>
  </si>
  <si>
    <t>Ingresos</t>
  </si>
  <si>
    <t>Gastos</t>
  </si>
  <si>
    <t>Resultados del ejercicio</t>
  </si>
  <si>
    <t>Productos de inversión y otros ingresos</t>
  </si>
  <si>
    <t>Prestaciones en especie</t>
  </si>
  <si>
    <t>Prestaciones en dinero</t>
  </si>
  <si>
    <t>Gastos de Provisiones</t>
  </si>
  <si>
    <t>Reversión de cuotas de administración</t>
  </si>
  <si>
    <t>Incobrabilidades, depreciaciones e intereses actuariales</t>
  </si>
  <si>
    <t>Ajuste a resultados a ejercicios anteriores</t>
  </si>
  <si>
    <t>Erogacionesy pérdidas por el sismo de 1985</t>
  </si>
  <si>
    <t>DE</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</si>
  <si>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</si>
  <si>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</si>
  <si>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</si>
  <si>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</si>
  <si>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</si>
  <si>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</si>
  <si>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</si>
  <si>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</si>
  <si>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</si>
  <si>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</si>
  <si>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</si>
  <si>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</si>
  <si>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</si>
  <si>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</si>
  <si>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</si>
  <si>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</si>
  <si>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</si>
  <si>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</si>
  <si>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</si>
  <si>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</si>
  <si>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</si>
  <si>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</si>
  <si>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1967</t>
  </si>
  <si>
    <t>1968</t>
  </si>
  <si>
    <t>1969</t>
  </si>
  <si>
    <t>1970</t>
  </si>
  <si>
    <t>1971</t>
  </si>
  <si>
    <t>1972</t>
  </si>
  <si>
    <t>1973</t>
  </si>
  <si>
    <t>1974</t>
  </si>
  <si>
    <t>1975</t>
  </si>
  <si>
    <t>1976</t>
  </si>
  <si>
    <t>1977</t>
  </si>
  <si>
    <t>1978</t>
  </si>
  <si>
    <t>1979</t>
  </si>
  <si>
    <t>1980</t>
  </si>
  <si>
    <t>1981</t>
  </si>
  <si>
    <t xml:space="preserve">    1982 (1)</t>
  </si>
  <si>
    <t>1983</t>
  </si>
  <si>
    <t>1984</t>
  </si>
  <si>
    <t>1985</t>
  </si>
  <si>
    <t>1986</t>
  </si>
  <si>
    <t>1987</t>
  </si>
  <si>
    <t>1988</t>
  </si>
  <si>
    <t>(1) 1982. No incluye Solidaridad Social.</t>
  </si>
  <si>
    <t>Fuente: Coordinación de Contabilidad y Trámite de Erogaciones, con integración de cifras de la Coordinación de Presupuesto e Información Programática.</t>
  </si>
  <si>
    <t>Cuotas Obrero-Patronal, Contribución Estatal y Solidaridad Social</t>
  </si>
  <si>
    <t>Estado Consolidado de Ingresos y Gastos correspondiente al Ejercicio de 1989-1996 (1)</t>
  </si>
  <si>
    <t>Resultado del ejercicio</t>
  </si>
  <si>
    <t>Cuotas</t>
  </si>
  <si>
    <t>Productos de Inversión y otros</t>
  </si>
  <si>
    <t>Serviciosde Personal</t>
  </si>
  <si>
    <t>Servicios Generales</t>
  </si>
  <si>
    <t>Prestaciones en dinero (2)</t>
  </si>
  <si>
    <t>Intereses</t>
  </si>
  <si>
    <t>Ajustes a resultados ejercicios anteriores</t>
  </si>
  <si>
    <t>Provisión para reservas actuariales</t>
  </si>
  <si>
    <t>Obrero Patronales</t>
  </si>
  <si>
    <t>Cargo del Estado</t>
  </si>
  <si>
    <t xml:space="preserve"> </t>
  </si>
  <si>
    <t>(1) A partir de 1989 cambia la presentación, en virtud de haberse modificado el desglose de los rubros de Ingresos y Gastos, para adecuarlo a la contabilidad actual del I.M.S.S.</t>
  </si>
  <si>
    <t>(2) No incluye los Gastos de Apoyo, Normatividad y Supervisión y los Ajustes de Resultados de Ejercicios Anteriores.</t>
  </si>
  <si>
    <t>De 1984 A 1992 Balanza "H"; 1993 a 1996, Balanza "G".</t>
  </si>
  <si>
    <t>Incobrabilidades, depreciaciones y reversión de cuotas</t>
  </si>
  <si>
    <t>Mantenimiento</t>
  </si>
  <si>
    <t>Consumo de Bienes</t>
  </si>
  <si>
    <t>Excedente (2)</t>
  </si>
  <si>
    <t>Provision para obligaciones contractuales</t>
  </si>
  <si>
    <t>Provision para la reserva de gastos</t>
  </si>
  <si>
    <t>Resultado del ejercicio (3)</t>
  </si>
  <si>
    <t>Prestaciones en Dinero</t>
  </si>
  <si>
    <t>Incobrabilidades, Depreciaciones y Reversión de cuotas</t>
  </si>
  <si>
    <t>(1) A partir de 1997 cambia la presentación, en virtud de haberse modificado el desglose de los rubros de Gastos, para adecuarlo a la contabilidad actual del I.M.S.S.</t>
  </si>
  <si>
    <t>(2) Diferencia de la suma de ingreso total menos gasto total</t>
  </si>
  <si>
    <t>(3) Resultado de restar al excedente los ajustes a resultados de ejercicios anteriores y la provisión para obligaciones contractuales y en el 2002 la provisión para la reserva de gastos.</t>
  </si>
  <si>
    <t>Fuente: Coordinación de Contabilidad y Trámite de Erogaciones, con integración de cifras de la Coordinación de Presupuesto e Información Programática, 1997, Balanza "H", 1998 Balanza "G", 1999 Balanza "H", 2000 Balanza "H", 2001 Balanza "H", 2002 Balanza "H", 2003 Balanza "H", 2004 Balanza "G-11", 2005 cierre contable al 30/03/06, 2006 cierre contable al 31/01/07, 2007 cierre contable al 14/03/08, 2008 cierre contable al 12/02/09, 2009 Estados Financieros Versión 020210_1630hrs, 2010 Estados Financieros Versión 9982010_040211_2200 hrs, 2011 Estados Financieros Versión 9982011_160312_0300hrs.</t>
  </si>
  <si>
    <t>Nota 1</t>
  </si>
  <si>
    <t>Del importe total de los ingresos por Cuotas Obrero Patronales (COP's), se efectuó la separación de los ingresos por concepto de multas, recargos y actualizaciones (derivados de COP's) para ubicarlos en el renglón de otros ingresos.</t>
  </si>
  <si>
    <t>(Cuentas 41031601, 41031602 y 41031604)</t>
  </si>
  <si>
    <t>Nota 2</t>
  </si>
  <si>
    <t>Del rubro de Intereses Financieros que en el Estado de Ingresos y Gastos se presenta en "Otros Gastos", para efectos de presentación se reubica la Pérdida Cambiaria de las Reservas Financieras y el Costo Financiero por el pago de Préstamos de la ROCF, para presentarse el efecto neto en los Ingresos de las Reservas.</t>
  </si>
  <si>
    <t>(Cuentas 42070106 y 42070108)</t>
  </si>
  <si>
    <t>Nota 3</t>
  </si>
  <si>
    <t>De las cuentas que integran el Gasto Corriente, se efectúa la reubicación de la cuenta Aportación de Trabajadores del RJP, que presenta saldo acreedor, al renglón de Ingresos por Aportación de los Trabajadores al Fondo de Jubilación, compensándose con el gasto que efectúa el IMSS por las aportaciones a dicho régimen.</t>
  </si>
  <si>
    <t>(Cuentas 42065007 y 42060232 )</t>
  </si>
  <si>
    <t>Estado de Ingresos y Gastos por Ramo de Seguro. 1995-1996</t>
  </si>
  <si>
    <t>Riesgos de Trajabo</t>
  </si>
  <si>
    <t>Enfermedad y Maternidad</t>
  </si>
  <si>
    <t>Invalidez, vejez, cesantía y muerte</t>
  </si>
  <si>
    <t>Guarderías</t>
  </si>
  <si>
    <t>Cuotas y contribuciones</t>
  </si>
  <si>
    <t xml:space="preserve">   Obrero-Patronal  (1)</t>
  </si>
  <si>
    <t xml:space="preserve">   Contribución Estatal</t>
  </si>
  <si>
    <t xml:space="preserve">   Solidaridad Social (Contribución Estatal)</t>
  </si>
  <si>
    <t xml:space="preserve">   Intereses Moratorios </t>
  </si>
  <si>
    <t xml:space="preserve">   Intereses de Inversión de Reservas Actuariales</t>
  </si>
  <si>
    <t xml:space="preserve">   Intereses Financieros e Ingresos Diversos</t>
  </si>
  <si>
    <t>Prestaciones Médicas</t>
  </si>
  <si>
    <t xml:space="preserve">   Gasto Directo</t>
  </si>
  <si>
    <t xml:space="preserve">   Gasto de Apoyo, de Normatividad y Supervisión</t>
  </si>
  <si>
    <t>Prestaciones Sociales</t>
  </si>
  <si>
    <t xml:space="preserve">   Sociales</t>
  </si>
  <si>
    <t xml:space="preserve">    Gasto Directo</t>
  </si>
  <si>
    <t xml:space="preserve">    Gasto de Apoyo, de Normatividad y Supervisión</t>
  </si>
  <si>
    <t xml:space="preserve">   Operación de Guarderías en Delegaciones</t>
  </si>
  <si>
    <t>Prestaciones en dinero  (2)</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</si>
  <si>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</si>
  <si>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</si>
  <si>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</si>
  <si>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</si>
  <si>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</si>
  <si>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</si>
  <si>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</si>
  <si>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</si>
  <si>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</si>
  <si>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Finiquitos por Matrimonio a Viudas Pensionadas</t>
  </si>
  <si>
    <t xml:space="preserve">    Finiquitos por Pensiones de Orfandad</t>
  </si>
  <si>
    <t xml:space="preserve">    Finiquitos a Pens. por cambio de residencia al ext.</t>
  </si>
  <si>
    <t xml:space="preserve">    Ayuda para Gastos de Matrimonio a los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</si>
  <si>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</si>
  <si>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</si>
  <si>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</si>
  <si>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</si>
  <si>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</si>
  <si>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Gastos de Apoyo, de Normatividad y Supervisión</t>
  </si>
  <si>
    <t>Gastos de administración</t>
  </si>
  <si>
    <t>Gastos no distribuibles</t>
  </si>
  <si>
    <t xml:space="preserve">   Reversión de Cuotas Obrero Patronales</t>
  </si>
  <si>
    <t xml:space="preserve">   Intereses Financieros</t>
  </si>
  <si>
    <t xml:space="preserve">   Castigo por Incobrabilidad y Fluctuación en Precios</t>
  </si>
  <si>
    <t xml:space="preserve">   Depreciaciones y Amortizaciones</t>
  </si>
  <si>
    <t xml:space="preserve">   Ajuste a Resultados de Ejercicios Anteriores</t>
  </si>
  <si>
    <t>Gastos de proviciones</t>
  </si>
  <si>
    <t xml:space="preserve">   Provisiones para Reservas Actuariales en R.T.</t>
  </si>
  <si>
    <t xml:space="preserve">   Provisiones para Reservas Actuariales en I.V.C.M.</t>
  </si>
  <si>
    <t xml:space="preserve">   Obligaciones Contractuales</t>
  </si>
  <si>
    <t>Remanente de Operación</t>
  </si>
  <si>
    <t>(1) En 1995 incluye 592 298 y en 1996 incluye 706 538 miles de pesos que el Instituto aporta para el Régimen de Pensiones y Jubilaciones de su Personal.</t>
  </si>
  <si>
    <t>(2) Incluye aplicación de rectificación a resultados de ejercicios anteriores al capítulo por 14 945 para 1995, (cantidades en miles de nuevos pesos).</t>
  </si>
  <si>
    <t>Nota.- En el año de 1995 se trabajó la Balanza G.</t>
  </si>
  <si>
    <t>Fuente: Coordinación de Contabilidad y Trámite de Erogaciones.</t>
  </si>
  <si>
    <t>Cuadro No. XII.15</t>
  </si>
  <si>
    <t>Estado de Ingresos y Gastos por Ramo de Seguro enero a junio de 1997</t>
  </si>
  <si>
    <t>Riesgos 
de 
Trajabo</t>
  </si>
  <si>
    <t>Enfermedad 
y 
Maternidad</t>
  </si>
  <si>
    <t>% En relación al total de ingresos</t>
  </si>
  <si>
    <t xml:space="preserve">  Cuotas Obrero Patronales</t>
  </si>
  <si>
    <t xml:space="preserve">  Cuotas a Cargo del Gobierno Federal</t>
  </si>
  <si>
    <t xml:space="preserve">  Suma</t>
  </si>
  <si>
    <t xml:space="preserve">  Productos de Inversión y Otros ingresos</t>
  </si>
  <si>
    <t xml:space="preserve">    Intereses Moratorios</t>
  </si>
  <si>
    <t xml:space="preserve">    Intereses de inversión de Reservas Actuariales</t>
  </si>
  <si>
    <t xml:space="preserve">    Ingresos diversos</t>
  </si>
  <si>
    <t>Total de Ingresos</t>
  </si>
  <si>
    <t xml:space="preserve">  Prestaciones Médicas</t>
  </si>
  <si>
    <t xml:space="preserve">  Prestaciones Sociales</t>
  </si>
  <si>
    <t xml:space="preserve">    Gasto de apoyo, de normatividad y supervisión</t>
  </si>
  <si>
    <t xml:space="preserve">  Operación de Guarderías</t>
  </si>
  <si>
    <t xml:space="preserve">  Prestaciones en Dinero (*)</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</si>
  <si>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</si>
  <si>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</si>
  <si>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</si>
  <si>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</si>
  <si>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</si>
  <si>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</si>
  <si>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</si>
  <si>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</si>
  <si>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</si>
  <si>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Ayudas para gastos de matrimonio de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</si>
  <si>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</si>
  <si>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</si>
  <si>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</si>
  <si>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</si>
  <si>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</si>
  <si>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Quebrantos Patrimoniales Prestaciones en Dinero</t>
  </si>
  <si>
    <t xml:space="preserve">     Gastos de Apoyo, de Normatividad y Supervisión</t>
  </si>
  <si>
    <t>Gasto Corriente</t>
  </si>
  <si>
    <t>Gasto de Administración</t>
  </si>
  <si>
    <t xml:space="preserve">  Reversión de Cuotas</t>
  </si>
  <si>
    <t xml:space="preserve">  Intereses Financieros </t>
  </si>
  <si>
    <t xml:space="preserve">  Provisiones:</t>
  </si>
  <si>
    <t xml:space="preserve">     Incobrabilidades y ajustes</t>
  </si>
  <si>
    <t xml:space="preserve">     Depreciaciones</t>
  </si>
  <si>
    <t>Otros Gastos</t>
  </si>
  <si>
    <t>Total de Gastos</t>
  </si>
  <si>
    <t xml:space="preserve"> Excedente ingresos/gastos</t>
  </si>
  <si>
    <t xml:space="preserve">   Excedente Antes de Reservas Actuariales</t>
  </si>
  <si>
    <t xml:space="preserve">   Provisión Reservas Actuariales I.V.C.M.</t>
  </si>
  <si>
    <t xml:space="preserve"> Remanente de Operación</t>
  </si>
  <si>
    <t xml:space="preserve">Nota: No se incluyen los intereses actuariales por ser un movimiento virtual.  </t>
  </si>
  <si>
    <t>(*)     Se incluyen gastos por normatividad, supervisión y apoyo.</t>
  </si>
  <si>
    <t>Estado de Ingresos y Gastos por Ramo de Seguro julio a diciembre de 1997</t>
  </si>
  <si>
    <t>Riesgos de Trabajo</t>
  </si>
  <si>
    <t>Total Enfermedad y Maternidad</t>
  </si>
  <si>
    <t>Invalidez y Vida</t>
  </si>
  <si>
    <t>Guarderías y Prestaciones Sociales</t>
  </si>
  <si>
    <t>Seguro para la Familia</t>
  </si>
  <si>
    <t>Asegurados</t>
  </si>
  <si>
    <t>Pensionados</t>
  </si>
  <si>
    <t xml:space="preserve">  Contribución y Transferencias del Estado</t>
  </si>
  <si>
    <t xml:space="preserve">  Suman las Cuotas </t>
  </si>
  <si>
    <t xml:space="preserve">  Productos de inversión y Otros Ingresos (*)</t>
  </si>
  <si>
    <t xml:space="preserve">      Intereses Moratorios</t>
  </si>
  <si>
    <t xml:space="preserve">      Productos de inversión</t>
  </si>
  <si>
    <t xml:space="preserve">     Aprovechamientos varios</t>
  </si>
  <si>
    <t xml:space="preserve">  Servicios de Personal</t>
  </si>
  <si>
    <t xml:space="preserve">  Consumos</t>
  </si>
  <si>
    <t xml:space="preserve">  Mantenimiento</t>
  </si>
  <si>
    <t xml:space="preserve">  Servicios Generales (*)</t>
  </si>
  <si>
    <t xml:space="preserve">  Prestaciones Económicas</t>
  </si>
  <si>
    <t xml:space="preserve">     Sumas Aseguradas</t>
  </si>
  <si>
    <t xml:space="preserve">       Suma Asegurada Riesgos de Trabajo</t>
  </si>
  <si>
    <t xml:space="preserve">       Suma Asegurada por Invalidez y Vida</t>
  </si>
  <si>
    <t xml:space="preserve">     Régimen de Jubilaciones y Pensiones IMSS</t>
  </si>
  <si>
    <t xml:space="preserve">     Subsidios, Ayudas e Indemnizaciones</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</si>
  <si>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</si>
  <si>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</si>
  <si>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</si>
  <si>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</si>
  <si>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</si>
  <si>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Perm.R.T.</t>
  </si>
  <si>
    <t xml:space="preserve">      Indemnizaciones por I.V.C. y M.</t>
  </si>
  <si>
    <t xml:space="preserve">   Recuperación de Gastos</t>
  </si>
  <si>
    <t>Suma Gasto Corriente:</t>
  </si>
  <si>
    <t>Otros</t>
  </si>
  <si>
    <t xml:space="preserve">  Ajuste e Incobrabilidades</t>
  </si>
  <si>
    <t xml:space="preserve">  Depreciaciones y Amortizaciones</t>
  </si>
  <si>
    <t>Suma de Otros:</t>
  </si>
  <si>
    <t xml:space="preserve">  Excedente ingresos/gastos: </t>
  </si>
  <si>
    <t xml:space="preserve">  Aportación por aplicación boletín D-3  RJP</t>
  </si>
  <si>
    <t xml:space="preserve">  Excedente neto ingresos/gastos: </t>
  </si>
  <si>
    <t>(*)  Incluye los importes por concepto de Gasto Administrativo por uso de Bienes e Intereses Interseguros.</t>
  </si>
  <si>
    <t>Estado de Ingresos y Gastos por Ramo de Seguro 1998</t>
  </si>
  <si>
    <t>Guarderias y Prestaciones Sociales</t>
  </si>
  <si>
    <t xml:space="preserve">     Intereses moratorios</t>
  </si>
  <si>
    <t xml:space="preserve">     Productos de inversión</t>
  </si>
  <si>
    <t xml:space="preserve">  Consumo de Bienes</t>
  </si>
  <si>
    <t xml:space="preserve">       Suma Asegurada por Riesgos de Trabajo</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</si>
  <si>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</si>
  <si>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</si>
  <si>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</si>
  <si>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</si>
  <si>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</si>
  <si>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Permanente RT</t>
  </si>
  <si>
    <t xml:space="preserve">       Indemnizaciones por I.V.C. y M.</t>
  </si>
  <si>
    <t xml:space="preserve">       Ajuste a result. ejerc. Ant. Prestaciones Económicas</t>
  </si>
  <si>
    <t xml:space="preserve">  Ajustes e Incobrabilidades</t>
  </si>
  <si>
    <t>Suma de otros:</t>
  </si>
  <si>
    <t xml:space="preserve"> Excedente de Ingresos/Gastos:</t>
  </si>
  <si>
    <t xml:space="preserve"> Aportación por aplicación boletin D-3  RJP</t>
  </si>
  <si>
    <t>(*)  Incluye los importes por concepto de Gasto Administrativo por uso de Bienes.</t>
  </si>
  <si>
    <t>Estado de Ingresos y Gastos por Ramo de Seguro 1999</t>
  </si>
  <si>
    <r>
      <t xml:space="preserve">Enfermedad y Maternidad  </t>
    </r>
    <r>
      <rPr>
        <vertAlign val="superscript"/>
        <sz val="12"/>
        <rFont val="Helvetica"/>
        <family val="2"/>
      </rPr>
      <t>1/</t>
    </r>
  </si>
  <si>
    <t xml:space="preserve">    Productos de Inversión</t>
  </si>
  <si>
    <t xml:space="preserve">    Aprovechamientos Varios</t>
  </si>
  <si>
    <t xml:space="preserve">       Ajuste result. ejerc. ant. Prestaciones Económicas</t>
  </si>
  <si>
    <t>Excedente de Ingreso/Gasto:</t>
  </si>
  <si>
    <t>Costo Laboral</t>
  </si>
  <si>
    <t>Resultados de ejercicios anteriores.</t>
  </si>
  <si>
    <t>1/  El desglose sólo se dispone en millones de pesos.</t>
  </si>
  <si>
    <t>Estado de Ingresos y Gastos por Ramo de Seguro 2000</t>
  </si>
  <si>
    <t xml:space="preserve">  Productos de inversión y Otros Ingresos </t>
  </si>
  <si>
    <t xml:space="preserve">    Productos de inversión</t>
  </si>
  <si>
    <t xml:space="preserve">    Aprovechamientos varios</t>
  </si>
  <si>
    <t>Total Ingresos</t>
  </si>
  <si>
    <t xml:space="preserve">  Consumos de Bienes</t>
  </si>
  <si>
    <t xml:space="preserve">  Servicios Generales </t>
  </si>
  <si>
    <t xml:space="preserve">       Subsidios por Incapacidad Temporal en R.T.</t>
  </si>
  <si>
    <t xml:space="preserve">       Indemnizaciones por Incapacidad Permanente R.T.</t>
  </si>
  <si>
    <t xml:space="preserve">       Indemnizaciones y laudos</t>
  </si>
  <si>
    <t xml:space="preserve">       Indemnizaciones por I.V.C.  y M.</t>
  </si>
  <si>
    <t xml:space="preserve">       Ajuste a result. Ejerc. Ant. Prestaciones Económicas</t>
  </si>
  <si>
    <t xml:space="preserve">  Traslado de Depreciaciones</t>
  </si>
  <si>
    <t>Total de gastos</t>
  </si>
  <si>
    <t xml:space="preserve">Excedente ingresos/gastos: </t>
  </si>
  <si>
    <t>Resultados de ejercicios anteriores</t>
  </si>
  <si>
    <t xml:space="preserve">Excedente neto ingresos/gastos: </t>
  </si>
  <si>
    <t>Estado de Ingresos y Gastos por Ramo de Seguro 2001</t>
  </si>
  <si>
    <r>
      <t xml:space="preserve">Enfermedad y Maternidad </t>
    </r>
    <r>
      <rPr>
        <vertAlign val="superscript"/>
        <sz val="11"/>
        <rFont val="Helvetica"/>
        <family val="2"/>
      </rPr>
      <t>1/</t>
    </r>
  </si>
  <si>
    <t xml:space="preserve">      Indemnizaciones por Incapacidad Permanente R.T.</t>
  </si>
  <si>
    <t xml:space="preserve">      Indemnizaciones y laudos</t>
  </si>
  <si>
    <t xml:space="preserve">      Ajuste a result. Ejerc. Ant. Prestaciones Económicas</t>
  </si>
  <si>
    <t>Suma de Otros</t>
  </si>
  <si>
    <t>Total Gastos</t>
  </si>
  <si>
    <t>Resultados a ejercicios anteriores</t>
  </si>
  <si>
    <r>
      <rPr>
        <vertAlign val="superscript"/>
        <sz val="10"/>
        <rFont val="Helvetica"/>
        <family val="2"/>
      </rPr>
      <t xml:space="preserve">1/ </t>
    </r>
    <r>
      <rPr>
        <sz val="8"/>
        <rFont val="Helvetica"/>
        <family val="2"/>
      </rPr>
      <t xml:space="preserve"> El desglose sólo se dispone en millones de pesos.</t>
    </r>
  </si>
  <si>
    <t>Estado de Ingresos y Gastos por Ramo de Seguro 2002</t>
  </si>
  <si>
    <t xml:space="preserve">      Ajuste a result. Ejerc. ant Prestaciones Económicas</t>
  </si>
  <si>
    <t xml:space="preserve">  Transferencia interseguros</t>
  </si>
  <si>
    <t>Provisión de la Reserva para Gasto</t>
  </si>
  <si>
    <t>Fuente:  Coordinación de Contabilidad y Trámite de Erogaciones.</t>
  </si>
  <si>
    <t>Estado de Ingresos y Gastos por Ramo de Seguro 2003</t>
  </si>
  <si>
    <t>Suma Gsto Corriente:</t>
  </si>
  <si>
    <t xml:space="preserve">  Transferencia de depreciaciones</t>
  </si>
  <si>
    <t>Provisión de la reserva para gasto:</t>
  </si>
  <si>
    <t>Resultado de ejercicios anteriores</t>
  </si>
  <si>
    <r>
      <rPr>
        <vertAlign val="superscript"/>
        <sz val="8"/>
        <rFont val="Helvetica"/>
        <family val="2"/>
      </rPr>
      <t xml:space="preserve">1/ </t>
    </r>
    <r>
      <rPr>
        <sz val="8"/>
        <rFont val="Helvetica"/>
        <family val="2"/>
      </rPr>
      <t xml:space="preserve"> El desglose sólo se dispone en millones de pesos.</t>
    </r>
  </si>
  <si>
    <t>Estado de Ingresos y Gastos por Ramo de Seguro 2004</t>
  </si>
  <si>
    <t>Total de ingresos</t>
  </si>
  <si>
    <t>Excedentes Ingresos/Gastos:</t>
  </si>
  <si>
    <t>Provisión de la reserva de gastos</t>
  </si>
  <si>
    <t>Excedente neto Ingresos/Gasto:</t>
  </si>
  <si>
    <t>Estado de Ingresos y Gastos por Ramo de Seguro 2005</t>
  </si>
  <si>
    <t xml:space="preserve">       Laudos por subsidios RT</t>
  </si>
  <si>
    <t xml:space="preserve">       Laudos por subsidios E Y M</t>
  </si>
  <si>
    <t xml:space="preserve">       Indemnizaciones Y Laudos.</t>
  </si>
  <si>
    <t xml:space="preserve">       Laudos por RT Ley 97</t>
  </si>
  <si>
    <t xml:space="preserve">       Laudos por IV Ley 97</t>
  </si>
  <si>
    <t xml:space="preserve">       Pensiones Temporales IV Y RT</t>
  </si>
  <si>
    <t>Excedente Ingresos/Gastos:</t>
  </si>
  <si>
    <t>Provisión de la reserva para gastos</t>
  </si>
  <si>
    <t>Excedente neto Ingresos/Gastos:</t>
  </si>
  <si>
    <t>Cuadro No. XII.24</t>
  </si>
  <si>
    <t>Estado de Ingresos y Gastos por Ramo de Seguro 2006</t>
  </si>
  <si>
    <t>Gasto</t>
  </si>
  <si>
    <t xml:space="preserve">    Sumas Aseguradas</t>
  </si>
  <si>
    <t xml:space="preserve">      Suma Asegurada por Riesgos de Trabajo</t>
  </si>
  <si>
    <t xml:space="preserve">      Suma Asegurada por Invalidez y Vida</t>
  </si>
  <si>
    <t xml:space="preserve">      Pensiones garantizadas</t>
  </si>
  <si>
    <t xml:space="preserve">      Pensiones Ley 73</t>
  </si>
  <si>
    <t xml:space="preserve">    Régimen de Jubilaciones y Pensiones IMSS</t>
  </si>
  <si>
    <t xml:space="preserve">    Subsidios, Ayudas e Indemnizaciones</t>
  </si>
  <si>
    <t xml:space="preserve">      Subsidios por Incapacidad Temporal en R.T.</t>
  </si>
  <si>
    <t xml:space="preserve">      Laudos por subsidios RT</t>
  </si>
  <si>
    <t xml:space="preserve">      Laudos por subsidios E Y M</t>
  </si>
  <si>
    <t xml:space="preserve">      Laudos por RT Ley 97</t>
  </si>
  <si>
    <t xml:space="preserve">      Laudos por IV Ley 97</t>
  </si>
  <si>
    <t xml:space="preserve">      Pensiones provisionales x RT e IV</t>
  </si>
  <si>
    <t xml:space="preserve">      Pensiones temporales y prov. Ley 1973</t>
  </si>
  <si>
    <t xml:space="preserve">      Indemnizaciones y Laudos.</t>
  </si>
  <si>
    <t xml:space="preserve">      Laudos por pensiones Ley 1973</t>
  </si>
  <si>
    <t xml:space="preserve">  Traslado de la depreciación</t>
  </si>
  <si>
    <t>Estado Consolidado de Ingresos y Gastos por Delegación 2006</t>
  </si>
  <si>
    <t>Ingresos por Cuotas</t>
  </si>
  <si>
    <t>Productos de Inversión y Otros</t>
  </si>
  <si>
    <t>Contribución del Estado</t>
  </si>
  <si>
    <t>Nacional</t>
  </si>
  <si>
    <t>(1) Incluye el monto que el Instituto aporta para el Régimen de Pensiones y Jubilaciones de su personal.</t>
  </si>
  <si>
    <t>(2) No incluye los Gastos de Apoyo, Normatividad y Supervisión y los Ajustes a Resultados de Ejercicios Anteriores.</t>
  </si>
  <si>
    <r>
      <t>Estado Consolidado de Ingresos y Gastos por Delegación 2006</t>
    </r>
  </si>
  <si>
    <t>Servicios de Personal</t>
  </si>
  <si>
    <t>Prestaciones en Dinero (1)</t>
  </si>
  <si>
    <t>Suma de Gasto Corriente</t>
  </si>
  <si>
    <t>Obligaciones contractuales</t>
  </si>
  <si>
    <t>Provisión de la Reserva</t>
  </si>
  <si>
    <t>Reversión de Cuotas</t>
  </si>
  <si>
    <t>Intereses Financieros</t>
  </si>
  <si>
    <t>Castigos por incobrabilidades y fluctuación de precios</t>
  </si>
  <si>
    <t>Depreciación y amortizaciones</t>
  </si>
  <si>
    <t>Suma Otros</t>
  </si>
  <si>
    <t xml:space="preserve">     DF Norte</t>
  </si>
  <si>
    <t xml:space="preserve">     DF Sur</t>
  </si>
  <si>
    <t>Cuadro No. XII.25</t>
  </si>
  <si>
    <t>Estado de Ingresos y Gastos por Ramo de Seguro 2007</t>
  </si>
  <si>
    <t xml:space="preserve">       Suma asegurada Riesgos de Trabajo</t>
  </si>
  <si>
    <t xml:space="preserve">       Suma asegurada x Inv.y Vida</t>
  </si>
  <si>
    <t xml:space="preserve">       Rec Afore RCV</t>
  </si>
  <si>
    <t xml:space="preserve">       Rec Afore Vvivienda 97</t>
  </si>
  <si>
    <t xml:space="preserve">       Pens Ley 73 otor Afil s/Der ER</t>
  </si>
  <si>
    <t xml:space="preserve">       Rec x Pens.Mín.Garan. IV Pend 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</si>
  <si>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</si>
  <si>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</si>
  <si>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</si>
  <si>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</si>
  <si>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</si>
  <si>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</si>
  <si>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</si>
  <si>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</si>
  <si>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</si>
  <si>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</si>
  <si>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Pens. Prov. x RT y temp x IV</t>
  </si>
  <si>
    <t xml:space="preserve">       Pens.Temporales y Prov Ley 1973</t>
  </si>
  <si>
    <t xml:space="preserve">       Rect.Result.Ejer.Ant Prest Din</t>
  </si>
  <si>
    <t xml:space="preserve">    Pens. Prov. X RT Y Temp x IV</t>
  </si>
  <si>
    <t>Suma Gasto Corriente</t>
  </si>
  <si>
    <t xml:space="preserve">  Intereses Financieros</t>
  </si>
  <si>
    <t>Excedente Ingresos/Gastos</t>
  </si>
  <si>
    <t>Provisión de la reserva para gasto</t>
  </si>
  <si>
    <t>Excedente neto Ingresos/Gastos</t>
  </si>
  <si>
    <t>Estado Consolidado de Ingresos y Gastos por Delegación 2007</t>
  </si>
  <si>
    <t>Cuadro XII.25</t>
  </si>
  <si>
    <t>Cuadro No. XII.26</t>
  </si>
  <si>
    <t>Estado de Ingresos y Gastos por Ramo de Seguro 2008</t>
  </si>
  <si>
    <t xml:space="preserve">  Consumo de bienes</t>
  </si>
  <si>
    <t xml:space="preserve">        Suma asegurada Riesgos de Trabajo</t>
  </si>
  <si>
    <t xml:space="preserve">        Suma asegurada x Inv.y Vida</t>
  </si>
  <si>
    <t xml:space="preserve">        Rec Afore RCV</t>
  </si>
  <si>
    <t xml:space="preserve">        Rec Afore Vivienda 1997</t>
  </si>
  <si>
    <t xml:space="preserve">        Pens.Ley 1973 Otor.Afil S/Der E.R</t>
  </si>
  <si>
    <t xml:space="preserve">        Rec x Pens.Mín.Garant.IV Pend.D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</si>
  <si>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</si>
  <si>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</si>
  <si>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</si>
  <si>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</si>
  <si>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</si>
  <si>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</si>
  <si>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</si>
  <si>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</si>
  <si>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</si>
  <si>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</si>
  <si>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Rect.Result.Ejerc.Ant Prest/Din</t>
  </si>
  <si>
    <t xml:space="preserve">     Pens. Prov x RT y Temp. x IV</t>
  </si>
  <si>
    <t>Suma gasto corriente:</t>
  </si>
  <si>
    <t>Fuente:  Coordinación de Contabilidad y Trámite de Erogaciones, Versión 998_12_02_2009_19:30hrs.</t>
  </si>
  <si>
    <t>Estado Consolidado de Ingresos y Gastos por Delegación 2008</t>
  </si>
  <si>
    <t>Ingresos por cuotas</t>
  </si>
  <si>
    <t>Fuente: Coordinación de Contabilidad y Trámite de Erogaciones</t>
  </si>
  <si>
    <t>Otros gastos</t>
  </si>
  <si>
    <t>Provisión de la Reserva de gastos</t>
  </si>
  <si>
    <t>Cuadro No. XII.27</t>
  </si>
  <si>
    <t>Estado de Ingresos y Gastos por Ramo de Seguro 2009</t>
  </si>
  <si>
    <t>1a. parte</t>
  </si>
  <si>
    <t xml:space="preserve">       Rec Afore Vivienda 1997</t>
  </si>
  <si>
    <t xml:space="preserve">       Pens. Ley1973 Otor.Afil S/Der E.R</t>
  </si>
  <si>
    <t xml:space="preserve">       Rec x Pens.Min.Garant.IV Pend.D</t>
  </si>
  <si>
    <t xml:space="preserve">        Rect.Result.Ejer.Ant Prest/Din</t>
  </si>
  <si>
    <t xml:space="preserve">     Pens.Temp.Inv y Prov. Por R.T</t>
  </si>
  <si>
    <t>Fuente:  Coordinación de Contabilidad y Trámite de Erogaciones versión 020210.</t>
  </si>
  <si>
    <r>
      <t>Estado Consolidado de Ingresos y Gastos por Delegación 2009</t>
    </r>
  </si>
  <si>
    <t>Estado Consolidado de Ingresos y Gastos por Delegación 2009</t>
  </si>
  <si>
    <t>Obligaciones Contractuales</t>
  </si>
  <si>
    <t>Cuadro No. XII.28</t>
  </si>
  <si>
    <t>Estado de Ingresos y Gastos por Ramo de Seguro 2010</t>
  </si>
  <si>
    <t xml:space="preserve">       Suma asegurada riesgos de trab</t>
  </si>
  <si>
    <t xml:space="preserve">       Suma asegurada x inv.y vida</t>
  </si>
  <si>
    <t xml:space="preserve">       Pens.Ley 1973 Otor.Afil S/Der E.R</t>
  </si>
  <si>
    <t xml:space="preserve">       Rec x Pens.Min.Garan.IV Pend.D</t>
  </si>
  <si>
    <t xml:space="preserve">       Pens. Prov. x RT y Temp. x IV</t>
  </si>
  <si>
    <t xml:space="preserve">       Subsidios por r.t.</t>
  </si>
  <si>
    <t xml:space="preserve">       Indemnizaciones por ivcm</t>
  </si>
  <si>
    <t xml:space="preserve">       Rect.Result.Ejer.Ant Prest/Din</t>
  </si>
  <si>
    <t xml:space="preserve">       Quebranto Patrim. Prest.Económicas</t>
  </si>
  <si>
    <t xml:space="preserve">     Pens.Temp.INV. y Prov. X R.T</t>
  </si>
  <si>
    <t>Fuente:  Coordinación de Contabilidad y Trámite de Erogaciones versión 9982010_040211_2200hrs.</t>
  </si>
  <si>
    <t>Estado Consolidado de Ingresos y Gastos por Delegación 2010</t>
  </si>
  <si>
    <t>Provisión Reserva de Gastos</t>
  </si>
  <si>
    <t>Cuadro No. XII.29</t>
  </si>
  <si>
    <t>Estado de Ingresos y Gastos por Ramo de Seguro 2011</t>
  </si>
  <si>
    <t>1a parte</t>
  </si>
  <si>
    <t xml:space="preserve">       Ayuda p/gtos. funeral x rt y eym</t>
  </si>
  <si>
    <t>Fuente:  Coordinación de Contabilidad y Trámite de Erogaciones, versión 9982011_160312_0300hrs.</t>
  </si>
  <si>
    <t>Estado Consolidado de Ingresos y Gastos por Delegación 2011</t>
  </si>
  <si>
    <t>Fuente: Coordinación de Contabilidad y Trámite de Erogaciones, versión 9982011_160312_0300hrs.</t>
  </si>
  <si>
    <t>XII.27.2a</t>
  </si>
  <si>
    <t>XII.27.Conclusión</t>
  </si>
  <si>
    <t xml:space="preserve">   Censables </t>
  </si>
  <si>
    <t>Farmacias</t>
  </si>
  <si>
    <t>Lavanderías</t>
  </si>
  <si>
    <t>Plazas agrupadas según tipo de contratación. 2000 - 2012</t>
  </si>
  <si>
    <t>Indice de ocupación por cada mil trabajadores permanentes.  1976 - 2012</t>
  </si>
  <si>
    <t>Recursos humanos del área médica. 2001-2012</t>
  </si>
  <si>
    <t>Unidades médicas en servicio,  2000 - 2012</t>
  </si>
  <si>
    <t>Recursos materiales en unidades médicas en servicio, 2000 - 2012</t>
  </si>
  <si>
    <t>Estado consolidado de ingresos y gastos correspondiente al ejercicio de 1997 - 2012</t>
  </si>
  <si>
    <t>Estado de ingresos y gastos por ramo de seguro. 2012</t>
  </si>
  <si>
    <t>Estado de Ingresos y Gastos por Ramo de Seguro 2012</t>
  </si>
  <si>
    <t>Estado Consolidado de Ingresos y Gastos por Delegación 2012</t>
  </si>
  <si>
    <t>Estado de ingresos y gastos por ramo de seguro. 2011</t>
  </si>
  <si>
    <t>Cuadro No. XII.30.1a</t>
  </si>
  <si>
    <t>XII.30.2a</t>
  </si>
  <si>
    <t>XII.30.Conclusión</t>
  </si>
  <si>
    <t xml:space="preserve">                                                                                                                                                                                                                                                                                                                                                                                                                                                                      </t>
  </si>
  <si>
    <t xml:space="preserve">    -</t>
  </si>
  <si>
    <r>
      <t>Tercer nivel</t>
    </r>
    <r>
      <rPr>
        <vertAlign val="superscript"/>
        <sz val="10"/>
        <rFont val="Helvetica"/>
        <family val="0"/>
      </rPr>
      <t>1/</t>
    </r>
  </si>
  <si>
    <r>
      <t>Segundo nivel</t>
    </r>
    <r>
      <rPr>
        <vertAlign val="superscript"/>
        <sz val="10"/>
        <rFont val="Helvetica"/>
        <family val="0"/>
      </rPr>
      <t>2/</t>
    </r>
  </si>
  <si>
    <t>Notas</t>
  </si>
  <si>
    <t>1/ No incluye la Unidad de Consulta Externa de la Raza debido a que es complementaria de dos UMAE.</t>
  </si>
  <si>
    <t>2/ Incluye el Laboratorio de Citología Exfoliativa.</t>
  </si>
  <si>
    <r>
      <t xml:space="preserve">   Unidad de Medicina Física y Rehabilitación</t>
    </r>
    <r>
      <rPr>
        <vertAlign val="superscript"/>
        <sz val="10"/>
        <rFont val="Helvetica"/>
        <family val="0"/>
      </rPr>
      <t>1/</t>
    </r>
  </si>
  <si>
    <t xml:space="preserve">Nota: 1/ por acuerdo del H. Consejo Técnico la Unidad de Médicna Física y Rehabilitación de Villa Coapa pasa de 3er a 2do nivel. </t>
  </si>
  <si>
    <t>Plazas ocupadas agrupadas según tipo de contratación y delegación. 2012</t>
  </si>
  <si>
    <r>
      <t xml:space="preserve">Plazas agrupadas según tipo de contratación. 2000 - 2012 </t>
    </r>
    <r>
      <rPr>
        <b/>
        <vertAlign val="superscript"/>
        <sz val="11"/>
        <color indexed="57"/>
        <rFont val="Helvetica"/>
        <family val="2"/>
      </rPr>
      <t>(1)</t>
    </r>
  </si>
  <si>
    <t>Índice de ocupación por cada mil trabajadores permanentes.  1976 - 2012</t>
  </si>
  <si>
    <t>Total de trabajadores IMSS</t>
  </si>
  <si>
    <t>Asegurados permanentes</t>
  </si>
  <si>
    <t>Recursos humanos del área médica. 2001 - 2012</t>
  </si>
  <si>
    <t>Unidades médicas en servicio por delegación. 2000 - 2012</t>
  </si>
  <si>
    <t>Recursos materiales en unidades médicas en servicio, por delegación. 2012</t>
  </si>
  <si>
    <t>Recursos humanos, materiales y financieros</t>
  </si>
  <si>
    <t>Plazas ocupadas, por delegación. 2000 - 2012</t>
  </si>
  <si>
    <t>Cuadro No. XII.30</t>
  </si>
  <si>
    <t>Estado consolidado de Ingresos y Gastos correspondiente al ejercicio de 1997 - 2012 (1)</t>
  </si>
  <si>
    <t>Plazas ocupadas por delegación. 2000 - 2012 (1)</t>
  </si>
  <si>
    <t>Veracruz Norte</t>
  </si>
  <si>
    <t>CAPÍTULO  XII.  RECURSOS HUMANOS, MATERIALES Y FINANCIEROS</t>
  </si>
  <si>
    <t xml:space="preserve">(2)   Incluye cúbiculos de planificación familiar, psicología, nutrición y dietética. </t>
  </si>
  <si>
    <t>(3)   Se refiere a los cubículos de inyecciones y/o curaciones.</t>
  </si>
  <si>
    <t>(4)   Incluye Salas de Cirugía Quirúrgica,  Salas de Operaciones en el Área de Tococirugía  y  Salas Mixtas de Toco y Cirugía.</t>
  </si>
  <si>
    <t>(5)   Se refiere a Áreas de Laboratorio Clínico, pudiendo ubicarse dentro de ellas uno o más peines de Laboratorio.</t>
  </si>
  <si>
    <t>(6)   Se refiere a las Áreas fisicas, pudiendo ubicarse dentro de ellas uno o más aparatos de rayos X.</t>
  </si>
  <si>
    <t>(1)   Incluye unidades de segundo y tercer nivel de atención.</t>
  </si>
  <si>
    <t>Camas en servicio (1)</t>
  </si>
  <si>
    <t>Consultorios (2)</t>
  </si>
  <si>
    <t>Cubículos (3)</t>
  </si>
  <si>
    <t>Quirófanos (4)</t>
  </si>
  <si>
    <t>Laboratorios Clínicos (5)</t>
  </si>
  <si>
    <t>Gabinetes Radiológicos(6)</t>
  </si>
  <si>
    <t xml:space="preserve">(2) Incluye Cúbiculos de planificación familiar, psicología, nutrición y dietética. </t>
  </si>
  <si>
    <t>(3) Se refiere a los cubículos de inyecciones y/o curaciones.</t>
  </si>
  <si>
    <t>(6)  Se refiere a las Áreas fisicas, pudiendo ubicarse dentro de ellas uno o más aparatos de rayos X.</t>
  </si>
  <si>
    <t xml:space="preserve"> Camas en Servicio (1)</t>
  </si>
  <si>
    <t xml:space="preserve"> Consultorios (2)  </t>
  </si>
  <si>
    <t xml:space="preserve"> Cubículos  (3) </t>
  </si>
  <si>
    <t xml:space="preserve"> Quirófanos (4)   </t>
  </si>
  <si>
    <t xml:space="preserve"> Laboratorios Clínicos (5)</t>
  </si>
  <si>
    <t xml:space="preserve"> Gabinetes Radiológicos (6)</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</si>
</sst>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 ###\ ###_)"/>
    <numFmt numFmtId="166" formatCode="#\ ##0"/>
    <numFmt numFmtId="167" formatCode="General_)"/>
    <numFmt numFmtId="168" formatCode="_(* #,##0.00_);_(* \(#,##0.00\);_(* &quot;-&quot;??_);_(@_)"/>
    <numFmt numFmtId="169" formatCode="#\ ##0\ \ \ "/>
    <numFmt numFmtId="170" formatCode="#\ ##0___)"/>
    <numFmt numFmtId="171" formatCode="0.00_)"/>
    <numFmt numFmtId="172" formatCode="#\ ##0_________)"/>
    <numFmt numFmtId="173" formatCode="###0;\-###0"/>
    <numFmt numFmtId="174" formatCode="#\ ##0_)"/>
    <numFmt numFmtId="175" formatCode="#\ \ ##0_______)"/>
    <numFmt numFmtId="176" formatCode="###0"/>
    <numFmt numFmtId="177" formatCode="#\ ##0_____)"/>
    <numFmt numFmtId="178" formatCode="###\ \ ###\ ###_)"/>
    <numFmt numFmtId="179" formatCode="#\ ###\ ###\ ##0_);\(#\ ###\ ###\ ##0\)"/>
    <numFmt numFmtId="180" formatCode="####"/>
    <numFmt numFmtId="181" formatCode="#\ ###\ ##0_);\(#\ ###\ ##0\)_)"/>
    <numFmt numFmtId="182" formatCode="#\ ###\ ##0___);\(#\ ###\ ##0\)___)"/>
    <numFmt numFmtId="183" formatCode="#\ ###\ ##0_____);\(#\ ###\ ##0\)_____)"/>
    <numFmt numFmtId="184" formatCode="[Red][&lt;0]\(###\ ###\ ###\ ###.0\);[Blue][&gt;0]###\ ###\ ###\ ###.0;General"/>
    <numFmt numFmtId="185" formatCode="#\ ###\ ###\ \ \ \ \ \ ;\(#\ ###\ ###\)_____)\ "/>
    <numFmt numFmtId="186" formatCode="#,##0.00_)\ \ \ ;\(#,##0.00\)\ \ \ "/>
    <numFmt numFmtId="187" formatCode="#,##0_)\ \ \ ;\(#,##0\)\ \ \ "/>
    <numFmt numFmtId="188" formatCode="#\ ###\ ###\ \ \ \ \ ;\(#\ ###\ ###\)___)\ \ \ "/>
    <numFmt numFmtId="189" formatCode="#,##0.00_)\ \ \ ;\(#,##0.00\)_)\ \ \ "/>
    <numFmt numFmtId="190" formatCode="#\ ###\ ##0\ \ \ \ ;\(#\ ###\ ##0\)\ \ \ "/>
    <numFmt numFmtId="191" formatCode="#\ ###\ ###\ \ \ \ ;\(#\ ###\ ###\)___)"/>
    <numFmt numFmtId="192" formatCode="#\ ###\ ###\ \ \ ;\(#\ ###\ ###\)\ \ "/>
    <numFmt numFmtId="193" formatCode="0.0__"/>
    <numFmt numFmtId="194" formatCode="0.00__"/>
    <numFmt numFmtId="195" formatCode="#\ ###\ ##0\ ;\(#\ ###\ ##0\)"/>
    <numFmt numFmtId="196" formatCode="#\ ###\ ##0\ \ \ ;\(#\ ###\ ##0\)\ \ "/>
    <numFmt numFmtId="197" formatCode="#,##0_ ;\-#,##0\ "/>
    <numFmt numFmtId="198" formatCode="#\ ###\ ###\ \ ;\(#\ ###\ ###\)"/>
    <numFmt numFmtId="199" formatCode="#\ ###\ ##0\ ;\(#\ ###\ ##0\)\ \ \ \ \ "/>
    <numFmt numFmtId="200" formatCode="#,##0.00\ \ \ ;\(#,##0.00\ \)\ "/>
    <numFmt numFmtId="201" formatCode="#\ ###\ ###\ \ \ \ \ \ ;\(#\ ###\ ###\)\ \ \ \ "/>
    <numFmt numFmtId="202" formatCode="#\ ###\ ###\ \ \ \ \ ;\(#\ ###\ ###\)\ \ \ \ "/>
    <numFmt numFmtId="203" formatCode="#\ ###\ ###\ ;\(#\ ###\ ###\)"/>
    <numFmt numFmtId="204" formatCode="#\ ###\ ###\ ###\ ;\(#\ ###\ ###\ ###\)"/>
    <numFmt numFmtId="205" formatCode="#,##0.000"/>
    <numFmt numFmtId="206" formatCode="0.000000"/>
    <numFmt numFmtId="207" formatCode="0.00000"/>
    <numFmt numFmtId="208" formatCode="0.0000"/>
    <numFmt numFmtId="209" formatCode="0.000"/>
    <numFmt numFmtId="210" formatCode="0.0"/>
    <numFmt numFmtId="211" formatCode="#,##0.00_ ;\-#,##0.00\ "/>
  </numFmts>
  <fonts count="79">
    <font>
      <sz val="10"/>
      <color theme="1"/>
      <name val="Arial"/>
      <family val="2"/>
    </font>
    <font>
      <sz val="10"/>
      <color indexed="8"/>
      <name val="Arial"/>
      <family val="2"/>
    </font>
    <font>
      <b/>
      <sz val="11"/>
      <name val="Helvetica"/>
      <family val="2"/>
    </font>
    <font>
      <sz val="11"/>
      <name val="Helvetica"/>
      <family val="2"/>
    </font>
    <font>
      <sz val="10"/>
      <name val="Arial"/>
      <family val="2"/>
    </font>
    <font>
      <sz val="10"/>
      <name val="Helvetica"/>
      <family val="2"/>
    </font>
    <font>
      <sz val="8"/>
      <name val="Helvetica"/>
      <family val="2"/>
    </font>
    <font>
      <sz val="12"/>
      <name val="Helv"/>
      <family val="0"/>
    </font>
    <font>
      <sz val="12"/>
      <name val="Helvetica"/>
      <family val="2"/>
    </font>
    <font>
      <sz val="9"/>
      <name val="Helvetica"/>
      <family val="2"/>
    </font>
    <font>
      <b/>
      <sz val="8"/>
      <name val="Helvetica"/>
      <family val="2"/>
    </font>
    <font>
      <sz val="10"/>
      <color indexed="9"/>
      <name val="Helvetica"/>
      <family val="2"/>
    </font>
    <font>
      <u val="single"/>
      <sz val="10"/>
      <color indexed="9"/>
      <name val="Helvetica"/>
      <family val="2"/>
    </font>
    <font>
      <vertAlign val="superscript"/>
      <sz val="12"/>
      <name val="Helvetica"/>
      <family val="2"/>
    </font>
    <font>
      <vertAlign val="superscript"/>
      <sz val="11"/>
      <name val="Helvetica"/>
      <family val="2"/>
    </font>
    <font>
      <vertAlign val="superscript"/>
      <sz val="10"/>
      <name val="Helvetica"/>
      <family val="2"/>
    </font>
    <font>
      <vertAlign val="superscript"/>
      <sz val="8"/>
      <name val="Helvetica"/>
      <family val="2"/>
    </font>
    <font>
      <b/>
      <sz val="8"/>
      <color indexed="20"/>
      <name val="Helvetica"/>
      <family val="2"/>
    </font>
    <font>
      <b/>
      <sz val="9"/>
      <color indexed="20"/>
      <name val="Helvetica"/>
      <family val="2"/>
    </font>
    <font>
      <b/>
      <vertAlign val="superscript"/>
      <sz val="11"/>
      <color indexed="57"/>
      <name val="Helvetica"/>
      <family val="2"/>
    </font>
    <font>
      <sz val="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u val="single"/>
      <sz val="12"/>
      <color indexed="12"/>
      <name val="Helv"/>
      <family val="0"/>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u val="single"/>
      <sz val="11"/>
      <color indexed="57"/>
      <name val="Helvetica"/>
      <family val="2"/>
    </font>
    <font>
      <u val="single"/>
      <sz val="10"/>
      <color indexed="57"/>
      <name val="Helvetica"/>
      <family val="2"/>
    </font>
    <font>
      <u val="single"/>
      <sz val="11"/>
      <color indexed="57"/>
      <name val="Helvetica"/>
      <family val="2"/>
    </font>
    <font>
      <sz val="10"/>
      <color indexed="57"/>
      <name val="Helvetica"/>
      <family val="2"/>
    </font>
    <font>
      <sz val="12"/>
      <color indexed="57"/>
      <name val="Helvetica"/>
      <family val="2"/>
    </font>
    <font>
      <b/>
      <sz val="11"/>
      <color indexed="57"/>
      <name val="Helvetica"/>
      <family val="2"/>
    </font>
    <font>
      <sz val="10"/>
      <color indexed="20"/>
      <name val="Helvetica"/>
      <family val="2"/>
    </font>
    <font>
      <sz val="11"/>
      <color indexed="57"/>
      <name val="Helvetica"/>
      <family val="2"/>
    </font>
    <font>
      <sz val="9"/>
      <color indexed="57"/>
      <name val="Helvetica"/>
      <family val="2"/>
    </font>
    <font>
      <b/>
      <u val="single"/>
      <sz val="10"/>
      <color indexed="57"/>
      <name val="Helvetica"/>
      <family val="0"/>
    </font>
    <font>
      <sz val="11"/>
      <color indexed="8"/>
      <name val="Helvetica"/>
      <family val="0"/>
    </font>
    <font>
      <b/>
      <sz val="11"/>
      <color indexed="8"/>
      <name val="Helvetica"/>
      <family val="0"/>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2"/>
      <color theme="10"/>
      <name val="Helv"/>
      <family val="0"/>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u val="single"/>
      <sz val="11"/>
      <color rgb="FF134E39"/>
      <name val="Helvetica"/>
      <family val="2"/>
    </font>
    <font>
      <u val="single"/>
      <sz val="10"/>
      <color rgb="FF134E39"/>
      <name val="Helvetica"/>
      <family val="2"/>
    </font>
    <font>
      <u val="single"/>
      <sz val="11"/>
      <color rgb="FF134E39"/>
      <name val="Helvetica"/>
      <family val="2"/>
    </font>
    <font>
      <sz val="10"/>
      <color rgb="FF134E39"/>
      <name val="Helvetica"/>
      <family val="2"/>
    </font>
    <font>
      <sz val="12"/>
      <color rgb="FF134E39"/>
      <name val="Helvetica"/>
      <family val="2"/>
    </font>
    <font>
      <b/>
      <sz val="11"/>
      <color rgb="FF134E39"/>
      <name val="Helvetica"/>
      <family val="2"/>
    </font>
    <font>
      <sz val="10"/>
      <color rgb="FF8E001C"/>
      <name val="Helvetica"/>
      <family val="2"/>
    </font>
    <font>
      <sz val="11"/>
      <color rgb="FF134E39"/>
      <name val="Helvetica"/>
      <family val="2"/>
    </font>
    <font>
      <sz val="9"/>
      <color rgb="FF134E39"/>
      <name val="Helvetica"/>
      <family val="2"/>
    </font>
    <font>
      <b/>
      <u val="single"/>
      <sz val="10"/>
      <color rgb="FF134E39"/>
      <name val="Helvetica"/>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solid">
        <fgColor indexed="6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134E39"/>
      </top>
      <bottom/>
    </border>
    <border>
      <left/>
      <right/>
      <top/>
      <bottom style="medium">
        <color rgb="FF134E39"/>
      </bottom>
    </border>
    <border>
      <left/>
      <right/>
      <top/>
      <bottom style="thin">
        <color rgb="FF134E39"/>
      </bottom>
    </border>
    <border>
      <left/>
      <right/>
      <top style="medium">
        <color rgb="FF134E39"/>
      </top>
      <bottom style="thin">
        <color rgb="FF134E39"/>
      </bottom>
    </border>
    <border>
      <left/>
      <right/>
      <top style="thin">
        <color rgb="FF134E39"/>
      </top>
      <bottom style="thin">
        <color rgb="FF134E39"/>
      </bottom>
    </border>
    <border>
      <left>
        <color indexed="63"/>
      </left>
      <right>
        <color indexed="63"/>
      </right>
      <top>
        <color indexed="63"/>
      </top>
      <bottom style="medium">
        <color rgb="FF006600"/>
      </bottom>
    </border>
    <border>
      <left>
        <color indexed="63"/>
      </left>
      <right>
        <color indexed="63"/>
      </right>
      <top>
        <color indexed="63"/>
      </top>
      <bottom style="medium"/>
    </border>
    <border>
      <left/>
      <right/>
      <top/>
      <bottom style="thin">
        <color rgb="FF8E001C"/>
      </bottom>
    </border>
    <border>
      <left/>
      <right/>
      <top style="thin">
        <color rgb="FF8E001C"/>
      </top>
      <bottom style="thin">
        <color rgb="FF8E001C"/>
      </bottom>
    </border>
    <border>
      <left/>
      <right/>
      <top style="thin">
        <color rgb="FF8E001C"/>
      </top>
      <bottom style="thin">
        <color rgb="FF134E39"/>
      </bottom>
    </border>
    <border>
      <left/>
      <right/>
      <top style="medium">
        <color rgb="FF134E39"/>
      </top>
      <bottom style="thin">
        <color rgb="FF8E001C"/>
      </bottom>
    </border>
    <border>
      <left/>
      <right/>
      <top style="thin">
        <color rgb="FF134E39"/>
      </top>
      <bottom style="thin">
        <color rgb="FF8E001C"/>
      </bottom>
    </border>
    <border>
      <left/>
      <right>
        <color indexed="63"/>
      </right>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167"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1" fontId="7" fillId="0" borderId="0">
      <alignment/>
      <protection/>
    </xf>
    <xf numFmtId="171" fontId="7" fillId="0" borderId="0">
      <alignment/>
      <protection/>
    </xf>
    <xf numFmtId="171" fontId="7" fillId="0" borderId="0">
      <alignment/>
      <protection/>
    </xf>
    <xf numFmtId="167" fontId="7" fillId="0" borderId="0">
      <alignment/>
      <protection/>
    </xf>
    <xf numFmtId="167"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910">
    <xf numFmtId="0" fontId="0" fillId="0" borderId="0" xfId="0" applyAlignment="1">
      <alignment/>
    </xf>
    <xf numFmtId="37" fontId="2" fillId="0" borderId="0" xfId="0" applyNumberFormat="1" applyFont="1" applyAlignment="1">
      <alignment vertical="center"/>
    </xf>
    <xf numFmtId="37" fontId="3" fillId="0" borderId="0" xfId="0" applyNumberFormat="1" applyFont="1" applyAlignment="1">
      <alignment horizontal="left" vertical="center"/>
    </xf>
    <xf numFmtId="37" fontId="0" fillId="0" borderId="0" xfId="0" applyNumberFormat="1" applyAlignment="1">
      <alignment/>
    </xf>
    <xf numFmtId="37" fontId="2" fillId="0" borderId="0" xfId="0" applyNumberFormat="1" applyFont="1" applyAlignment="1">
      <alignment horizontal="center" vertical="center"/>
    </xf>
    <xf numFmtId="37" fontId="69" fillId="0" borderId="0" xfId="45" applyNumberFormat="1" applyFont="1" applyAlignment="1" applyProtection="1">
      <alignment horizontal="left" vertical="center"/>
      <protection/>
    </xf>
    <xf numFmtId="37" fontId="70" fillId="0" borderId="0" xfId="45" applyNumberFormat="1" applyFont="1" applyAlignment="1" applyProtection="1">
      <alignment/>
      <protection/>
    </xf>
    <xf numFmtId="37" fontId="71" fillId="0" borderId="0" xfId="45" applyNumberFormat="1" applyFont="1" applyBorder="1" applyAlignment="1" applyProtection="1">
      <alignment/>
      <protection/>
    </xf>
    <xf numFmtId="37" fontId="5" fillId="0" borderId="0" xfId="0" applyNumberFormat="1" applyFont="1" applyBorder="1" applyAlignment="1">
      <alignment/>
    </xf>
    <xf numFmtId="37" fontId="72" fillId="0" borderId="0" xfId="0" applyNumberFormat="1" applyFont="1" applyBorder="1" applyAlignment="1">
      <alignment/>
    </xf>
    <xf numFmtId="37" fontId="72" fillId="0" borderId="0" xfId="0" applyNumberFormat="1" applyFont="1" applyBorder="1" applyAlignment="1">
      <alignment horizontal="centerContinuous"/>
    </xf>
    <xf numFmtId="37" fontId="5" fillId="0" borderId="0" xfId="0" applyNumberFormat="1" applyFont="1" applyBorder="1" applyAlignment="1">
      <alignment horizontal="center"/>
    </xf>
    <xf numFmtId="165" fontId="5" fillId="0" borderId="0" xfId="0" applyNumberFormat="1" applyFont="1" applyBorder="1" applyAlignment="1" applyProtection="1">
      <alignment/>
      <protection/>
    </xf>
    <xf numFmtId="165" fontId="5" fillId="0" borderId="0" xfId="0" applyNumberFormat="1" applyFont="1" applyBorder="1" applyAlignment="1">
      <alignment/>
    </xf>
    <xf numFmtId="37" fontId="5" fillId="0" borderId="0" xfId="0" applyNumberFormat="1" applyFont="1" applyBorder="1" applyAlignment="1" applyProtection="1">
      <alignment/>
      <protection/>
    </xf>
    <xf numFmtId="166" fontId="5" fillId="0" borderId="0" xfId="0" applyNumberFormat="1" applyFont="1" applyBorder="1" applyAlignment="1">
      <alignment/>
    </xf>
    <xf numFmtId="37" fontId="5" fillId="0" borderId="10" xfId="0" applyNumberFormat="1" applyFont="1" applyBorder="1" applyAlignment="1" applyProtection="1">
      <alignment horizontal="left"/>
      <protection/>
    </xf>
    <xf numFmtId="37" fontId="70" fillId="0" borderId="0" xfId="45" applyNumberFormat="1" applyFont="1" applyBorder="1" applyAlignment="1" applyProtection="1">
      <alignment/>
      <protection/>
    </xf>
    <xf numFmtId="167" fontId="72" fillId="0" borderId="0" xfId="59" applyFont="1" applyBorder="1">
      <alignment/>
      <protection/>
    </xf>
    <xf numFmtId="1" fontId="72" fillId="0" borderId="0" xfId="59" applyNumberFormat="1" applyFont="1" applyBorder="1">
      <alignment/>
      <protection/>
    </xf>
    <xf numFmtId="167" fontId="5" fillId="0" borderId="0" xfId="59" applyFont="1" applyBorder="1">
      <alignment/>
      <protection/>
    </xf>
    <xf numFmtId="1" fontId="5" fillId="0" borderId="0" xfId="59" applyNumberFormat="1" applyFont="1" applyBorder="1">
      <alignment/>
      <protection/>
    </xf>
    <xf numFmtId="167" fontId="5" fillId="0" borderId="0" xfId="59" applyFont="1" applyFill="1" applyBorder="1" applyAlignment="1" applyProtection="1">
      <alignment horizontal="center"/>
      <protection/>
    </xf>
    <xf numFmtId="169" fontId="5" fillId="0" borderId="0" xfId="50" applyNumberFormat="1" applyFont="1" applyBorder="1" applyAlignment="1" applyProtection="1">
      <alignment/>
      <protection/>
    </xf>
    <xf numFmtId="1" fontId="5" fillId="0" borderId="0" xfId="0" applyNumberFormat="1" applyFont="1" applyBorder="1" applyAlignment="1">
      <alignment/>
    </xf>
    <xf numFmtId="167" fontId="5" fillId="0" borderId="0" xfId="59" applyFont="1" applyBorder="1" applyAlignment="1" applyProtection="1">
      <alignment horizontal="center"/>
      <protection/>
    </xf>
    <xf numFmtId="169" fontId="5" fillId="0" borderId="0" xfId="50" applyNumberFormat="1" applyFont="1" applyFill="1" applyBorder="1" applyAlignment="1" applyProtection="1">
      <alignment/>
      <protection/>
    </xf>
    <xf numFmtId="37" fontId="5" fillId="0" borderId="11" xfId="0" applyNumberFormat="1" applyFont="1" applyBorder="1" applyAlignment="1">
      <alignment/>
    </xf>
    <xf numFmtId="169" fontId="5" fillId="0" borderId="11" xfId="50" applyNumberFormat="1" applyFont="1" applyBorder="1" applyAlignment="1" applyProtection="1">
      <alignment/>
      <protection/>
    </xf>
    <xf numFmtId="1" fontId="5" fillId="0" borderId="11" xfId="0" applyNumberFormat="1" applyFont="1" applyBorder="1" applyAlignment="1">
      <alignment/>
    </xf>
    <xf numFmtId="37" fontId="5" fillId="0" borderId="0" xfId="0" applyNumberFormat="1" applyFont="1" applyBorder="1" applyAlignment="1" applyProtection="1">
      <alignment horizontal="centerContinuous"/>
      <protection/>
    </xf>
    <xf numFmtId="170" fontId="5" fillId="0" borderId="0" xfId="0" applyNumberFormat="1" applyFont="1" applyBorder="1" applyAlignment="1" applyProtection="1">
      <alignment/>
      <protection/>
    </xf>
    <xf numFmtId="170" fontId="5"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left"/>
      <protection/>
    </xf>
    <xf numFmtId="170" fontId="5" fillId="0" borderId="0" xfId="0" applyNumberFormat="1" applyFont="1" applyFill="1" applyBorder="1" applyAlignment="1" applyProtection="1">
      <alignment/>
      <protection/>
    </xf>
    <xf numFmtId="37" fontId="5" fillId="0" borderId="11" xfId="0" applyNumberFormat="1" applyFont="1" applyBorder="1" applyAlignment="1" applyProtection="1">
      <alignment horizontal="left"/>
      <protection/>
    </xf>
    <xf numFmtId="170" fontId="5" fillId="0" borderId="11" xfId="0" applyNumberFormat="1" applyFont="1" applyBorder="1" applyAlignment="1" applyProtection="1">
      <alignment/>
      <protection/>
    </xf>
    <xf numFmtId="170" fontId="5" fillId="0" borderId="11" xfId="0" applyNumberFormat="1" applyFont="1" applyBorder="1" applyAlignment="1" applyProtection="1">
      <alignment horizontal="right"/>
      <protection/>
    </xf>
    <xf numFmtId="171" fontId="72" fillId="0" borderId="0" xfId="73" applyFont="1" applyBorder="1">
      <alignment/>
      <protection/>
    </xf>
    <xf numFmtId="171" fontId="72" fillId="0" borderId="11" xfId="73" applyFont="1" applyBorder="1">
      <alignment/>
      <protection/>
    </xf>
    <xf numFmtId="171" fontId="5" fillId="33" borderId="0" xfId="73" applyFont="1" applyFill="1" applyBorder="1">
      <alignment/>
      <protection/>
    </xf>
    <xf numFmtId="171" fontId="5" fillId="33" borderId="0" xfId="73" applyFont="1" applyFill="1" applyBorder="1" applyAlignment="1">
      <alignment horizontal="centerContinuous"/>
      <protection/>
    </xf>
    <xf numFmtId="1" fontId="5" fillId="33" borderId="0" xfId="73" applyNumberFormat="1" applyFont="1" applyFill="1" applyBorder="1" applyAlignment="1" applyProtection="1">
      <alignment horizontal="center"/>
      <protection/>
    </xf>
    <xf numFmtId="165" fontId="5" fillId="33" borderId="0" xfId="73" applyNumberFormat="1" applyFont="1" applyFill="1" applyBorder="1" applyAlignment="1">
      <alignment horizontal="right" indent="6"/>
      <protection/>
    </xf>
    <xf numFmtId="165" fontId="5" fillId="33" borderId="0" xfId="73" applyNumberFormat="1" applyFont="1" applyFill="1" applyBorder="1" applyAlignment="1" applyProtection="1">
      <alignment horizontal="right" indent="6"/>
      <protection/>
    </xf>
    <xf numFmtId="165" fontId="5" fillId="0" borderId="0" xfId="73" applyNumberFormat="1" applyFont="1" applyBorder="1" applyAlignment="1">
      <alignment horizontal="right" indent="6"/>
      <protection/>
    </xf>
    <xf numFmtId="165" fontId="5" fillId="0" borderId="0" xfId="73" applyNumberFormat="1" applyFont="1" applyBorder="1" applyAlignment="1" applyProtection="1">
      <alignment horizontal="right" indent="6"/>
      <protection/>
    </xf>
    <xf numFmtId="165" fontId="5" fillId="0" borderId="0" xfId="73" applyNumberFormat="1" applyFont="1" applyFill="1" applyBorder="1" applyAlignment="1" applyProtection="1">
      <alignment horizontal="right" indent="6"/>
      <protection/>
    </xf>
    <xf numFmtId="1" fontId="5" fillId="0" borderId="11" xfId="73" applyNumberFormat="1" applyFont="1" applyFill="1" applyBorder="1" applyAlignment="1" applyProtection="1">
      <alignment horizontal="center"/>
      <protection/>
    </xf>
    <xf numFmtId="165" fontId="5" fillId="0" borderId="11" xfId="73" applyNumberFormat="1" applyFont="1" applyFill="1" applyBorder="1" applyAlignment="1" applyProtection="1">
      <alignment horizontal="right" indent="6"/>
      <protection/>
    </xf>
    <xf numFmtId="165" fontId="5" fillId="0" borderId="11" xfId="73" applyNumberFormat="1" applyFont="1" applyBorder="1" applyAlignment="1" applyProtection="1">
      <alignment horizontal="right" indent="6"/>
      <protection/>
    </xf>
    <xf numFmtId="171" fontId="5" fillId="0" borderId="0" xfId="73" applyFont="1" applyBorder="1">
      <alignment/>
      <protection/>
    </xf>
    <xf numFmtId="37" fontId="73" fillId="0" borderId="0" xfId="0" applyNumberFormat="1" applyFont="1" applyAlignment="1">
      <alignment/>
    </xf>
    <xf numFmtId="171" fontId="72" fillId="0" borderId="0" xfId="74" applyFont="1" applyBorder="1">
      <alignment/>
      <protection/>
    </xf>
    <xf numFmtId="171" fontId="72" fillId="0" borderId="0" xfId="74" applyFont="1" applyBorder="1" applyAlignment="1">
      <alignment horizontal="centerContinuous"/>
      <protection/>
    </xf>
    <xf numFmtId="171" fontId="72" fillId="0" borderId="0" xfId="74" applyFont="1" applyBorder="1" applyAlignment="1" applyProtection="1">
      <alignment horizontal="right"/>
      <protection/>
    </xf>
    <xf numFmtId="171" fontId="5" fillId="0" borderId="0" xfId="74" applyFont="1" applyBorder="1">
      <alignment/>
      <protection/>
    </xf>
    <xf numFmtId="37" fontId="5" fillId="0" borderId="0" xfId="74" applyNumberFormat="1" applyFont="1" applyBorder="1" applyProtection="1">
      <alignment/>
      <protection/>
    </xf>
    <xf numFmtId="171" fontId="5" fillId="0" borderId="0" xfId="74" applyFont="1" applyBorder="1" applyAlignment="1" applyProtection="1">
      <alignment horizontal="center"/>
      <protection/>
    </xf>
    <xf numFmtId="172" fontId="5" fillId="0" borderId="0" xfId="74" applyNumberFormat="1" applyFont="1" applyBorder="1" applyProtection="1">
      <alignment/>
      <protection/>
    </xf>
    <xf numFmtId="171" fontId="5" fillId="0" borderId="0" xfId="74" applyFont="1" applyBorder="1" applyAlignment="1" applyProtection="1">
      <alignment horizontal="left"/>
      <protection/>
    </xf>
    <xf numFmtId="171" fontId="5" fillId="0" borderId="11" xfId="74" applyFont="1" applyBorder="1" applyAlignment="1" applyProtection="1">
      <alignment horizontal="left"/>
      <protection/>
    </xf>
    <xf numFmtId="172" fontId="5" fillId="0" borderId="11" xfId="74" applyNumberFormat="1" applyFont="1" applyBorder="1" applyProtection="1">
      <alignment/>
      <protection/>
    </xf>
    <xf numFmtId="171" fontId="6" fillId="0" borderId="0" xfId="74" applyFont="1" applyBorder="1" applyAlignment="1" applyProtection="1">
      <alignment horizontal="left"/>
      <protection/>
    </xf>
    <xf numFmtId="171" fontId="5" fillId="0" borderId="0" xfId="74" applyFont="1" applyBorder="1" applyAlignment="1" applyProtection="1">
      <alignment horizontal="left" vertical="top" wrapText="1" indent="2"/>
      <protection/>
    </xf>
    <xf numFmtId="171" fontId="6" fillId="0" borderId="0" xfId="74" applyFont="1" applyBorder="1">
      <alignment/>
      <protection/>
    </xf>
    <xf numFmtId="37" fontId="6" fillId="0" borderId="0" xfId="0" applyNumberFormat="1" applyFont="1" applyBorder="1" applyAlignment="1" applyProtection="1">
      <alignment horizontal="left"/>
      <protection/>
    </xf>
    <xf numFmtId="37" fontId="5" fillId="0" borderId="12" xfId="0" applyNumberFormat="1" applyFont="1" applyBorder="1" applyAlignment="1">
      <alignment horizontal="center" vertical="center" wrapText="1"/>
    </xf>
    <xf numFmtId="37" fontId="72" fillId="0" borderId="0" xfId="0" applyNumberFormat="1" applyFont="1" applyBorder="1" applyAlignment="1" applyProtection="1">
      <alignment horizontal="right"/>
      <protection/>
    </xf>
    <xf numFmtId="37" fontId="74" fillId="0" borderId="0" xfId="0" applyNumberFormat="1" applyFont="1" applyBorder="1" applyAlignment="1" applyProtection="1">
      <alignment horizontal="left"/>
      <protection/>
    </xf>
    <xf numFmtId="37" fontId="72" fillId="0" borderId="0" xfId="74" applyNumberFormat="1" applyFont="1" applyBorder="1" applyProtection="1">
      <alignment/>
      <protection/>
    </xf>
    <xf numFmtId="37" fontId="72" fillId="0" borderId="0" xfId="74" applyNumberFormat="1" applyFont="1" applyBorder="1" applyAlignment="1" applyProtection="1">
      <alignment horizontal="right"/>
      <protection/>
    </xf>
    <xf numFmtId="171" fontId="5" fillId="0" borderId="0" xfId="74" applyFont="1" applyBorder="1" applyAlignment="1" applyProtection="1">
      <alignment horizontal="left" wrapText="1" indent="1"/>
      <protection/>
    </xf>
    <xf numFmtId="171" fontId="72" fillId="0" borderId="0" xfId="75" applyFont="1" applyBorder="1" applyAlignment="1" applyProtection="1">
      <alignment horizontal="right"/>
      <protection/>
    </xf>
    <xf numFmtId="171" fontId="72" fillId="0" borderId="0" xfId="75" applyFont="1" applyBorder="1">
      <alignment/>
      <protection/>
    </xf>
    <xf numFmtId="171" fontId="74" fillId="0" borderId="0" xfId="75" applyFont="1" applyBorder="1" applyAlignment="1" applyProtection="1">
      <alignment horizontal="left"/>
      <protection/>
    </xf>
    <xf numFmtId="171" fontId="72" fillId="0" borderId="0" xfId="75" applyFont="1" applyBorder="1" applyAlignment="1">
      <alignment horizontal="right"/>
      <protection/>
    </xf>
    <xf numFmtId="171" fontId="5" fillId="0" borderId="0" xfId="75" applyFont="1" applyBorder="1">
      <alignment/>
      <protection/>
    </xf>
    <xf numFmtId="37" fontId="5" fillId="0" borderId="0" xfId="75" applyNumberFormat="1" applyFont="1" applyBorder="1" applyProtection="1">
      <alignment/>
      <protection/>
    </xf>
    <xf numFmtId="171" fontId="5" fillId="0" borderId="0" xfId="75" applyFont="1" applyBorder="1" applyAlignment="1" applyProtection="1">
      <alignment horizontal="center"/>
      <protection/>
    </xf>
    <xf numFmtId="174" fontId="5" fillId="0" borderId="0" xfId="75" applyNumberFormat="1" applyFont="1" applyBorder="1" applyAlignment="1" applyProtection="1">
      <alignment horizontal="right" indent="1"/>
      <protection/>
    </xf>
    <xf numFmtId="174" fontId="5" fillId="0" borderId="0" xfId="75" applyNumberFormat="1" applyFont="1" applyFill="1" applyBorder="1" applyAlignment="1" applyProtection="1">
      <alignment horizontal="right" indent="1"/>
      <protection/>
    </xf>
    <xf numFmtId="171" fontId="5" fillId="0" borderId="0" xfId="75" applyFont="1" applyBorder="1" applyAlignment="1" applyProtection="1">
      <alignment horizontal="left"/>
      <protection/>
    </xf>
    <xf numFmtId="171" fontId="5" fillId="0" borderId="0" xfId="75" applyFont="1" applyFill="1" applyBorder="1" applyAlignment="1" applyProtection="1">
      <alignment horizontal="left"/>
      <protection/>
    </xf>
    <xf numFmtId="174" fontId="5" fillId="0" borderId="0" xfId="75" applyNumberFormat="1" applyFont="1" applyBorder="1" applyAlignment="1" applyProtection="1">
      <alignment horizontal="center"/>
      <protection/>
    </xf>
    <xf numFmtId="171" fontId="5" fillId="0" borderId="0" xfId="75" applyFont="1" applyBorder="1" applyAlignment="1" applyProtection="1">
      <alignment horizontal="left" indent="1"/>
      <protection/>
    </xf>
    <xf numFmtId="171" fontId="5" fillId="0" borderId="11" xfId="75" applyFont="1" applyBorder="1" applyAlignment="1" applyProtection="1">
      <alignment horizontal="left"/>
      <protection/>
    </xf>
    <xf numFmtId="174" fontId="5" fillId="0" borderId="11" xfId="75" applyNumberFormat="1" applyFont="1" applyBorder="1" applyAlignment="1" applyProtection="1">
      <alignment horizontal="right" indent="1"/>
      <protection/>
    </xf>
    <xf numFmtId="174" fontId="5" fillId="0" borderId="11" xfId="75" applyNumberFormat="1" applyFont="1" applyFill="1" applyBorder="1" applyAlignment="1" applyProtection="1">
      <alignment horizontal="right" indent="1"/>
      <protection/>
    </xf>
    <xf numFmtId="171" fontId="6" fillId="0" borderId="0" xfId="75" applyFont="1" applyBorder="1" applyAlignment="1" applyProtection="1">
      <alignment horizontal="left"/>
      <protection/>
    </xf>
    <xf numFmtId="37" fontId="8" fillId="0" borderId="0" xfId="0" applyNumberFormat="1" applyFont="1" applyAlignment="1">
      <alignment/>
    </xf>
    <xf numFmtId="171" fontId="75" fillId="0" borderId="0" xfId="75" applyFont="1" applyBorder="1" applyAlignment="1" applyProtection="1">
      <alignment horizontal="right"/>
      <protection/>
    </xf>
    <xf numFmtId="171" fontId="5" fillId="0" borderId="0" xfId="75" applyFont="1" applyBorder="1" applyAlignment="1" applyProtection="1">
      <alignment horizontal="left" wrapText="1" indent="2"/>
      <protection/>
    </xf>
    <xf numFmtId="171" fontId="5" fillId="0" borderId="0" xfId="75" applyFont="1" applyBorder="1" applyAlignment="1" applyProtection="1">
      <alignment horizontal="left" wrapText="1" indent="3"/>
      <protection/>
    </xf>
    <xf numFmtId="171" fontId="5" fillId="0" borderId="11" xfId="75" applyFont="1" applyBorder="1" applyAlignment="1" applyProtection="1">
      <alignment horizontal="left" vertical="center" wrapText="1"/>
      <protection/>
    </xf>
    <xf numFmtId="171" fontId="6" fillId="0" borderId="0" xfId="75" applyFont="1" applyBorder="1">
      <alignment/>
      <protection/>
    </xf>
    <xf numFmtId="37" fontId="72" fillId="0" borderId="0" xfId="0" applyNumberFormat="1" applyFont="1" applyBorder="1" applyAlignment="1" applyProtection="1">
      <alignment horizontal="right"/>
      <protection/>
    </xf>
    <xf numFmtId="37" fontId="76" fillId="0" borderId="0" xfId="0" applyNumberFormat="1" applyFont="1" applyBorder="1" applyAlignment="1">
      <alignment horizontal="left"/>
    </xf>
    <xf numFmtId="167" fontId="72" fillId="0" borderId="0" xfId="76" applyFont="1" applyBorder="1">
      <alignment/>
      <protection/>
    </xf>
    <xf numFmtId="167" fontId="5" fillId="0" borderId="0" xfId="76" applyFont="1" applyBorder="1">
      <alignment/>
      <protection/>
    </xf>
    <xf numFmtId="167" fontId="5" fillId="0" borderId="0" xfId="76" applyFont="1" applyBorder="1" applyAlignment="1" applyProtection="1">
      <alignment horizontal="center"/>
      <protection/>
    </xf>
    <xf numFmtId="175" fontId="5" fillId="0" borderId="0" xfId="76" applyNumberFormat="1" applyFont="1" applyBorder="1" applyProtection="1">
      <alignment/>
      <protection/>
    </xf>
    <xf numFmtId="175" fontId="5" fillId="0" borderId="0" xfId="76" applyNumberFormat="1" applyFont="1" applyBorder="1" applyAlignment="1" applyProtection="1">
      <alignment/>
      <protection/>
    </xf>
    <xf numFmtId="175" fontId="5" fillId="0" borderId="0" xfId="76" applyNumberFormat="1" applyFont="1" applyFill="1" applyBorder="1" applyAlignment="1" applyProtection="1">
      <alignment/>
      <protection/>
    </xf>
    <xf numFmtId="175" fontId="5" fillId="0" borderId="0" xfId="76" applyNumberFormat="1" applyFont="1" applyBorder="1">
      <alignment/>
      <protection/>
    </xf>
    <xf numFmtId="167" fontId="5" fillId="0" borderId="0" xfId="76" applyFont="1" applyBorder="1" applyAlignment="1" applyProtection="1">
      <alignment horizontal="left"/>
      <protection/>
    </xf>
    <xf numFmtId="167" fontId="5" fillId="0" borderId="0" xfId="76" applyFont="1" applyBorder="1" applyAlignment="1" applyProtection="1" quotePrefix="1">
      <alignment horizontal="left"/>
      <protection/>
    </xf>
    <xf numFmtId="175" fontId="5" fillId="0" borderId="0" xfId="76" applyNumberFormat="1" applyFont="1" applyFill="1" applyBorder="1" applyProtection="1">
      <alignment/>
      <protection/>
    </xf>
    <xf numFmtId="167" fontId="5" fillId="0" borderId="11" xfId="76" applyFont="1" applyBorder="1" applyAlignment="1" applyProtection="1">
      <alignment horizontal="left"/>
      <protection/>
    </xf>
    <xf numFmtId="175" fontId="5" fillId="0" borderId="11" xfId="76" applyNumberFormat="1" applyFont="1" applyBorder="1" applyProtection="1">
      <alignment/>
      <protection/>
    </xf>
    <xf numFmtId="175" fontId="5" fillId="0" borderId="11" xfId="76" applyNumberFormat="1" applyFont="1" applyFill="1" applyBorder="1" applyProtection="1">
      <alignment/>
      <protection/>
    </xf>
    <xf numFmtId="176" fontId="5" fillId="33" borderId="10" xfId="0" applyNumberFormat="1" applyFont="1" applyFill="1" applyBorder="1" applyAlignment="1">
      <alignment horizontal="center" vertical="center" wrapText="1"/>
    </xf>
    <xf numFmtId="37" fontId="5" fillId="33" borderId="0" xfId="0" applyNumberFormat="1" applyFont="1" applyFill="1" applyBorder="1" applyAlignment="1">
      <alignment horizontal="center" vertical="center" wrapText="1"/>
    </xf>
    <xf numFmtId="37" fontId="5" fillId="33" borderId="12" xfId="0" applyNumberFormat="1" applyFont="1" applyFill="1" applyBorder="1" applyAlignment="1">
      <alignment horizontal="center" vertical="center" wrapText="1"/>
    </xf>
    <xf numFmtId="37"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177" fontId="5" fillId="0" borderId="11" xfId="0" applyNumberFormat="1" applyFont="1" applyBorder="1" applyAlignment="1" applyProtection="1">
      <alignment/>
      <protection/>
    </xf>
    <xf numFmtId="37" fontId="6" fillId="0" borderId="0" xfId="0" applyNumberFormat="1" applyFont="1" applyBorder="1" applyAlignment="1">
      <alignment/>
    </xf>
    <xf numFmtId="37" fontId="72" fillId="0" borderId="0" xfId="0" applyNumberFormat="1" applyFont="1" applyBorder="1" applyAlignment="1">
      <alignment horizontal="center"/>
    </xf>
    <xf numFmtId="177" fontId="5" fillId="0" borderId="0" xfId="0" applyNumberFormat="1" applyFont="1" applyFill="1" applyBorder="1" applyAlignment="1" applyProtection="1">
      <alignment/>
      <protection/>
    </xf>
    <xf numFmtId="177" fontId="5" fillId="0" borderId="11" xfId="0" applyNumberFormat="1" applyFont="1" applyFill="1" applyBorder="1" applyAlignment="1" applyProtection="1">
      <alignment/>
      <protection/>
    </xf>
    <xf numFmtId="167" fontId="72" fillId="0" borderId="0" xfId="77" applyFont="1" applyBorder="1">
      <alignment/>
      <protection/>
    </xf>
    <xf numFmtId="167" fontId="72" fillId="33" borderId="0" xfId="77" applyFont="1" applyFill="1" applyBorder="1">
      <alignment/>
      <protection/>
    </xf>
    <xf numFmtId="167" fontId="72" fillId="34" borderId="0" xfId="77" applyFont="1" applyFill="1" applyBorder="1" applyAlignment="1" applyProtection="1">
      <alignment horizontal="centerContinuous"/>
      <protection/>
    </xf>
    <xf numFmtId="167" fontId="5" fillId="0" borderId="0" xfId="77" applyFont="1" applyBorder="1">
      <alignment/>
      <protection/>
    </xf>
    <xf numFmtId="167" fontId="5" fillId="0" borderId="0" xfId="77" applyFont="1" applyBorder="1" applyAlignment="1" applyProtection="1">
      <alignment horizontal="left"/>
      <protection/>
    </xf>
    <xf numFmtId="167" fontId="5" fillId="0" borderId="11" xfId="77" applyFont="1" applyBorder="1" applyAlignment="1" applyProtection="1">
      <alignment horizontal="left" vertical="center"/>
      <protection/>
    </xf>
    <xf numFmtId="167" fontId="6" fillId="0" borderId="0" xfId="77" applyFont="1" applyBorder="1">
      <alignment/>
      <protection/>
    </xf>
    <xf numFmtId="37" fontId="6" fillId="0" borderId="0" xfId="77" applyNumberFormat="1" applyFont="1" applyBorder="1" applyAlignment="1" applyProtection="1">
      <alignment horizontal="right"/>
      <protection/>
    </xf>
    <xf numFmtId="37" fontId="6" fillId="0" borderId="0" xfId="77" applyNumberFormat="1" applyFont="1" applyBorder="1" applyProtection="1">
      <alignment/>
      <protection/>
    </xf>
    <xf numFmtId="37" fontId="6" fillId="0" borderId="0" xfId="0" applyNumberFormat="1" applyFont="1" applyAlignment="1">
      <alignment/>
    </xf>
    <xf numFmtId="37" fontId="9" fillId="0" borderId="0" xfId="0" applyNumberFormat="1" applyFont="1" applyAlignment="1">
      <alignment/>
    </xf>
    <xf numFmtId="37" fontId="72" fillId="0" borderId="0" xfId="0" applyNumberFormat="1" applyFont="1" applyBorder="1" applyAlignment="1">
      <alignment/>
    </xf>
    <xf numFmtId="37" fontId="5" fillId="0" borderId="0" xfId="0" applyNumberFormat="1" applyFont="1" applyBorder="1" applyAlignment="1">
      <alignment horizontal="center" vertical="center" wrapText="1"/>
    </xf>
    <xf numFmtId="37" fontId="5" fillId="0" borderId="0" xfId="0" applyNumberFormat="1" applyFont="1" applyFill="1" applyBorder="1" applyAlignment="1">
      <alignment/>
    </xf>
    <xf numFmtId="177" fontId="5" fillId="0" borderId="0" xfId="0" applyNumberFormat="1" applyFont="1" applyFill="1" applyBorder="1" applyAlignment="1">
      <alignment/>
    </xf>
    <xf numFmtId="37" fontId="5" fillId="0" borderId="0" xfId="0" applyNumberFormat="1" applyFont="1" applyBorder="1" applyAlignment="1">
      <alignment horizontal="left" indent="1"/>
    </xf>
    <xf numFmtId="37" fontId="5" fillId="0" borderId="11" xfId="0" applyNumberFormat="1" applyFont="1" applyBorder="1" applyAlignment="1">
      <alignment horizontal="left" indent="1"/>
    </xf>
    <xf numFmtId="37" fontId="76" fillId="0" borderId="0" xfId="0" applyNumberFormat="1" applyFont="1" applyBorder="1" applyAlignment="1">
      <alignment/>
    </xf>
    <xf numFmtId="37" fontId="72" fillId="35" borderId="11" xfId="0" applyNumberFormat="1" applyFont="1" applyFill="1" applyBorder="1" applyAlignment="1">
      <alignment/>
    </xf>
    <xf numFmtId="37" fontId="5" fillId="35" borderId="10" xfId="0" applyNumberFormat="1" applyFont="1" applyFill="1" applyBorder="1" applyAlignment="1" applyProtection="1">
      <alignment horizontal="center"/>
      <protection/>
    </xf>
    <xf numFmtId="37" fontId="5" fillId="35" borderId="0" xfId="0" applyNumberFormat="1" applyFont="1" applyFill="1" applyBorder="1" applyAlignment="1">
      <alignment horizontal="centerContinuous"/>
    </xf>
    <xf numFmtId="37" fontId="5" fillId="35" borderId="0" xfId="0" applyNumberFormat="1" applyFont="1" applyFill="1" applyBorder="1" applyAlignment="1">
      <alignment horizontal="center" vertical="center" wrapText="1"/>
    </xf>
    <xf numFmtId="37" fontId="5" fillId="35" borderId="0" xfId="0" applyNumberFormat="1" applyFont="1" applyFill="1" applyBorder="1" applyAlignment="1" applyProtection="1">
      <alignment horizontal="center"/>
      <protection/>
    </xf>
    <xf numFmtId="37" fontId="5" fillId="35" borderId="12" xfId="0" applyNumberFormat="1" applyFont="1" applyFill="1" applyBorder="1" applyAlignment="1">
      <alignment horizontal="centerContinuous"/>
    </xf>
    <xf numFmtId="37" fontId="5" fillId="0" borderId="0" xfId="0" applyNumberFormat="1" applyFont="1" applyBorder="1" applyAlignment="1" applyProtection="1">
      <alignment horizontal="center"/>
      <protection/>
    </xf>
    <xf numFmtId="179" fontId="5" fillId="0" borderId="0" xfId="0" applyNumberFormat="1" applyFont="1" applyBorder="1" applyAlignment="1" applyProtection="1">
      <alignment/>
      <protection/>
    </xf>
    <xf numFmtId="179" fontId="5" fillId="0" borderId="0" xfId="0" applyNumberFormat="1" applyFont="1" applyBorder="1" applyAlignment="1">
      <alignment/>
    </xf>
    <xf numFmtId="180" fontId="5" fillId="0" borderId="0" xfId="0" applyNumberFormat="1" applyFont="1" applyBorder="1" applyAlignment="1" applyProtection="1">
      <alignment horizontal="center"/>
      <protection/>
    </xf>
    <xf numFmtId="37" fontId="5" fillId="0" borderId="11" xfId="0" applyNumberFormat="1" applyFont="1" applyBorder="1" applyAlignment="1" applyProtection="1">
      <alignment horizontal="center"/>
      <protection/>
    </xf>
    <xf numFmtId="179" fontId="5" fillId="0" borderId="11" xfId="0" applyNumberFormat="1" applyFont="1" applyBorder="1" applyAlignment="1" applyProtection="1">
      <alignment/>
      <protection/>
    </xf>
    <xf numFmtId="179" fontId="5" fillId="0" borderId="11" xfId="0" applyNumberFormat="1" applyFont="1" applyBorder="1" applyAlignment="1">
      <alignment/>
    </xf>
    <xf numFmtId="37" fontId="6" fillId="0" borderId="0" xfId="0" applyNumberFormat="1" applyFont="1" applyBorder="1" applyAlignment="1" applyProtection="1" quotePrefix="1">
      <alignment horizontal="left"/>
      <protection/>
    </xf>
    <xf numFmtId="37" fontId="77" fillId="0" borderId="11" xfId="0" applyNumberFormat="1" applyFont="1" applyBorder="1" applyAlignment="1">
      <alignment/>
    </xf>
    <xf numFmtId="37" fontId="72" fillId="0" borderId="11" xfId="0" applyNumberFormat="1" applyFont="1" applyBorder="1" applyAlignment="1">
      <alignment/>
    </xf>
    <xf numFmtId="37" fontId="5" fillId="0" borderId="10" xfId="0" applyNumberFormat="1" applyFont="1" applyBorder="1" applyAlignment="1">
      <alignment horizontal="center" vertical="center" wrapText="1"/>
    </xf>
    <xf numFmtId="37" fontId="5" fillId="35" borderId="0" xfId="0" applyNumberFormat="1" applyFont="1" applyFill="1" applyBorder="1" applyAlignment="1" applyProtection="1">
      <alignment horizontal="center" vertical="center" wrapText="1"/>
      <protection/>
    </xf>
    <xf numFmtId="0" fontId="5" fillId="0" borderId="0" xfId="0" applyNumberFormat="1" applyFont="1" applyBorder="1" applyAlignment="1" applyProtection="1">
      <alignment horizontal="center"/>
      <protection/>
    </xf>
    <xf numFmtId="181" fontId="5" fillId="0" borderId="0" xfId="0" applyNumberFormat="1" applyFont="1" applyBorder="1" applyAlignment="1" applyProtection="1">
      <alignment/>
      <protection/>
    </xf>
    <xf numFmtId="182" fontId="5" fillId="0" borderId="0" xfId="0" applyNumberFormat="1" applyFont="1" applyBorder="1" applyAlignment="1" applyProtection="1">
      <alignment/>
      <protection/>
    </xf>
    <xf numFmtId="181" fontId="5" fillId="0" borderId="0" xfId="0" applyNumberFormat="1" applyFont="1" applyBorder="1" applyAlignment="1">
      <alignment/>
    </xf>
    <xf numFmtId="181" fontId="5" fillId="0" borderId="0" xfId="0" applyNumberFormat="1" applyFont="1" applyBorder="1" applyAlignment="1" applyProtection="1">
      <alignment horizontal="left"/>
      <protection/>
    </xf>
    <xf numFmtId="0" fontId="5" fillId="0" borderId="11" xfId="0" applyNumberFormat="1" applyFont="1" applyBorder="1" applyAlignment="1" applyProtection="1">
      <alignment horizontal="center"/>
      <protection/>
    </xf>
    <xf numFmtId="181" fontId="5" fillId="0" borderId="11" xfId="0" applyNumberFormat="1" applyFont="1" applyBorder="1" applyAlignment="1" applyProtection="1">
      <alignment/>
      <protection/>
    </xf>
    <xf numFmtId="182" fontId="5" fillId="0" borderId="11" xfId="0" applyNumberFormat="1" applyFont="1" applyBorder="1" applyAlignment="1" applyProtection="1">
      <alignment/>
      <protection/>
    </xf>
    <xf numFmtId="37" fontId="6" fillId="0" borderId="0" xfId="0" applyNumberFormat="1" applyFont="1" applyBorder="1" applyAlignment="1" applyProtection="1">
      <alignment/>
      <protection/>
    </xf>
    <xf numFmtId="37" fontId="72" fillId="36" borderId="0" xfId="55" applyNumberFormat="1" applyFont="1" applyFill="1" applyBorder="1">
      <alignment/>
      <protection/>
    </xf>
    <xf numFmtId="37" fontId="5" fillId="36" borderId="0" xfId="55" applyNumberFormat="1" applyFont="1" applyFill="1" applyBorder="1" applyAlignment="1">
      <alignment horizontal="center" vertical="center" wrapText="1"/>
      <protection/>
    </xf>
    <xf numFmtId="37" fontId="5" fillId="36" borderId="0" xfId="55" applyNumberFormat="1" applyFont="1" applyFill="1" applyBorder="1">
      <alignment/>
      <protection/>
    </xf>
    <xf numFmtId="0" fontId="5" fillId="36" borderId="0" xfId="55" applyNumberFormat="1" applyFont="1" applyFill="1" applyBorder="1" applyAlignment="1" quotePrefix="1">
      <alignment horizontal="center"/>
      <protection/>
    </xf>
    <xf numFmtId="181" fontId="5" fillId="36" borderId="0" xfId="55" applyNumberFormat="1" applyFont="1" applyFill="1" applyBorder="1">
      <alignment/>
      <protection/>
    </xf>
    <xf numFmtId="37" fontId="5" fillId="36" borderId="0" xfId="55" applyNumberFormat="1" applyFont="1" applyFill="1" applyBorder="1" applyAlignment="1">
      <alignment horizontal="center"/>
      <protection/>
    </xf>
    <xf numFmtId="181" fontId="5" fillId="0" borderId="0" xfId="55" applyNumberFormat="1" applyFont="1" applyFill="1" applyBorder="1">
      <alignment/>
      <protection/>
    </xf>
    <xf numFmtId="180" fontId="5" fillId="36" borderId="0" xfId="55" applyNumberFormat="1" applyFont="1" applyFill="1" applyBorder="1" applyAlignment="1">
      <alignment horizontal="center"/>
      <protection/>
    </xf>
    <xf numFmtId="180" fontId="5" fillId="36" borderId="11" xfId="55" applyNumberFormat="1" applyFont="1" applyFill="1" applyBorder="1" applyAlignment="1">
      <alignment horizontal="center"/>
      <protection/>
    </xf>
    <xf numFmtId="181" fontId="5" fillId="36" borderId="11" xfId="55" applyNumberFormat="1" applyFont="1" applyFill="1" applyBorder="1">
      <alignment/>
      <protection/>
    </xf>
    <xf numFmtId="181" fontId="5" fillId="0" borderId="11" xfId="55" applyNumberFormat="1" applyFont="1" applyFill="1" applyBorder="1">
      <alignment/>
      <protection/>
    </xf>
    <xf numFmtId="37" fontId="6" fillId="36" borderId="0" xfId="55" applyNumberFormat="1" applyFont="1" applyFill="1" applyBorder="1">
      <alignment/>
      <protection/>
    </xf>
    <xf numFmtId="37" fontId="10" fillId="36" borderId="0" xfId="55" applyNumberFormat="1" applyFont="1" applyFill="1" applyBorder="1" applyAlignment="1">
      <alignment horizontal="right" indent="1"/>
      <protection/>
    </xf>
    <xf numFmtId="37" fontId="6" fillId="36" borderId="0" xfId="55" applyNumberFormat="1" applyFont="1" applyFill="1" applyBorder="1" applyAlignment="1">
      <alignment horizontal="left" indent="1"/>
      <protection/>
    </xf>
    <xf numFmtId="37" fontId="6" fillId="36" borderId="0" xfId="55" applyNumberFormat="1" applyFont="1" applyFill="1" applyBorder="1" applyAlignment="1">
      <alignment horizontal="right" indent="1"/>
      <protection/>
    </xf>
    <xf numFmtId="37" fontId="10" fillId="36" borderId="0" xfId="55" applyNumberFormat="1" applyFont="1" applyFill="1" applyBorder="1" applyAlignment="1">
      <alignment horizontal="left" indent="1"/>
      <protection/>
    </xf>
    <xf numFmtId="37" fontId="74" fillId="0" borderId="0" xfId="0" applyNumberFormat="1" applyFont="1" applyBorder="1" applyAlignment="1" applyProtection="1">
      <alignment/>
      <protection/>
    </xf>
    <xf numFmtId="37" fontId="76" fillId="0" borderId="0" xfId="0" applyNumberFormat="1" applyFont="1" applyBorder="1" applyAlignment="1">
      <alignment/>
    </xf>
    <xf numFmtId="173" fontId="5" fillId="37" borderId="10" xfId="0" applyNumberFormat="1" applyFont="1" applyFill="1" applyBorder="1" applyAlignment="1" applyProtection="1">
      <alignment horizontal="center"/>
      <protection/>
    </xf>
    <xf numFmtId="37" fontId="5" fillId="35" borderId="0" xfId="0" applyNumberFormat="1" applyFont="1" applyFill="1" applyBorder="1" applyAlignment="1">
      <alignment horizontal="center"/>
    </xf>
    <xf numFmtId="37" fontId="5" fillId="35" borderId="12" xfId="0" applyNumberFormat="1" applyFont="1" applyFill="1" applyBorder="1" applyAlignment="1" applyProtection="1">
      <alignment horizontal="center"/>
      <protection/>
    </xf>
    <xf numFmtId="183" fontId="5" fillId="0" borderId="0" xfId="0" applyNumberFormat="1" applyFont="1" applyBorder="1" applyAlignment="1" applyProtection="1">
      <alignment/>
      <protection/>
    </xf>
    <xf numFmtId="183" fontId="5" fillId="0" borderId="0" xfId="0" applyNumberFormat="1" applyFont="1" applyBorder="1" applyAlignment="1">
      <alignment/>
    </xf>
    <xf numFmtId="183" fontId="5" fillId="0" borderId="11" xfId="0" applyNumberFormat="1" applyFont="1" applyBorder="1" applyAlignment="1" applyProtection="1">
      <alignment/>
      <protection/>
    </xf>
    <xf numFmtId="0" fontId="72" fillId="0" borderId="0" xfId="56" applyFont="1" applyBorder="1">
      <alignment/>
      <protection/>
    </xf>
    <xf numFmtId="0" fontId="72" fillId="0" borderId="0" xfId="56" applyFont="1" applyFill="1" applyBorder="1" applyAlignment="1">
      <alignment/>
      <protection/>
    </xf>
    <xf numFmtId="0" fontId="72" fillId="0" borderId="0" xfId="56" applyFont="1" applyFill="1" applyBorder="1" applyAlignment="1" quotePrefix="1">
      <alignment horizontal="left"/>
      <protection/>
    </xf>
    <xf numFmtId="0" fontId="72" fillId="0" borderId="0" xfId="56" applyFont="1" applyFill="1" applyBorder="1" applyAlignment="1" quotePrefix="1">
      <alignment horizontal="right"/>
      <protection/>
    </xf>
    <xf numFmtId="0" fontId="5" fillId="0" borderId="0" xfId="56" applyFont="1" applyFill="1" applyBorder="1">
      <alignment/>
      <protection/>
    </xf>
    <xf numFmtId="0" fontId="5" fillId="0" borderId="0" xfId="56" applyFont="1" applyFill="1" applyBorder="1" applyAlignment="1">
      <alignment horizontal="center"/>
      <protection/>
    </xf>
    <xf numFmtId="184" fontId="5" fillId="0" borderId="0" xfId="56" applyNumberFormat="1" applyFont="1" applyFill="1" applyBorder="1">
      <alignment/>
      <protection/>
    </xf>
    <xf numFmtId="2" fontId="5" fillId="0" borderId="0" xfId="56" applyNumberFormat="1" applyFont="1" applyFill="1" applyBorder="1">
      <alignment/>
      <protection/>
    </xf>
    <xf numFmtId="184" fontId="5" fillId="0" borderId="0" xfId="56" applyNumberFormat="1" applyFont="1" applyFill="1" applyBorder="1" applyAlignment="1">
      <alignment horizontal="right"/>
      <protection/>
    </xf>
    <xf numFmtId="0" fontId="5" fillId="0" borderId="0" xfId="56" applyFont="1" applyFill="1" applyBorder="1" applyAlignment="1" quotePrefix="1">
      <alignment horizontal="left"/>
      <protection/>
    </xf>
    <xf numFmtId="185" fontId="5" fillId="0" borderId="0" xfId="56" applyNumberFormat="1" applyFont="1" applyFill="1" applyBorder="1" applyAlignment="1">
      <alignment horizontal="right"/>
      <protection/>
    </xf>
    <xf numFmtId="39" fontId="5" fillId="0" borderId="0" xfId="56" applyNumberFormat="1" applyFont="1" applyFill="1" applyBorder="1" applyAlignment="1">
      <alignment horizontal="right" indent="1"/>
      <protection/>
    </xf>
    <xf numFmtId="0" fontId="5" fillId="0" borderId="0" xfId="56" applyFont="1" applyFill="1" applyBorder="1" applyAlignment="1" quotePrefix="1">
      <alignment horizontal="center"/>
      <protection/>
    </xf>
    <xf numFmtId="0" fontId="5" fillId="0" borderId="0" xfId="56" applyFont="1" applyFill="1" applyBorder="1" applyAlignment="1">
      <alignment horizontal="left"/>
      <protection/>
    </xf>
    <xf numFmtId="185" fontId="11" fillId="0" borderId="0" xfId="56" applyNumberFormat="1" applyFont="1" applyFill="1" applyBorder="1" applyAlignment="1" quotePrefix="1">
      <alignment horizontal="left"/>
      <protection/>
    </xf>
    <xf numFmtId="185" fontId="5" fillId="0" borderId="0" xfId="56" applyNumberFormat="1" applyFont="1" applyFill="1" applyBorder="1" applyAlignment="1">
      <alignment vertical="center"/>
      <protection/>
    </xf>
    <xf numFmtId="0" fontId="5" fillId="0" borderId="0" xfId="56" applyFont="1" applyBorder="1" applyAlignment="1" quotePrefix="1">
      <alignment horizontal="left"/>
      <protection/>
    </xf>
    <xf numFmtId="185" fontId="5" fillId="0" borderId="0" xfId="56" applyNumberFormat="1" applyFont="1" applyBorder="1">
      <alignment/>
      <protection/>
    </xf>
    <xf numFmtId="39" fontId="5" fillId="0" borderId="0" xfId="56" applyNumberFormat="1" applyFont="1" applyBorder="1" applyAlignment="1">
      <alignment horizontal="right" indent="1"/>
      <protection/>
    </xf>
    <xf numFmtId="0" fontId="5" fillId="0" borderId="11" xfId="56" applyFont="1" applyFill="1" applyBorder="1" applyAlignment="1">
      <alignment horizontal="center" vertical="center"/>
      <protection/>
    </xf>
    <xf numFmtId="185" fontId="5" fillId="0" borderId="11" xfId="56" applyNumberFormat="1" applyFont="1" applyFill="1" applyBorder="1" applyAlignment="1">
      <alignment vertical="center"/>
      <protection/>
    </xf>
    <xf numFmtId="39" fontId="5" fillId="0" borderId="11" xfId="56" applyNumberFormat="1" applyFont="1" applyFill="1" applyBorder="1" applyAlignment="1">
      <alignment horizontal="right" indent="1"/>
      <protection/>
    </xf>
    <xf numFmtId="0" fontId="6" fillId="0" borderId="0" xfId="56" applyFont="1" applyBorder="1" applyAlignment="1" quotePrefix="1">
      <alignment horizontal="left"/>
      <protection/>
    </xf>
    <xf numFmtId="37" fontId="6" fillId="0" borderId="0" xfId="56" applyNumberFormat="1" applyFont="1" applyFill="1" applyBorder="1" applyAlignment="1">
      <alignment vertical="center"/>
      <protection/>
    </xf>
    <xf numFmtId="37" fontId="6" fillId="0" borderId="0" xfId="0" applyNumberFormat="1" applyFont="1" applyBorder="1" applyAlignment="1" applyProtection="1" quotePrefix="1">
      <alignment/>
      <protection/>
    </xf>
    <xf numFmtId="0" fontId="5" fillId="0" borderId="0" xfId="56" applyFont="1" applyBorder="1">
      <alignment/>
      <protection/>
    </xf>
    <xf numFmtId="37" fontId="70" fillId="0" borderId="10" xfId="45" applyNumberFormat="1" applyFont="1" applyBorder="1" applyAlignment="1" applyProtection="1">
      <alignment/>
      <protection/>
    </xf>
    <xf numFmtId="0" fontId="72" fillId="0" borderId="10" xfId="56" applyFont="1" applyBorder="1">
      <alignment/>
      <protection/>
    </xf>
    <xf numFmtId="37" fontId="72" fillId="0" borderId="10" xfId="56" applyNumberFormat="1" applyFont="1" applyBorder="1">
      <alignment/>
      <protection/>
    </xf>
    <xf numFmtId="0" fontId="72" fillId="0" borderId="0" xfId="56" applyFont="1" applyFill="1" applyBorder="1">
      <alignment/>
      <protection/>
    </xf>
    <xf numFmtId="0" fontId="5" fillId="37" borderId="12" xfId="56" applyFont="1" applyFill="1" applyBorder="1" applyAlignment="1">
      <alignment horizontal="center"/>
      <protection/>
    </xf>
    <xf numFmtId="37" fontId="5" fillId="0" borderId="0" xfId="56" applyNumberFormat="1" applyFont="1" applyFill="1" applyBorder="1">
      <alignment/>
      <protection/>
    </xf>
    <xf numFmtId="184" fontId="12" fillId="34" borderId="0" xfId="56" applyNumberFormat="1" applyFont="1" applyFill="1" applyBorder="1" applyAlignment="1" quotePrefix="1">
      <alignment horizontal="left"/>
      <protection/>
    </xf>
    <xf numFmtId="37" fontId="5" fillId="0" borderId="0" xfId="56" applyNumberFormat="1" applyFont="1" applyFill="1" applyBorder="1" applyAlignment="1">
      <alignment horizontal="right"/>
      <protection/>
    </xf>
    <xf numFmtId="0" fontId="5" fillId="0" borderId="0" xfId="56" applyFont="1" applyBorder="1" applyAlignment="1">
      <alignment horizontal="right" indent="1"/>
      <protection/>
    </xf>
    <xf numFmtId="183" fontId="5" fillId="0" borderId="0" xfId="56" applyNumberFormat="1" applyFont="1" applyFill="1" applyBorder="1" applyAlignment="1">
      <alignment horizontal="right"/>
      <protection/>
    </xf>
    <xf numFmtId="186" fontId="5" fillId="0" borderId="0" xfId="56" applyNumberFormat="1" applyFont="1" applyBorder="1" applyAlignment="1">
      <alignment horizontal="right" indent="1"/>
      <protection/>
    </xf>
    <xf numFmtId="0" fontId="5" fillId="0" borderId="0" xfId="56" applyFont="1" applyBorder="1" applyAlignment="1">
      <alignment horizontal="left"/>
      <protection/>
    </xf>
    <xf numFmtId="183" fontId="5" fillId="0" borderId="0" xfId="56" applyNumberFormat="1" applyFont="1" applyBorder="1">
      <alignment/>
      <protection/>
    </xf>
    <xf numFmtId="0" fontId="5" fillId="0" borderId="11" xfId="56" applyFont="1" applyBorder="1">
      <alignment/>
      <protection/>
    </xf>
    <xf numFmtId="183" fontId="5" fillId="0" borderId="11" xfId="56" applyNumberFormat="1" applyFont="1" applyFill="1" applyBorder="1" applyAlignment="1">
      <alignment horizontal="right"/>
      <protection/>
    </xf>
    <xf numFmtId="186" fontId="5" fillId="0" borderId="11" xfId="56" applyNumberFormat="1" applyFont="1" applyBorder="1" applyAlignment="1">
      <alignment horizontal="right" indent="1"/>
      <protection/>
    </xf>
    <xf numFmtId="187" fontId="5" fillId="0" borderId="0" xfId="56" applyNumberFormat="1" applyFont="1" applyFill="1" applyBorder="1" applyAlignment="1">
      <alignment horizontal="right"/>
      <protection/>
    </xf>
    <xf numFmtId="0" fontId="72" fillId="0" borderId="0" xfId="57" applyFont="1" applyBorder="1">
      <alignment/>
      <protection/>
    </xf>
    <xf numFmtId="37" fontId="72" fillId="0" borderId="0" xfId="57" applyNumberFormat="1" applyFont="1" applyBorder="1">
      <alignment/>
      <protection/>
    </xf>
    <xf numFmtId="0" fontId="72" fillId="0" borderId="0" xfId="57" applyFont="1" applyFill="1" applyBorder="1" applyAlignment="1">
      <alignment/>
      <protection/>
    </xf>
    <xf numFmtId="0" fontId="72" fillId="0" borderId="11" xfId="57" applyFont="1" applyFill="1" applyBorder="1" applyAlignment="1">
      <alignment/>
      <protection/>
    </xf>
    <xf numFmtId="0" fontId="5" fillId="37" borderId="10" xfId="57" applyFont="1" applyFill="1" applyBorder="1" applyAlignment="1">
      <alignment horizontal="centerContinuous"/>
      <protection/>
    </xf>
    <xf numFmtId="0" fontId="5" fillId="37" borderId="0" xfId="57" applyFont="1" applyFill="1" applyBorder="1" applyAlignment="1">
      <alignment horizontal="centerContinuous"/>
      <protection/>
    </xf>
    <xf numFmtId="0" fontId="5" fillId="37" borderId="12" xfId="57" applyFont="1" applyFill="1" applyBorder="1" applyAlignment="1">
      <alignment horizontal="centerContinuous"/>
      <protection/>
    </xf>
    <xf numFmtId="0" fontId="5" fillId="0" borderId="0" xfId="57" applyFont="1" applyFill="1" applyBorder="1">
      <alignment/>
      <protection/>
    </xf>
    <xf numFmtId="37" fontId="5" fillId="0" borderId="0" xfId="57" applyNumberFormat="1" applyFont="1" applyFill="1" applyBorder="1">
      <alignment/>
      <protection/>
    </xf>
    <xf numFmtId="0" fontId="5" fillId="0" borderId="0" xfId="57" applyFont="1" applyBorder="1">
      <alignment/>
      <protection/>
    </xf>
    <xf numFmtId="0" fontId="5" fillId="0" borderId="0" xfId="57" applyFont="1" applyFill="1" applyBorder="1" applyAlignment="1">
      <alignment horizontal="center"/>
      <protection/>
    </xf>
    <xf numFmtId="184" fontId="5" fillId="0" borderId="0" xfId="57" applyNumberFormat="1" applyFont="1" applyFill="1" applyBorder="1">
      <alignment/>
      <protection/>
    </xf>
    <xf numFmtId="184" fontId="12" fillId="34" borderId="0" xfId="57" applyNumberFormat="1" applyFont="1" applyFill="1" applyBorder="1" applyAlignment="1" quotePrefix="1">
      <alignment horizontal="left"/>
      <protection/>
    </xf>
    <xf numFmtId="37" fontId="5" fillId="0" borderId="0" xfId="57" applyNumberFormat="1" applyFont="1" applyFill="1" applyBorder="1" applyAlignment="1">
      <alignment horizontal="right"/>
      <protection/>
    </xf>
    <xf numFmtId="0" fontId="5" fillId="0" borderId="0" xfId="57" applyFont="1" applyFill="1" applyBorder="1" applyAlignment="1" quotePrefix="1">
      <alignment horizontal="left"/>
      <protection/>
    </xf>
    <xf numFmtId="188" fontId="5" fillId="0" borderId="0" xfId="57" applyNumberFormat="1" applyFont="1" applyFill="1" applyBorder="1" applyAlignment="1">
      <alignment horizontal="right"/>
      <protection/>
    </xf>
    <xf numFmtId="189" fontId="5" fillId="0" borderId="0" xfId="57" applyNumberFormat="1" applyFont="1" applyBorder="1">
      <alignment/>
      <protection/>
    </xf>
    <xf numFmtId="0" fontId="5" fillId="0" borderId="0" xfId="57" applyFont="1" applyFill="1" applyBorder="1" applyAlignment="1" quotePrefix="1">
      <alignment horizontal="center"/>
      <protection/>
    </xf>
    <xf numFmtId="0" fontId="5" fillId="0" borderId="0" xfId="57" applyFont="1" applyFill="1" applyBorder="1" applyAlignment="1">
      <alignment horizontal="left"/>
      <protection/>
    </xf>
    <xf numFmtId="0" fontId="5" fillId="0" borderId="0" xfId="57" applyFont="1" applyBorder="1" applyAlignment="1">
      <alignment horizontal="left"/>
      <protection/>
    </xf>
    <xf numFmtId="0" fontId="5" fillId="0" borderId="0" xfId="57" applyFont="1" applyFill="1" applyBorder="1" applyAlignment="1">
      <alignment horizontal="left" vertical="center"/>
      <protection/>
    </xf>
    <xf numFmtId="188" fontId="5" fillId="0" borderId="0" xfId="57" applyNumberFormat="1" applyFont="1" applyFill="1" applyBorder="1" applyAlignment="1">
      <alignment vertical="center"/>
      <protection/>
    </xf>
    <xf numFmtId="188" fontId="5" fillId="0" borderId="0" xfId="57" applyNumberFormat="1" applyFont="1" applyBorder="1">
      <alignment/>
      <protection/>
    </xf>
    <xf numFmtId="0" fontId="5" fillId="0" borderId="11" xfId="57" applyFont="1" applyBorder="1">
      <alignment/>
      <protection/>
    </xf>
    <xf numFmtId="188" fontId="5" fillId="0" borderId="11" xfId="57" applyNumberFormat="1" applyFont="1" applyFill="1" applyBorder="1" applyAlignment="1">
      <alignment vertical="center"/>
      <protection/>
    </xf>
    <xf numFmtId="188" fontId="5" fillId="0" borderId="11" xfId="57" applyNumberFormat="1" applyFont="1" applyFill="1" applyBorder="1" applyAlignment="1">
      <alignment horizontal="right"/>
      <protection/>
    </xf>
    <xf numFmtId="189" fontId="5" fillId="0" borderId="11" xfId="57" applyNumberFormat="1" applyFont="1" applyFill="1" applyBorder="1" applyAlignment="1">
      <alignment vertical="center"/>
      <protection/>
    </xf>
    <xf numFmtId="0" fontId="6" fillId="0" borderId="0" xfId="57" applyFont="1" applyBorder="1" applyAlignment="1" quotePrefix="1">
      <alignment horizontal="left"/>
      <protection/>
    </xf>
    <xf numFmtId="0" fontId="6" fillId="0" borderId="0" xfId="57" applyFont="1" applyBorder="1">
      <alignment/>
      <protection/>
    </xf>
    <xf numFmtId="0" fontId="5" fillId="0" borderId="0" xfId="57" applyFont="1" applyBorder="1" applyAlignment="1" quotePrefix="1">
      <alignment horizontal="left"/>
      <protection/>
    </xf>
    <xf numFmtId="0" fontId="72" fillId="0" borderId="0" xfId="58" applyFont="1" applyBorder="1">
      <alignment/>
      <protection/>
    </xf>
    <xf numFmtId="37" fontId="72" fillId="0" borderId="0" xfId="58" applyNumberFormat="1" applyFont="1" applyBorder="1">
      <alignment/>
      <protection/>
    </xf>
    <xf numFmtId="0" fontId="72" fillId="0" borderId="0" xfId="58" applyFont="1" applyFill="1" applyBorder="1" applyAlignment="1">
      <alignment/>
      <protection/>
    </xf>
    <xf numFmtId="37" fontId="77" fillId="0" borderId="0" xfId="0" applyNumberFormat="1" applyFont="1" applyBorder="1" applyAlignment="1">
      <alignment/>
    </xf>
    <xf numFmtId="0" fontId="5" fillId="37" borderId="10" xfId="58" applyFont="1" applyFill="1" applyBorder="1" applyAlignment="1">
      <alignment horizontal="centerContinuous"/>
      <protection/>
    </xf>
    <xf numFmtId="0" fontId="5" fillId="37" borderId="0" xfId="58" applyFont="1" applyFill="1" applyBorder="1" applyAlignment="1">
      <alignment horizontal="centerContinuous"/>
      <protection/>
    </xf>
    <xf numFmtId="0" fontId="5" fillId="0" borderId="12" xfId="56" applyFont="1" applyFill="1" applyBorder="1" applyAlignment="1">
      <alignment horizontal="center"/>
      <protection/>
    </xf>
    <xf numFmtId="0" fontId="5" fillId="37" borderId="12" xfId="58" applyFont="1" applyFill="1" applyBorder="1" applyAlignment="1">
      <alignment horizontal="centerContinuous"/>
      <protection/>
    </xf>
    <xf numFmtId="0" fontId="5" fillId="0" borderId="0" xfId="58" applyFont="1" applyFill="1" applyBorder="1">
      <alignment/>
      <protection/>
    </xf>
    <xf numFmtId="37" fontId="5" fillId="0" borderId="0" xfId="58" applyNumberFormat="1" applyFont="1" applyFill="1" applyBorder="1">
      <alignment/>
      <protection/>
    </xf>
    <xf numFmtId="0" fontId="5" fillId="0" borderId="0" xfId="58" applyFont="1" applyBorder="1">
      <alignment/>
      <protection/>
    </xf>
    <xf numFmtId="0" fontId="5" fillId="0" borderId="0" xfId="58" applyFont="1" applyFill="1" applyBorder="1" applyAlignment="1">
      <alignment horizontal="center"/>
      <protection/>
    </xf>
    <xf numFmtId="184" fontId="5" fillId="0" borderId="0" xfId="58" applyNumberFormat="1" applyFont="1" applyFill="1" applyBorder="1">
      <alignment/>
      <protection/>
    </xf>
    <xf numFmtId="37" fontId="5" fillId="0" borderId="0" xfId="58" applyNumberFormat="1" applyFont="1" applyFill="1" applyBorder="1" applyAlignment="1">
      <alignment horizontal="right"/>
      <protection/>
    </xf>
    <xf numFmtId="0" fontId="5" fillId="0" borderId="0" xfId="58" applyFont="1" applyFill="1" applyBorder="1" applyAlignment="1" quotePrefix="1">
      <alignment horizontal="left"/>
      <protection/>
    </xf>
    <xf numFmtId="190" fontId="5" fillId="0" borderId="0" xfId="58" applyNumberFormat="1" applyFont="1" applyFill="1" applyBorder="1" applyAlignment="1">
      <alignment horizontal="right"/>
      <protection/>
    </xf>
    <xf numFmtId="39" fontId="5" fillId="0" borderId="0" xfId="58" applyNumberFormat="1" applyFont="1" applyBorder="1">
      <alignment/>
      <protection/>
    </xf>
    <xf numFmtId="0" fontId="5" fillId="0" borderId="0" xfId="58" applyFont="1" applyFill="1" applyBorder="1" applyAlignment="1" quotePrefix="1">
      <alignment horizontal="center"/>
      <protection/>
    </xf>
    <xf numFmtId="0" fontId="5" fillId="0" borderId="0" xfId="58" applyFont="1" applyFill="1" applyBorder="1" applyAlignment="1">
      <alignment horizontal="left"/>
      <protection/>
    </xf>
    <xf numFmtId="0" fontId="5" fillId="0" borderId="0" xfId="58" applyFont="1" applyBorder="1" applyAlignment="1">
      <alignment horizontal="left"/>
      <protection/>
    </xf>
    <xf numFmtId="0" fontId="5" fillId="0" borderId="0" xfId="58" applyFont="1" applyFill="1" applyBorder="1" applyAlignment="1">
      <alignment horizontal="left" vertical="center"/>
      <protection/>
    </xf>
    <xf numFmtId="190" fontId="5" fillId="0" borderId="0" xfId="58" applyNumberFormat="1" applyFont="1" applyFill="1" applyBorder="1" applyAlignment="1">
      <alignment vertical="center"/>
      <protection/>
    </xf>
    <xf numFmtId="190" fontId="5" fillId="0" borderId="0" xfId="58" applyNumberFormat="1" applyFont="1" applyBorder="1">
      <alignment/>
      <protection/>
    </xf>
    <xf numFmtId="190" fontId="5" fillId="0" borderId="0" xfId="58" applyNumberFormat="1" applyFont="1" applyFill="1" applyBorder="1">
      <alignment/>
      <protection/>
    </xf>
    <xf numFmtId="187" fontId="5" fillId="0" borderId="0" xfId="58" applyNumberFormat="1" applyFont="1" applyFill="1" applyBorder="1" applyAlignment="1">
      <alignment horizontal="left"/>
      <protection/>
    </xf>
    <xf numFmtId="186" fontId="5" fillId="0" borderId="0" xfId="58" applyNumberFormat="1" applyFont="1" applyBorder="1">
      <alignment/>
      <protection/>
    </xf>
    <xf numFmtId="187" fontId="5" fillId="0" borderId="11" xfId="58" applyNumberFormat="1" applyFont="1" applyFill="1" applyBorder="1" applyAlignment="1">
      <alignment horizontal="left"/>
      <protection/>
    </xf>
    <xf numFmtId="190" fontId="5" fillId="0" borderId="11" xfId="58" applyNumberFormat="1" applyFont="1" applyFill="1" applyBorder="1" applyAlignment="1">
      <alignment vertical="center"/>
      <protection/>
    </xf>
    <xf numFmtId="39" fontId="5" fillId="0" borderId="11" xfId="58" applyNumberFormat="1" applyFont="1" applyBorder="1">
      <alignment/>
      <protection/>
    </xf>
    <xf numFmtId="0" fontId="6" fillId="0" borderId="0" xfId="58" applyFont="1" applyBorder="1" applyAlignment="1" quotePrefix="1">
      <alignment horizontal="left"/>
      <protection/>
    </xf>
    <xf numFmtId="0" fontId="6" fillId="0" borderId="0" xfId="58" applyFont="1" applyBorder="1">
      <alignment/>
      <protection/>
    </xf>
    <xf numFmtId="0" fontId="6" fillId="0" borderId="0" xfId="58" applyFont="1" applyBorder="1" applyAlignment="1">
      <alignment horizontal="left"/>
      <protection/>
    </xf>
    <xf numFmtId="0" fontId="5" fillId="0" borderId="0" xfId="58" applyFont="1" applyBorder="1" applyAlignment="1" quotePrefix="1">
      <alignment horizontal="left"/>
      <protection/>
    </xf>
    <xf numFmtId="0" fontId="5" fillId="37" borderId="12" xfId="58" applyFont="1" applyFill="1" applyBorder="1" applyAlignment="1">
      <alignment horizontal="center"/>
      <protection/>
    </xf>
    <xf numFmtId="184" fontId="12" fillId="34" borderId="0" xfId="58" applyNumberFormat="1" applyFont="1" applyFill="1" applyBorder="1" applyAlignment="1" quotePrefix="1">
      <alignment horizontal="left"/>
      <protection/>
    </xf>
    <xf numFmtId="187" fontId="5" fillId="0" borderId="0" xfId="58" applyNumberFormat="1" applyFont="1" applyFill="1" applyBorder="1" applyAlignment="1">
      <alignment vertical="center"/>
      <protection/>
    </xf>
    <xf numFmtId="0" fontId="5" fillId="0" borderId="0" xfId="58" applyFont="1" applyFill="1" applyBorder="1" applyAlignment="1">
      <alignment horizontal="left" vertical="center" indent="1"/>
      <protection/>
    </xf>
    <xf numFmtId="190" fontId="5" fillId="0" borderId="0" xfId="58" applyNumberFormat="1" applyFont="1" applyFill="1" applyBorder="1" applyAlignment="1">
      <alignment horizontal="centerContinuous"/>
      <protection/>
    </xf>
    <xf numFmtId="0" fontId="5" fillId="0" borderId="0" xfId="58" applyFont="1" applyFill="1" applyBorder="1" applyAlignment="1" quotePrefix="1">
      <alignment horizontal="left" vertical="center"/>
      <protection/>
    </xf>
    <xf numFmtId="190" fontId="5" fillId="0" borderId="0" xfId="58" applyNumberFormat="1" applyFont="1" applyFill="1" applyBorder="1" applyAlignment="1">
      <alignment horizontal="centerContinuous" vertical="center"/>
      <protection/>
    </xf>
    <xf numFmtId="0" fontId="5" fillId="0" borderId="11" xfId="58" applyFont="1" applyFill="1" applyBorder="1" applyAlignment="1">
      <alignment horizontal="left" vertical="center"/>
      <protection/>
    </xf>
    <xf numFmtId="190" fontId="5" fillId="0" borderId="11" xfId="58" applyNumberFormat="1" applyFont="1" applyBorder="1">
      <alignment/>
      <protection/>
    </xf>
    <xf numFmtId="187" fontId="5" fillId="0" borderId="0" xfId="58" applyNumberFormat="1" applyFont="1" applyFill="1" applyBorder="1" applyAlignment="1">
      <alignment horizontal="right"/>
      <protection/>
    </xf>
    <xf numFmtId="0" fontId="72" fillId="0" borderId="0" xfId="60" applyFont="1" applyBorder="1">
      <alignment/>
      <protection/>
    </xf>
    <xf numFmtId="37" fontId="72" fillId="0" borderId="0" xfId="60" applyNumberFormat="1" applyFont="1" applyFill="1" applyBorder="1">
      <alignment/>
      <protection/>
    </xf>
    <xf numFmtId="0" fontId="72" fillId="0" borderId="0" xfId="60" applyFont="1" applyFill="1" applyBorder="1">
      <alignment/>
      <protection/>
    </xf>
    <xf numFmtId="37" fontId="76" fillId="0" borderId="0" xfId="0" applyNumberFormat="1" applyFont="1" applyFill="1" applyBorder="1" applyAlignment="1">
      <alignment/>
    </xf>
    <xf numFmtId="0" fontId="72" fillId="0" borderId="0" xfId="60" applyFont="1" applyFill="1" applyBorder="1" applyAlignment="1">
      <alignment/>
      <protection/>
    </xf>
    <xf numFmtId="0" fontId="5" fillId="0" borderId="10" xfId="58" applyFont="1" applyFill="1" applyBorder="1" applyAlignment="1">
      <alignment horizontal="centerContinuous"/>
      <protection/>
    </xf>
    <xf numFmtId="0" fontId="5" fillId="0" borderId="0" xfId="58" applyFont="1" applyFill="1" applyBorder="1" applyAlignment="1">
      <alignment horizontal="centerContinuous"/>
      <protection/>
    </xf>
    <xf numFmtId="0" fontId="5" fillId="0" borderId="12" xfId="58" applyFont="1" applyFill="1" applyBorder="1" applyAlignment="1">
      <alignment horizontal="center"/>
      <protection/>
    </xf>
    <xf numFmtId="0" fontId="5" fillId="0" borderId="12" xfId="58" applyFont="1" applyFill="1" applyBorder="1" applyAlignment="1">
      <alignment horizontal="centerContinuous"/>
      <protection/>
    </xf>
    <xf numFmtId="0" fontId="5" fillId="0" borderId="0" xfId="60" applyFont="1" applyFill="1" applyBorder="1">
      <alignment/>
      <protection/>
    </xf>
    <xf numFmtId="37" fontId="5" fillId="0" borderId="0" xfId="60" applyNumberFormat="1" applyFont="1" applyFill="1" applyBorder="1">
      <alignment/>
      <protection/>
    </xf>
    <xf numFmtId="0" fontId="5" fillId="0" borderId="0" xfId="60" applyFont="1" applyFill="1" applyBorder="1" applyAlignment="1">
      <alignment horizontal="center"/>
      <protection/>
    </xf>
    <xf numFmtId="184" fontId="5" fillId="0" borderId="0" xfId="60" applyNumberFormat="1" applyFont="1" applyFill="1" applyBorder="1">
      <alignment/>
      <protection/>
    </xf>
    <xf numFmtId="184" fontId="5" fillId="0" borderId="0" xfId="60" applyNumberFormat="1" applyFont="1" applyFill="1" applyBorder="1" applyAlignment="1">
      <alignment/>
      <protection/>
    </xf>
    <xf numFmtId="184" fontId="12" fillId="0" borderId="0" xfId="60" applyNumberFormat="1" applyFont="1" applyFill="1" applyBorder="1" applyAlignment="1" quotePrefix="1">
      <alignment/>
      <protection/>
    </xf>
    <xf numFmtId="37" fontId="5" fillId="0" borderId="0" xfId="60" applyNumberFormat="1" applyFont="1" applyFill="1" applyBorder="1" applyAlignment="1">
      <alignment/>
      <protection/>
    </xf>
    <xf numFmtId="0" fontId="5" fillId="0" borderId="0" xfId="60" applyFont="1" applyFill="1" applyBorder="1" applyAlignment="1">
      <alignment/>
      <protection/>
    </xf>
    <xf numFmtId="0" fontId="5" fillId="0" borderId="0" xfId="60" applyFont="1" applyFill="1" applyBorder="1" applyAlignment="1" quotePrefix="1">
      <alignment horizontal="left"/>
      <protection/>
    </xf>
    <xf numFmtId="191" fontId="5" fillId="0" borderId="0" xfId="60" applyNumberFormat="1" applyFont="1" applyFill="1" applyBorder="1" applyAlignment="1">
      <alignment/>
      <protection/>
    </xf>
    <xf numFmtId="39" fontId="5" fillId="0" borderId="0" xfId="60" applyNumberFormat="1" applyFont="1" applyFill="1" applyBorder="1" applyAlignment="1">
      <alignment/>
      <protection/>
    </xf>
    <xf numFmtId="0" fontId="5" fillId="0" borderId="0" xfId="60" applyFont="1" applyFill="1" applyBorder="1" applyAlignment="1" quotePrefix="1">
      <alignment horizontal="center"/>
      <protection/>
    </xf>
    <xf numFmtId="0" fontId="5" fillId="0" borderId="0" xfId="60" applyFont="1" applyFill="1" applyBorder="1" applyAlignment="1">
      <alignment horizontal="left"/>
      <protection/>
    </xf>
    <xf numFmtId="0" fontId="5" fillId="0" borderId="0" xfId="60" applyFont="1" applyBorder="1" applyAlignment="1">
      <alignment horizontal="left"/>
      <protection/>
    </xf>
    <xf numFmtId="0" fontId="5" fillId="0" borderId="0" xfId="60" applyFont="1" applyBorder="1">
      <alignment/>
      <protection/>
    </xf>
    <xf numFmtId="191" fontId="5" fillId="0" borderId="0" xfId="60" applyNumberFormat="1" applyFont="1" applyFill="1" applyBorder="1" applyAlignment="1">
      <alignment vertical="center"/>
      <protection/>
    </xf>
    <xf numFmtId="191" fontId="5" fillId="0" borderId="0" xfId="60" applyNumberFormat="1" applyFont="1" applyBorder="1" applyAlignment="1">
      <alignment/>
      <protection/>
    </xf>
    <xf numFmtId="187" fontId="5" fillId="0" borderId="0" xfId="60" applyNumberFormat="1" applyFont="1" applyFill="1" applyBorder="1" applyAlignment="1">
      <alignment horizontal="left"/>
      <protection/>
    </xf>
    <xf numFmtId="187" fontId="5" fillId="0" borderId="11" xfId="60" applyNumberFormat="1" applyFont="1" applyFill="1" applyBorder="1" applyAlignment="1">
      <alignment horizontal="left"/>
      <protection/>
    </xf>
    <xf numFmtId="191" fontId="5" fillId="0" borderId="11" xfId="60" applyNumberFormat="1" applyFont="1" applyFill="1" applyBorder="1" applyAlignment="1">
      <alignment vertical="center"/>
      <protection/>
    </xf>
    <xf numFmtId="39" fontId="5" fillId="0" borderId="11" xfId="60" applyNumberFormat="1" applyFont="1" applyFill="1" applyBorder="1" applyAlignment="1">
      <alignment/>
      <protection/>
    </xf>
    <xf numFmtId="0" fontId="6" fillId="0" borderId="0" xfId="62" applyFont="1" applyBorder="1" applyAlignment="1">
      <alignment horizontal="left"/>
      <protection/>
    </xf>
    <xf numFmtId="37" fontId="6" fillId="0" borderId="0" xfId="0" applyNumberFormat="1" applyFont="1" applyFill="1" applyBorder="1" applyAlignment="1" applyProtection="1" quotePrefix="1">
      <alignment/>
      <protection/>
    </xf>
    <xf numFmtId="0" fontId="5" fillId="0" borderId="0" xfId="60" applyFont="1" applyBorder="1" applyAlignment="1" quotePrefix="1">
      <alignment horizontal="left"/>
      <protection/>
    </xf>
    <xf numFmtId="0" fontId="5" fillId="37" borderId="12" xfId="58" applyFont="1" applyFill="1" applyBorder="1" applyAlignment="1">
      <alignment horizontal="center" vertical="center"/>
      <protection/>
    </xf>
    <xf numFmtId="0" fontId="72" fillId="0" borderId="0" xfId="61" applyFont="1" applyBorder="1">
      <alignment/>
      <protection/>
    </xf>
    <xf numFmtId="37" fontId="72" fillId="0" borderId="0" xfId="61" applyNumberFormat="1" applyFont="1" applyBorder="1">
      <alignment/>
      <protection/>
    </xf>
    <xf numFmtId="0" fontId="72" fillId="0" borderId="0" xfId="61" applyFont="1" applyFill="1" applyBorder="1" applyAlignment="1">
      <alignment horizontal="centerContinuous"/>
      <protection/>
    </xf>
    <xf numFmtId="0" fontId="72" fillId="0" borderId="0" xfId="61" applyFont="1" applyBorder="1" applyAlignment="1">
      <alignment horizontal="centerContinuous"/>
      <protection/>
    </xf>
    <xf numFmtId="0" fontId="72" fillId="0" borderId="0" xfId="61" applyFont="1" applyFill="1" applyBorder="1">
      <alignment/>
      <protection/>
    </xf>
    <xf numFmtId="0" fontId="72" fillId="0" borderId="0" xfId="61" applyFont="1" applyFill="1" applyBorder="1" applyAlignment="1" quotePrefix="1">
      <alignment horizontal="left"/>
      <protection/>
    </xf>
    <xf numFmtId="0" fontId="72" fillId="0" borderId="0" xfId="61" applyFont="1" applyFill="1" applyBorder="1" applyAlignment="1" quotePrefix="1">
      <alignment horizontal="right"/>
      <protection/>
    </xf>
    <xf numFmtId="0" fontId="5" fillId="0" borderId="0" xfId="61" applyFont="1" applyFill="1" applyBorder="1">
      <alignment/>
      <protection/>
    </xf>
    <xf numFmtId="37" fontId="5" fillId="0" borderId="0" xfId="61" applyNumberFormat="1" applyFont="1" applyFill="1" applyBorder="1">
      <alignment/>
      <protection/>
    </xf>
    <xf numFmtId="0" fontId="5" fillId="0" borderId="0" xfId="61" applyFont="1" applyBorder="1">
      <alignment/>
      <protection/>
    </xf>
    <xf numFmtId="0" fontId="5" fillId="0" borderId="0" xfId="61" applyFont="1" applyFill="1" applyBorder="1" applyAlignment="1">
      <alignment horizontal="center"/>
      <protection/>
    </xf>
    <xf numFmtId="184" fontId="5" fillId="0" borderId="0" xfId="61" applyNumberFormat="1" applyFont="1" applyFill="1" applyBorder="1">
      <alignment/>
      <protection/>
    </xf>
    <xf numFmtId="184" fontId="5" fillId="0" borderId="0" xfId="61" applyNumberFormat="1" applyFont="1" applyFill="1" applyBorder="1" applyAlignment="1">
      <alignment/>
      <protection/>
    </xf>
    <xf numFmtId="184" fontId="12" fillId="34" borderId="0" xfId="61" applyNumberFormat="1" applyFont="1" applyFill="1" applyBorder="1" applyAlignment="1" quotePrefix="1">
      <alignment/>
      <protection/>
    </xf>
    <xf numFmtId="37" fontId="5" fillId="0" borderId="0" xfId="61" applyNumberFormat="1" applyFont="1" applyFill="1" applyBorder="1" applyAlignment="1">
      <alignment/>
      <protection/>
    </xf>
    <xf numFmtId="0" fontId="5" fillId="0" borderId="0" xfId="61" applyFont="1" applyBorder="1" applyAlignment="1">
      <alignment/>
      <protection/>
    </xf>
    <xf numFmtId="0" fontId="5" fillId="0" borderId="0" xfId="61" applyFont="1" applyFill="1" applyBorder="1" applyAlignment="1" quotePrefix="1">
      <alignment horizontal="left"/>
      <protection/>
    </xf>
    <xf numFmtId="192" fontId="5" fillId="0" borderId="0" xfId="61" applyNumberFormat="1" applyFont="1" applyFill="1" applyBorder="1" applyAlignment="1">
      <alignment/>
      <protection/>
    </xf>
    <xf numFmtId="39" fontId="5" fillId="0" borderId="0" xfId="61" applyNumberFormat="1" applyFont="1" applyBorder="1" applyAlignment="1">
      <alignment/>
      <protection/>
    </xf>
    <xf numFmtId="0" fontId="5" fillId="0" borderId="0" xfId="61" applyFont="1" applyFill="1" applyBorder="1" applyAlignment="1" quotePrefix="1">
      <alignment horizontal="center"/>
      <protection/>
    </xf>
    <xf numFmtId="0" fontId="5" fillId="0" borderId="0" xfId="61" applyFont="1" applyFill="1" applyBorder="1" applyAlignment="1">
      <alignment horizontal="left"/>
      <protection/>
    </xf>
    <xf numFmtId="0" fontId="5" fillId="0" borderId="0" xfId="61" applyFont="1" applyBorder="1" applyAlignment="1">
      <alignment horizontal="left"/>
      <protection/>
    </xf>
    <xf numFmtId="0" fontId="5" fillId="0" borderId="0" xfId="61" applyFont="1" applyBorder="1" applyAlignment="1">
      <alignment horizontal="center"/>
      <protection/>
    </xf>
    <xf numFmtId="192" fontId="5" fillId="0" borderId="0" xfId="61" applyNumberFormat="1" applyFont="1" applyBorder="1" applyAlignment="1">
      <alignment/>
      <protection/>
    </xf>
    <xf numFmtId="187" fontId="5" fillId="0" borderId="0" xfId="61" applyNumberFormat="1" applyFont="1" applyFill="1" applyBorder="1" applyAlignment="1">
      <alignment horizontal="right"/>
      <protection/>
    </xf>
    <xf numFmtId="187" fontId="5" fillId="0" borderId="0" xfId="61" applyNumberFormat="1" applyFont="1" applyFill="1" applyBorder="1" applyAlignment="1">
      <alignment horizontal="left"/>
      <protection/>
    </xf>
    <xf numFmtId="0" fontId="5" fillId="0" borderId="0" xfId="61" applyFont="1" applyFill="1" applyBorder="1" applyAlignment="1">
      <alignment horizontal="left" vertical="center"/>
      <protection/>
    </xf>
    <xf numFmtId="192" fontId="5" fillId="0" borderId="0" xfId="61" applyNumberFormat="1" applyFont="1" applyFill="1" applyBorder="1" applyAlignment="1">
      <alignment vertical="center"/>
      <protection/>
    </xf>
    <xf numFmtId="2" fontId="5" fillId="0" borderId="0" xfId="61" applyNumberFormat="1" applyFont="1" applyBorder="1">
      <alignment/>
      <protection/>
    </xf>
    <xf numFmtId="192" fontId="5" fillId="0" borderId="0" xfId="61" applyNumberFormat="1" applyFont="1" applyFill="1" applyBorder="1" applyAlignment="1">
      <alignment horizontal="right"/>
      <protection/>
    </xf>
    <xf numFmtId="0" fontId="5" fillId="0" borderId="0" xfId="61" applyFont="1" applyBorder="1" applyAlignment="1" quotePrefix="1">
      <alignment horizontal="left"/>
      <protection/>
    </xf>
    <xf numFmtId="192" fontId="5" fillId="0" borderId="0" xfId="61" applyNumberFormat="1" applyFont="1" applyBorder="1">
      <alignment/>
      <protection/>
    </xf>
    <xf numFmtId="0" fontId="5" fillId="0" borderId="11" xfId="61" applyFont="1" applyBorder="1" applyAlignment="1" quotePrefix="1">
      <alignment horizontal="right"/>
      <protection/>
    </xf>
    <xf numFmtId="192" fontId="5" fillId="0" borderId="11" xfId="61" applyNumberFormat="1" applyFont="1" applyBorder="1">
      <alignment/>
      <protection/>
    </xf>
    <xf numFmtId="2" fontId="5" fillId="0" borderId="11" xfId="61" applyNumberFormat="1" applyFont="1" applyBorder="1">
      <alignment/>
      <protection/>
    </xf>
    <xf numFmtId="0" fontId="6" fillId="0" borderId="0" xfId="61" applyFont="1" applyBorder="1" applyAlignment="1">
      <alignment horizontal="left"/>
      <protection/>
    </xf>
    <xf numFmtId="0" fontId="72" fillId="0" borderId="0" xfId="62" applyFont="1" applyBorder="1">
      <alignment/>
      <protection/>
    </xf>
    <xf numFmtId="37" fontId="72" fillId="0" borderId="0" xfId="62" applyNumberFormat="1" applyFont="1" applyBorder="1">
      <alignment/>
      <protection/>
    </xf>
    <xf numFmtId="0" fontId="72" fillId="0" borderId="0" xfId="62" applyFont="1" applyFill="1" applyBorder="1" applyAlignment="1">
      <alignment/>
      <protection/>
    </xf>
    <xf numFmtId="0" fontId="5" fillId="0" borderId="0" xfId="62" applyFont="1" applyFill="1" applyBorder="1">
      <alignment/>
      <protection/>
    </xf>
    <xf numFmtId="37" fontId="5" fillId="0" borderId="0" xfId="62" applyNumberFormat="1" applyFont="1" applyFill="1" applyBorder="1">
      <alignment/>
      <protection/>
    </xf>
    <xf numFmtId="0" fontId="5" fillId="0" borderId="0" xfId="62" applyFont="1" applyBorder="1">
      <alignment/>
      <protection/>
    </xf>
    <xf numFmtId="0" fontId="5" fillId="0" borderId="0" xfId="62" applyFont="1" applyFill="1" applyBorder="1" applyAlignment="1">
      <alignment horizontal="center"/>
      <protection/>
    </xf>
    <xf numFmtId="184" fontId="5" fillId="0" borderId="0" xfId="62" applyNumberFormat="1" applyFont="1" applyFill="1" applyBorder="1">
      <alignment/>
      <protection/>
    </xf>
    <xf numFmtId="184" fontId="5" fillId="0" borderId="0" xfId="62" applyNumberFormat="1" applyFont="1" applyFill="1" applyBorder="1" applyAlignment="1">
      <alignment/>
      <protection/>
    </xf>
    <xf numFmtId="184" fontId="12" fillId="34" borderId="0" xfId="62" applyNumberFormat="1" applyFont="1" applyFill="1" applyBorder="1" applyAlignment="1" quotePrefix="1">
      <alignment/>
      <protection/>
    </xf>
    <xf numFmtId="37" fontId="5" fillId="0" borderId="0" xfId="62" applyNumberFormat="1" applyFont="1" applyFill="1" applyBorder="1" applyAlignment="1">
      <alignment/>
      <protection/>
    </xf>
    <xf numFmtId="0" fontId="5" fillId="0" borderId="0" xfId="62" applyFont="1" applyBorder="1" applyAlignment="1">
      <alignment/>
      <protection/>
    </xf>
    <xf numFmtId="0" fontId="5" fillId="0" borderId="0" xfId="62" applyFont="1" applyFill="1" applyBorder="1" applyAlignment="1" quotePrefix="1">
      <alignment horizontal="left"/>
      <protection/>
    </xf>
    <xf numFmtId="192" fontId="5" fillId="0" borderId="0" xfId="62" applyNumberFormat="1" applyFont="1" applyFill="1" applyBorder="1" applyAlignment="1">
      <alignment/>
      <protection/>
    </xf>
    <xf numFmtId="171" fontId="5" fillId="0" borderId="0" xfId="62" applyNumberFormat="1" applyFont="1" applyBorder="1" applyAlignment="1">
      <alignment/>
      <protection/>
    </xf>
    <xf numFmtId="0" fontId="5" fillId="0" borderId="0" xfId="62" applyFont="1" applyFill="1" applyBorder="1" applyAlignment="1" quotePrefix="1">
      <alignment horizontal="center"/>
      <protection/>
    </xf>
    <xf numFmtId="0" fontId="5" fillId="0" borderId="0" xfId="62" applyFont="1" applyFill="1" applyBorder="1" applyAlignment="1">
      <alignment horizontal="left"/>
      <protection/>
    </xf>
    <xf numFmtId="0" fontId="5" fillId="0" borderId="0" xfId="62" applyFont="1" applyBorder="1" applyAlignment="1">
      <alignment horizontal="left"/>
      <protection/>
    </xf>
    <xf numFmtId="0" fontId="5" fillId="0" borderId="0" xfId="62" applyFont="1" applyBorder="1" applyAlignment="1">
      <alignment horizontal="center"/>
      <protection/>
    </xf>
    <xf numFmtId="192" fontId="5" fillId="0" borderId="0" xfId="62" applyNumberFormat="1" applyFont="1" applyBorder="1" applyAlignment="1">
      <alignment/>
      <protection/>
    </xf>
    <xf numFmtId="187" fontId="5" fillId="0" borderId="0" xfId="62" applyNumberFormat="1" applyFont="1" applyFill="1" applyBorder="1" applyAlignment="1">
      <alignment horizontal="center"/>
      <protection/>
    </xf>
    <xf numFmtId="187" fontId="5" fillId="0" borderId="0" xfId="62" applyNumberFormat="1" applyFont="1" applyFill="1" applyBorder="1" applyAlignment="1">
      <alignment horizontal="left"/>
      <protection/>
    </xf>
    <xf numFmtId="0" fontId="5" fillId="0" borderId="0" xfId="62" applyFont="1" applyFill="1" applyBorder="1" applyAlignment="1">
      <alignment horizontal="left" vertical="center"/>
      <protection/>
    </xf>
    <xf numFmtId="192" fontId="5" fillId="0" borderId="0" xfId="62" applyNumberFormat="1" applyFont="1" applyFill="1" applyBorder="1" applyAlignment="1">
      <alignment vertical="center"/>
      <protection/>
    </xf>
    <xf numFmtId="192" fontId="5" fillId="0" borderId="0" xfId="62" applyNumberFormat="1" applyFont="1" applyBorder="1">
      <alignment/>
      <protection/>
    </xf>
    <xf numFmtId="192" fontId="5" fillId="0" borderId="0" xfId="62" applyNumberFormat="1" applyFont="1" applyFill="1" applyBorder="1">
      <alignment/>
      <protection/>
    </xf>
    <xf numFmtId="192" fontId="5" fillId="0" borderId="0" xfId="62" applyNumberFormat="1" applyFont="1" applyFill="1" applyBorder="1" applyAlignment="1">
      <alignment horizontal="right"/>
      <protection/>
    </xf>
    <xf numFmtId="171" fontId="5" fillId="0" borderId="0" xfId="62" applyNumberFormat="1" applyFont="1" applyBorder="1">
      <alignment/>
      <protection/>
    </xf>
    <xf numFmtId="0" fontId="5" fillId="0" borderId="11" xfId="62" applyFont="1" applyBorder="1" applyAlignment="1" quotePrefix="1">
      <alignment horizontal="center"/>
      <protection/>
    </xf>
    <xf numFmtId="192" fontId="5" fillId="0" borderId="11" xfId="62" applyNumberFormat="1" applyFont="1" applyBorder="1">
      <alignment/>
      <protection/>
    </xf>
    <xf numFmtId="192" fontId="5" fillId="0" borderId="11" xfId="62" applyNumberFormat="1" applyFont="1" applyFill="1" applyBorder="1">
      <alignment/>
      <protection/>
    </xf>
    <xf numFmtId="171" fontId="5" fillId="0" borderId="11" xfId="62" applyNumberFormat="1" applyFont="1" applyBorder="1">
      <alignment/>
      <protection/>
    </xf>
    <xf numFmtId="187" fontId="5" fillId="0" borderId="0" xfId="62" applyNumberFormat="1" applyFont="1" applyFill="1" applyBorder="1" applyAlignment="1">
      <alignment horizontal="right"/>
      <protection/>
    </xf>
    <xf numFmtId="0" fontId="72" fillId="0" borderId="0" xfId="63" applyFont="1" applyBorder="1">
      <alignment/>
      <protection/>
    </xf>
    <xf numFmtId="37" fontId="72" fillId="0" borderId="0" xfId="63" applyNumberFormat="1" applyFont="1" applyBorder="1">
      <alignment/>
      <protection/>
    </xf>
    <xf numFmtId="17" fontId="74" fillId="0" borderId="0" xfId="58" applyNumberFormat="1" applyFont="1" applyFill="1" applyBorder="1" applyAlignment="1">
      <alignment/>
      <protection/>
    </xf>
    <xf numFmtId="0" fontId="72" fillId="0" borderId="0" xfId="63" applyFont="1" applyFill="1" applyBorder="1" applyAlignment="1">
      <alignment/>
      <protection/>
    </xf>
    <xf numFmtId="0" fontId="72" fillId="0" borderId="11" xfId="63" applyFont="1" applyFill="1" applyBorder="1" applyAlignment="1">
      <alignment/>
      <protection/>
    </xf>
    <xf numFmtId="0" fontId="5" fillId="37" borderId="10" xfId="58" applyFont="1" applyFill="1" applyBorder="1" applyAlignment="1">
      <alignment horizontal="center"/>
      <protection/>
    </xf>
    <xf numFmtId="0" fontId="5" fillId="37" borderId="0" xfId="58" applyFont="1" applyFill="1" applyBorder="1" applyAlignment="1">
      <alignment horizontal="center"/>
      <protection/>
    </xf>
    <xf numFmtId="0" fontId="5" fillId="0" borderId="0" xfId="63" applyFont="1" applyFill="1" applyBorder="1">
      <alignment/>
      <protection/>
    </xf>
    <xf numFmtId="0" fontId="5" fillId="0" borderId="0" xfId="63" applyFont="1" applyBorder="1">
      <alignment/>
      <protection/>
    </xf>
    <xf numFmtId="0" fontId="5" fillId="0" borderId="0" xfId="63" applyFont="1" applyFill="1" applyBorder="1" applyAlignment="1">
      <alignment horizontal="center"/>
      <protection/>
    </xf>
    <xf numFmtId="184" fontId="5" fillId="0" borderId="0" xfId="63" applyNumberFormat="1" applyFont="1" applyFill="1" applyBorder="1">
      <alignment/>
      <protection/>
    </xf>
    <xf numFmtId="184" fontId="5" fillId="0" borderId="0" xfId="63" applyNumberFormat="1" applyFont="1" applyFill="1" applyBorder="1" applyAlignment="1">
      <alignment/>
      <protection/>
    </xf>
    <xf numFmtId="184" fontId="12" fillId="34" borderId="0" xfId="63" applyNumberFormat="1" applyFont="1" applyFill="1" applyBorder="1" applyAlignment="1" quotePrefix="1">
      <alignment/>
      <protection/>
    </xf>
    <xf numFmtId="0" fontId="5" fillId="0" borderId="0" xfId="63" applyFont="1" applyBorder="1" applyAlignment="1">
      <alignment/>
      <protection/>
    </xf>
    <xf numFmtId="0" fontId="5" fillId="0" borderId="0" xfId="63" applyFont="1" applyFill="1" applyBorder="1" applyAlignment="1" quotePrefix="1">
      <alignment horizontal="left"/>
      <protection/>
    </xf>
    <xf numFmtId="0" fontId="5" fillId="0" borderId="0" xfId="63" applyFont="1" applyFill="1" applyBorder="1" applyAlignment="1" quotePrefix="1">
      <alignment horizontal="center"/>
      <protection/>
    </xf>
    <xf numFmtId="193" fontId="5" fillId="0" borderId="0" xfId="63" applyNumberFormat="1" applyFont="1" applyBorder="1" applyAlignment="1">
      <alignment horizontal="center" wrapText="1"/>
      <protection/>
    </xf>
    <xf numFmtId="0" fontId="5" fillId="0" borderId="0" xfId="63" applyFont="1" applyFill="1" applyBorder="1" applyAlignment="1">
      <alignment horizontal="left"/>
      <protection/>
    </xf>
    <xf numFmtId="0" fontId="5" fillId="0" borderId="0" xfId="63" applyFont="1" applyBorder="1" applyAlignment="1">
      <alignment horizontal="left"/>
      <protection/>
    </xf>
    <xf numFmtId="0" fontId="5" fillId="0" borderId="0" xfId="63" applyFont="1" applyBorder="1" applyAlignment="1">
      <alignment horizontal="center"/>
      <protection/>
    </xf>
    <xf numFmtId="187" fontId="5" fillId="0" borderId="0" xfId="63" applyNumberFormat="1" applyFont="1" applyFill="1" applyBorder="1" applyAlignment="1">
      <alignment horizontal="left"/>
      <protection/>
    </xf>
    <xf numFmtId="187" fontId="5" fillId="0" borderId="0" xfId="63" applyNumberFormat="1" applyFont="1" applyFill="1" applyBorder="1" applyAlignment="1">
      <alignment horizontal="center"/>
      <protection/>
    </xf>
    <xf numFmtId="0" fontId="5" fillId="0" borderId="0" xfId="63" applyFont="1" applyFill="1" applyBorder="1" applyAlignment="1">
      <alignment horizontal="left" vertical="center"/>
      <protection/>
    </xf>
    <xf numFmtId="0" fontId="5" fillId="0" borderId="0" xfId="63" applyFont="1" applyBorder="1" applyAlignment="1" quotePrefix="1">
      <alignment horizontal="left"/>
      <protection/>
    </xf>
    <xf numFmtId="194" fontId="5" fillId="0" borderId="0" xfId="63" applyNumberFormat="1" applyFont="1" applyBorder="1" applyAlignment="1">
      <alignment horizontal="center" wrapText="1"/>
      <protection/>
    </xf>
    <xf numFmtId="0" fontId="5" fillId="0" borderId="11" xfId="63" applyFont="1" applyBorder="1" applyAlignment="1">
      <alignment horizontal="center"/>
      <protection/>
    </xf>
    <xf numFmtId="192" fontId="5" fillId="0" borderId="11" xfId="62" applyNumberFormat="1" applyFont="1" applyFill="1" applyBorder="1" applyAlignment="1">
      <alignment/>
      <protection/>
    </xf>
    <xf numFmtId="171" fontId="5" fillId="0" borderId="11" xfId="62" applyNumberFormat="1" applyFont="1" applyBorder="1" applyAlignment="1">
      <alignment/>
      <protection/>
    </xf>
    <xf numFmtId="0" fontId="6" fillId="0" borderId="0" xfId="63" applyFont="1" applyBorder="1" applyAlignment="1">
      <alignment/>
      <protection/>
    </xf>
    <xf numFmtId="187" fontId="5" fillId="0" borderId="0" xfId="63" applyNumberFormat="1" applyFont="1" applyFill="1" applyBorder="1" applyAlignment="1">
      <alignment horizontal="right"/>
      <protection/>
    </xf>
    <xf numFmtId="0" fontId="72" fillId="35" borderId="0" xfId="64" applyFont="1" applyFill="1" applyBorder="1">
      <alignment/>
      <protection/>
    </xf>
    <xf numFmtId="37" fontId="72" fillId="35" borderId="0" xfId="64" applyNumberFormat="1" applyFont="1" applyFill="1" applyBorder="1">
      <alignment/>
      <protection/>
    </xf>
    <xf numFmtId="17" fontId="72" fillId="35" borderId="0" xfId="64" applyNumberFormat="1" applyFont="1" applyFill="1" applyBorder="1" applyAlignment="1">
      <alignment/>
      <protection/>
    </xf>
    <xf numFmtId="17" fontId="72" fillId="35" borderId="11" xfId="64" applyNumberFormat="1" applyFont="1" applyFill="1" applyBorder="1" applyAlignment="1">
      <alignment/>
      <protection/>
    </xf>
    <xf numFmtId="0" fontId="5" fillId="35" borderId="0" xfId="64" applyFont="1" applyFill="1" applyBorder="1" applyAlignment="1">
      <alignment horizontal="center" vertical="center" wrapText="1"/>
      <protection/>
    </xf>
    <xf numFmtId="17" fontId="5" fillId="35" borderId="0" xfId="64" applyNumberFormat="1" applyFont="1" applyFill="1" applyBorder="1" applyAlignment="1">
      <alignment horizontal="center" vertical="center" wrapText="1"/>
      <protection/>
    </xf>
    <xf numFmtId="0" fontId="5" fillId="35" borderId="0" xfId="64" applyNumberFormat="1" applyFont="1" applyFill="1" applyBorder="1" applyAlignment="1">
      <alignment horizontal="center" vertical="center" wrapText="1"/>
      <protection/>
    </xf>
    <xf numFmtId="0" fontId="5" fillId="35" borderId="0" xfId="64" applyFont="1" applyFill="1" applyBorder="1" applyAlignment="1">
      <alignment horizontal="center"/>
      <protection/>
    </xf>
    <xf numFmtId="184" fontId="5" fillId="35" borderId="0" xfId="64" applyNumberFormat="1" applyFont="1" applyFill="1" applyBorder="1">
      <alignment/>
      <protection/>
    </xf>
    <xf numFmtId="37" fontId="5" fillId="35" borderId="0" xfId="64" applyNumberFormat="1" applyFont="1" applyFill="1" applyBorder="1">
      <alignment/>
      <protection/>
    </xf>
    <xf numFmtId="0" fontId="5" fillId="35" borderId="0" xfId="64" applyFont="1" applyFill="1" applyBorder="1">
      <alignment/>
      <protection/>
    </xf>
    <xf numFmtId="184" fontId="5" fillId="0" borderId="0" xfId="64" applyNumberFormat="1" applyFont="1" applyFill="1" applyBorder="1">
      <alignment/>
      <protection/>
    </xf>
    <xf numFmtId="184" fontId="12" fillId="0" borderId="0" xfId="64" applyNumberFormat="1" applyFont="1" applyFill="1" applyBorder="1">
      <alignment/>
      <protection/>
    </xf>
    <xf numFmtId="37" fontId="5" fillId="0" borderId="0" xfId="64" applyNumberFormat="1" applyFont="1" applyFill="1" applyBorder="1">
      <alignment/>
      <protection/>
    </xf>
    <xf numFmtId="0" fontId="5" fillId="35" borderId="0" xfId="64" applyFont="1" applyFill="1" applyBorder="1" applyAlignment="1" quotePrefix="1">
      <alignment horizontal="left"/>
      <protection/>
    </xf>
    <xf numFmtId="195" fontId="5" fillId="0" borderId="0" xfId="64" applyNumberFormat="1" applyFont="1" applyFill="1" applyBorder="1">
      <alignment/>
      <protection/>
    </xf>
    <xf numFmtId="39" fontId="5" fillId="35" borderId="0" xfId="64" applyNumberFormat="1" applyFont="1" applyFill="1" applyBorder="1">
      <alignment/>
      <protection/>
    </xf>
    <xf numFmtId="195" fontId="5" fillId="35" borderId="0" xfId="64" applyNumberFormat="1" applyFont="1" applyFill="1" applyBorder="1">
      <alignment/>
      <protection/>
    </xf>
    <xf numFmtId="0" fontId="5" fillId="35" borderId="0" xfId="64" applyFont="1" applyFill="1" applyBorder="1" applyAlignment="1" quotePrefix="1">
      <alignment horizontal="center"/>
      <protection/>
    </xf>
    <xf numFmtId="0" fontId="5" fillId="35" borderId="0" xfId="64" applyFont="1" applyFill="1" applyBorder="1" applyAlignment="1">
      <alignment horizontal="left"/>
      <protection/>
    </xf>
    <xf numFmtId="0" fontId="5" fillId="35" borderId="0" xfId="65" applyFont="1" applyFill="1" applyBorder="1" applyAlignment="1">
      <alignment horizontal="left"/>
      <protection/>
    </xf>
    <xf numFmtId="0" fontId="5" fillId="35" borderId="0" xfId="65" applyFont="1" applyFill="1" applyBorder="1">
      <alignment/>
      <protection/>
    </xf>
    <xf numFmtId="39" fontId="5" fillId="0" borderId="0" xfId="64" applyNumberFormat="1" applyFont="1" applyFill="1" applyBorder="1">
      <alignment/>
      <protection/>
    </xf>
    <xf numFmtId="187" fontId="5" fillId="35" borderId="0" xfId="64" applyNumberFormat="1" applyFont="1" applyFill="1" applyBorder="1" applyAlignment="1">
      <alignment horizontal="left"/>
      <protection/>
    </xf>
    <xf numFmtId="0" fontId="5" fillId="35" borderId="0" xfId="64" applyFont="1" applyFill="1" applyBorder="1" applyAlignment="1">
      <alignment horizontal="center" vertical="center"/>
      <protection/>
    </xf>
    <xf numFmtId="195" fontId="5" fillId="35" borderId="0" xfId="64" applyNumberFormat="1" applyFont="1" applyFill="1" applyBorder="1" applyAlignment="1">
      <alignment vertical="center"/>
      <protection/>
    </xf>
    <xf numFmtId="0" fontId="5" fillId="35" borderId="11" xfId="64" applyFont="1" applyFill="1" applyBorder="1" applyAlignment="1">
      <alignment horizontal="center" vertical="center"/>
      <protection/>
    </xf>
    <xf numFmtId="195" fontId="5" fillId="35" borderId="11" xfId="64" applyNumberFormat="1" applyFont="1" applyFill="1" applyBorder="1" applyAlignment="1">
      <alignment vertical="center"/>
      <protection/>
    </xf>
    <xf numFmtId="39" fontId="5" fillId="35" borderId="11" xfId="64" applyNumberFormat="1" applyFont="1" applyFill="1" applyBorder="1">
      <alignment/>
      <protection/>
    </xf>
    <xf numFmtId="37" fontId="76" fillId="0" borderId="0" xfId="0" applyNumberFormat="1" applyFont="1" applyBorder="1" applyAlignment="1">
      <alignment horizontal="left"/>
    </xf>
    <xf numFmtId="0" fontId="72" fillId="35" borderId="0" xfId="66" applyFont="1" applyFill="1" applyBorder="1">
      <alignment/>
      <protection/>
    </xf>
    <xf numFmtId="37" fontId="72" fillId="35" borderId="0" xfId="66" applyNumberFormat="1" applyFont="1" applyFill="1" applyBorder="1">
      <alignment/>
      <protection/>
    </xf>
    <xf numFmtId="17" fontId="72" fillId="35" borderId="0" xfId="66" applyNumberFormat="1" applyFont="1" applyFill="1" applyBorder="1" applyAlignment="1">
      <alignment/>
      <protection/>
    </xf>
    <xf numFmtId="0" fontId="5" fillId="35" borderId="0" xfId="66" applyFont="1" applyFill="1" applyBorder="1" applyAlignment="1">
      <alignment horizontal="center" vertical="center" wrapText="1"/>
      <protection/>
    </xf>
    <xf numFmtId="17" fontId="5" fillId="35" borderId="0" xfId="66" applyNumberFormat="1" applyFont="1" applyFill="1" applyBorder="1" applyAlignment="1">
      <alignment horizontal="center" vertical="center" wrapText="1"/>
      <protection/>
    </xf>
    <xf numFmtId="0" fontId="5" fillId="35" borderId="0" xfId="66" applyNumberFormat="1" applyFont="1" applyFill="1" applyBorder="1" applyAlignment="1">
      <alignment horizontal="center" vertical="center" wrapText="1"/>
      <protection/>
    </xf>
    <xf numFmtId="0" fontId="5" fillId="35" borderId="0" xfId="66" applyFont="1" applyFill="1" applyBorder="1" applyAlignment="1">
      <alignment horizontal="center"/>
      <protection/>
    </xf>
    <xf numFmtId="184" fontId="5" fillId="35" borderId="0" xfId="66" applyNumberFormat="1" applyFont="1" applyFill="1" applyBorder="1">
      <alignment/>
      <protection/>
    </xf>
    <xf numFmtId="37" fontId="5" fillId="35" borderId="0" xfId="66" applyNumberFormat="1" applyFont="1" applyFill="1" applyBorder="1">
      <alignment/>
      <protection/>
    </xf>
    <xf numFmtId="0" fontId="5" fillId="35" borderId="0" xfId="66" applyFont="1" applyFill="1" applyBorder="1">
      <alignment/>
      <protection/>
    </xf>
    <xf numFmtId="184" fontId="5" fillId="0" borderId="0" xfId="66" applyNumberFormat="1" applyFont="1" applyFill="1" applyBorder="1">
      <alignment/>
      <protection/>
    </xf>
    <xf numFmtId="184" fontId="12" fillId="0" borderId="0" xfId="66" applyNumberFormat="1" applyFont="1" applyFill="1" applyBorder="1">
      <alignment/>
      <protection/>
    </xf>
    <xf numFmtId="37" fontId="5" fillId="0" borderId="0" xfId="66" applyNumberFormat="1" applyFont="1" applyFill="1" applyBorder="1">
      <alignment/>
      <protection/>
    </xf>
    <xf numFmtId="0" fontId="5" fillId="35" borderId="0" xfId="66" applyFont="1" applyFill="1" applyBorder="1" applyAlignment="1">
      <alignment horizontal="right" indent="1"/>
      <protection/>
    </xf>
    <xf numFmtId="0" fontId="5" fillId="35" borderId="0" xfId="66" applyFont="1" applyFill="1" applyBorder="1" applyAlignment="1" quotePrefix="1">
      <alignment horizontal="left"/>
      <protection/>
    </xf>
    <xf numFmtId="181" fontId="5" fillId="0" borderId="0" xfId="66" applyNumberFormat="1" applyFont="1" applyFill="1" applyBorder="1">
      <alignment/>
      <protection/>
    </xf>
    <xf numFmtId="39" fontId="5" fillId="0" borderId="0" xfId="66" applyNumberFormat="1" applyFont="1" applyFill="1" applyBorder="1" applyAlignment="1">
      <alignment horizontal="right" indent="1"/>
      <protection/>
    </xf>
    <xf numFmtId="181" fontId="5" fillId="35" borderId="0" xfId="66" applyNumberFormat="1" applyFont="1" applyFill="1" applyBorder="1">
      <alignment/>
      <protection/>
    </xf>
    <xf numFmtId="0" fontId="5" fillId="35" borderId="0" xfId="66" applyFont="1" applyFill="1" applyBorder="1" applyAlignment="1" quotePrefix="1">
      <alignment horizontal="center"/>
      <protection/>
    </xf>
    <xf numFmtId="0" fontId="5" fillId="35" borderId="0" xfId="66" applyFont="1" applyFill="1" applyBorder="1" applyAlignment="1">
      <alignment horizontal="left"/>
      <protection/>
    </xf>
    <xf numFmtId="0" fontId="5" fillId="35" borderId="0" xfId="67" applyFont="1" applyFill="1" applyBorder="1" applyAlignment="1">
      <alignment horizontal="left"/>
      <protection/>
    </xf>
    <xf numFmtId="0" fontId="5" fillId="35" borderId="0" xfId="67" applyFont="1" applyFill="1" applyBorder="1">
      <alignment/>
      <protection/>
    </xf>
    <xf numFmtId="0" fontId="5" fillId="0" borderId="0" xfId="67" applyFont="1" applyFill="1" applyBorder="1" applyAlignment="1">
      <alignment horizontal="left"/>
      <protection/>
    </xf>
    <xf numFmtId="0" fontId="5" fillId="0" borderId="0" xfId="67" applyFont="1" applyFill="1" applyBorder="1">
      <alignment/>
      <protection/>
    </xf>
    <xf numFmtId="196" fontId="5" fillId="0" borderId="0" xfId="67" applyNumberFormat="1" applyFont="1" applyFill="1" applyBorder="1">
      <alignment/>
      <protection/>
    </xf>
    <xf numFmtId="187" fontId="5" fillId="35" borderId="0" xfId="66" applyNumberFormat="1" applyFont="1" applyFill="1" applyBorder="1" applyAlignment="1">
      <alignment horizontal="left"/>
      <protection/>
    </xf>
    <xf numFmtId="0" fontId="5" fillId="35" borderId="0" xfId="66" applyFont="1" applyFill="1" applyBorder="1" applyAlignment="1">
      <alignment horizontal="center" vertical="center"/>
      <protection/>
    </xf>
    <xf numFmtId="181" fontId="5" fillId="35" borderId="0" xfId="66" applyNumberFormat="1" applyFont="1" applyFill="1" applyBorder="1" applyAlignment="1">
      <alignment vertical="center"/>
      <protection/>
    </xf>
    <xf numFmtId="0" fontId="5" fillId="35" borderId="11" xfId="66" applyFont="1" applyFill="1" applyBorder="1" applyAlignment="1">
      <alignment horizontal="center" vertical="center"/>
      <protection/>
    </xf>
    <xf numFmtId="181" fontId="5" fillId="35" borderId="11" xfId="66" applyNumberFormat="1" applyFont="1" applyFill="1" applyBorder="1" applyAlignment="1">
      <alignment vertical="center"/>
      <protection/>
    </xf>
    <xf numFmtId="39" fontId="5" fillId="0" borderId="11" xfId="66" applyNumberFormat="1" applyFont="1" applyFill="1" applyBorder="1" applyAlignment="1">
      <alignment horizontal="right" indent="1"/>
      <protection/>
    </xf>
    <xf numFmtId="0" fontId="5" fillId="37" borderId="12" xfId="58" applyFont="1" applyFill="1" applyBorder="1" applyAlignment="1">
      <alignment horizontal="center" vertical="center"/>
      <protection/>
    </xf>
    <xf numFmtId="37" fontId="72" fillId="35" borderId="0" xfId="68" applyNumberFormat="1" applyFont="1" applyFill="1" applyBorder="1">
      <alignment/>
      <protection/>
    </xf>
    <xf numFmtId="37" fontId="72" fillId="35" borderId="0" xfId="68" applyNumberFormat="1" applyFont="1" applyFill="1" applyBorder="1" applyAlignment="1">
      <alignment horizontal="center"/>
      <protection/>
    </xf>
    <xf numFmtId="37" fontId="72" fillId="35" borderId="0" xfId="68" applyNumberFormat="1" applyFont="1" applyFill="1" applyBorder="1" applyAlignment="1">
      <alignment/>
      <protection/>
    </xf>
    <xf numFmtId="0" fontId="72" fillId="0" borderId="0" xfId="68" applyFont="1" applyBorder="1" applyAlignment="1">
      <alignment horizontal="right"/>
      <protection/>
    </xf>
    <xf numFmtId="197" fontId="5" fillId="35" borderId="10" xfId="68" applyNumberFormat="1" applyFont="1" applyFill="1" applyBorder="1" applyAlignment="1">
      <alignment horizontal="center" vertical="center" wrapText="1"/>
      <protection/>
    </xf>
    <xf numFmtId="197" fontId="5" fillId="35" borderId="12" xfId="68" applyNumberFormat="1" applyFont="1" applyFill="1" applyBorder="1" applyAlignment="1">
      <alignment horizontal="center" vertical="center" wrapText="1"/>
      <protection/>
    </xf>
    <xf numFmtId="37" fontId="5" fillId="35" borderId="0" xfId="68" applyNumberFormat="1" applyFont="1" applyFill="1" applyBorder="1" applyAlignment="1">
      <alignment vertical="center" wrapText="1"/>
      <protection/>
    </xf>
    <xf numFmtId="37" fontId="5" fillId="35" borderId="0" xfId="68" applyNumberFormat="1" applyFont="1" applyFill="1" applyBorder="1" applyAlignment="1">
      <alignment horizontal="center" vertical="center" wrapText="1"/>
      <protection/>
    </xf>
    <xf numFmtId="37" fontId="5" fillId="35" borderId="0" xfId="68" applyNumberFormat="1" applyFont="1" applyFill="1" applyBorder="1" applyAlignment="1">
      <alignment horizontal="left" vertical="center" wrapText="1"/>
      <protection/>
    </xf>
    <xf numFmtId="0" fontId="5" fillId="0" borderId="0" xfId="68" applyFont="1" applyBorder="1" applyAlignment="1" applyProtection="1">
      <alignment/>
      <protection/>
    </xf>
    <xf numFmtId="0" fontId="5" fillId="0" borderId="0" xfId="68" applyFont="1" applyBorder="1" applyAlignment="1" applyProtection="1">
      <alignment horizontal="left"/>
      <protection/>
    </xf>
    <xf numFmtId="0" fontId="5" fillId="0" borderId="0" xfId="68" applyFont="1" applyBorder="1" applyAlignment="1">
      <alignment/>
      <protection/>
    </xf>
    <xf numFmtId="0" fontId="5" fillId="0" borderId="11" xfId="68" applyFont="1" applyBorder="1" applyAlignment="1" applyProtection="1">
      <alignment/>
      <protection/>
    </xf>
    <xf numFmtId="37" fontId="5" fillId="35" borderId="0" xfId="68" applyNumberFormat="1" applyFont="1" applyFill="1" applyBorder="1">
      <alignment/>
      <protection/>
    </xf>
    <xf numFmtId="37" fontId="5" fillId="35" borderId="0" xfId="68" applyNumberFormat="1" applyFont="1" applyFill="1" applyBorder="1" applyAlignment="1">
      <alignment horizontal="centerContinuous"/>
      <protection/>
    </xf>
    <xf numFmtId="198" fontId="5" fillId="0" borderId="0" xfId="51" applyNumberFormat="1" applyFont="1" applyBorder="1" applyAlignment="1">
      <alignment horizontal="right"/>
    </xf>
    <xf numFmtId="198" fontId="5" fillId="0" borderId="0" xfId="68" applyNumberFormat="1" applyFont="1" applyBorder="1" applyAlignment="1">
      <alignment horizontal="right"/>
      <protection/>
    </xf>
    <xf numFmtId="199" fontId="5" fillId="0" borderId="0" xfId="58" applyNumberFormat="1" applyFont="1" applyBorder="1" applyAlignment="1">
      <alignment horizontal="right"/>
      <protection/>
    </xf>
    <xf numFmtId="198" fontId="5" fillId="0" borderId="11" xfId="51" applyNumberFormat="1" applyFont="1" applyBorder="1" applyAlignment="1">
      <alignment horizontal="right"/>
    </xf>
    <xf numFmtId="198" fontId="5" fillId="0" borderId="11" xfId="68" applyNumberFormat="1" applyFont="1" applyBorder="1" applyAlignment="1">
      <alignment horizontal="right"/>
      <protection/>
    </xf>
    <xf numFmtId="37" fontId="6" fillId="35" borderId="0" xfId="68" applyNumberFormat="1" applyFont="1" applyFill="1" applyBorder="1" applyAlignment="1">
      <alignment/>
      <protection/>
    </xf>
    <xf numFmtId="0" fontId="72" fillId="35" borderId="0" xfId="69" applyFont="1" applyFill="1" applyBorder="1">
      <alignment/>
      <protection/>
    </xf>
    <xf numFmtId="37" fontId="72" fillId="35" borderId="0" xfId="69" applyNumberFormat="1" applyFont="1" applyFill="1" applyBorder="1">
      <alignment/>
      <protection/>
    </xf>
    <xf numFmtId="17" fontId="72" fillId="35" borderId="0" xfId="69" applyNumberFormat="1" applyFont="1" applyFill="1" applyBorder="1" applyAlignment="1">
      <alignment/>
      <protection/>
    </xf>
    <xf numFmtId="17" fontId="72" fillId="35" borderId="0" xfId="69" applyNumberFormat="1" applyFont="1" applyFill="1" applyBorder="1" applyAlignment="1">
      <alignment horizontal="right"/>
      <protection/>
    </xf>
    <xf numFmtId="0" fontId="5" fillId="37" borderId="13" xfId="58" applyFont="1" applyFill="1" applyBorder="1" applyAlignment="1">
      <alignment horizontal="centerContinuous"/>
      <protection/>
    </xf>
    <xf numFmtId="0" fontId="5" fillId="37" borderId="14" xfId="58" applyFont="1" applyFill="1" applyBorder="1" applyAlignment="1">
      <alignment horizontal="centerContinuous"/>
      <protection/>
    </xf>
    <xf numFmtId="0" fontId="5" fillId="37" borderId="14" xfId="58" applyFont="1" applyFill="1" applyBorder="1" applyAlignment="1">
      <alignment horizontal="center" vertical="center"/>
      <protection/>
    </xf>
    <xf numFmtId="0" fontId="5" fillId="35" borderId="0" xfId="69" applyFont="1" applyFill="1" applyBorder="1" applyAlignment="1">
      <alignment horizontal="center" vertical="center" wrapText="1"/>
      <protection/>
    </xf>
    <xf numFmtId="17" fontId="5" fillId="35" borderId="0" xfId="69" applyNumberFormat="1" applyFont="1" applyFill="1" applyBorder="1" applyAlignment="1">
      <alignment horizontal="center" vertical="center" wrapText="1"/>
      <protection/>
    </xf>
    <xf numFmtId="0" fontId="5" fillId="35" borderId="0" xfId="69" applyNumberFormat="1" applyFont="1" applyFill="1" applyBorder="1" applyAlignment="1">
      <alignment horizontal="center" vertical="center" wrapText="1"/>
      <protection/>
    </xf>
    <xf numFmtId="0" fontId="5" fillId="35" borderId="0" xfId="69" applyFont="1" applyFill="1" applyBorder="1" applyAlignment="1">
      <alignment horizontal="center"/>
      <protection/>
    </xf>
    <xf numFmtId="184" fontId="5" fillId="35" borderId="0" xfId="69" applyNumberFormat="1" applyFont="1" applyFill="1" applyBorder="1">
      <alignment/>
      <protection/>
    </xf>
    <xf numFmtId="0" fontId="5" fillId="0" borderId="0" xfId="69" applyFont="1" applyBorder="1">
      <alignment/>
      <protection/>
    </xf>
    <xf numFmtId="37" fontId="5" fillId="35" borderId="0" xfId="69" applyNumberFormat="1" applyFont="1" applyFill="1" applyBorder="1">
      <alignment/>
      <protection/>
    </xf>
    <xf numFmtId="0" fontId="5" fillId="35" borderId="0" xfId="69" applyFont="1" applyFill="1" applyBorder="1">
      <alignment/>
      <protection/>
    </xf>
    <xf numFmtId="184" fontId="5" fillId="0" borderId="0" xfId="69" applyNumberFormat="1" applyFont="1" applyFill="1" applyBorder="1">
      <alignment/>
      <protection/>
    </xf>
    <xf numFmtId="184" fontId="12" fillId="0" borderId="0" xfId="69" applyNumberFormat="1" applyFont="1" applyFill="1" applyBorder="1">
      <alignment/>
      <protection/>
    </xf>
    <xf numFmtId="37" fontId="5" fillId="0" borderId="0" xfId="69" applyNumberFormat="1" applyFont="1" applyFill="1" applyBorder="1">
      <alignment/>
      <protection/>
    </xf>
    <xf numFmtId="0" fontId="5" fillId="35" borderId="0" xfId="69" applyFont="1" applyFill="1" applyBorder="1" applyAlignment="1" quotePrefix="1">
      <alignment horizontal="left"/>
      <protection/>
    </xf>
    <xf numFmtId="195" fontId="5" fillId="0" borderId="0" xfId="69" applyNumberFormat="1" applyFont="1" applyFill="1" applyBorder="1">
      <alignment/>
      <protection/>
    </xf>
    <xf numFmtId="200" fontId="5" fillId="0" borderId="0" xfId="69" applyNumberFormat="1" applyFont="1" applyFill="1" applyBorder="1">
      <alignment/>
      <protection/>
    </xf>
    <xf numFmtId="0" fontId="5" fillId="35" borderId="0" xfId="69" applyFont="1" applyFill="1" applyBorder="1" applyAlignment="1" quotePrefix="1">
      <alignment horizontal="center"/>
      <protection/>
    </xf>
    <xf numFmtId="195" fontId="5" fillId="35" borderId="0" xfId="69" applyNumberFormat="1" applyFont="1" applyFill="1" applyBorder="1">
      <alignment/>
      <protection/>
    </xf>
    <xf numFmtId="0" fontId="5" fillId="35" borderId="0" xfId="69" applyFont="1" applyFill="1" applyBorder="1" applyAlignment="1">
      <alignment horizontal="left"/>
      <protection/>
    </xf>
    <xf numFmtId="0" fontId="5" fillId="35" borderId="0" xfId="70" applyFont="1" applyFill="1" applyBorder="1" applyAlignment="1">
      <alignment horizontal="left"/>
      <protection/>
    </xf>
    <xf numFmtId="195" fontId="5" fillId="0" borderId="0" xfId="70" applyNumberFormat="1" applyFont="1" applyFill="1" applyBorder="1">
      <alignment/>
      <protection/>
    </xf>
    <xf numFmtId="0" fontId="5" fillId="0" borderId="0" xfId="69" applyFont="1" applyFill="1" applyBorder="1" applyAlignment="1">
      <alignment horizontal="center"/>
      <protection/>
    </xf>
    <xf numFmtId="0" fontId="5" fillId="0" borderId="0" xfId="69" applyFont="1" applyFill="1" applyBorder="1" applyAlignment="1" quotePrefix="1">
      <alignment horizontal="left"/>
      <protection/>
    </xf>
    <xf numFmtId="0" fontId="5" fillId="0" borderId="0" xfId="69" applyFont="1" applyFill="1" applyBorder="1" applyAlignment="1">
      <alignment horizontal="left"/>
      <protection/>
    </xf>
    <xf numFmtId="187" fontId="5" fillId="0" borderId="0" xfId="69" applyNumberFormat="1" applyFont="1" applyFill="1" applyBorder="1" applyAlignment="1">
      <alignment horizontal="left"/>
      <protection/>
    </xf>
    <xf numFmtId="0" fontId="5" fillId="0" borderId="0" xfId="69" applyFont="1" applyFill="1" applyBorder="1" applyAlignment="1">
      <alignment horizontal="center" vertical="center"/>
      <protection/>
    </xf>
    <xf numFmtId="195" fontId="5" fillId="35" borderId="0" xfId="69" applyNumberFormat="1" applyFont="1" applyFill="1" applyBorder="1" applyAlignment="1">
      <alignment vertical="center"/>
      <protection/>
    </xf>
    <xf numFmtId="0" fontId="5" fillId="0" borderId="0" xfId="69" applyFont="1" applyFill="1" applyBorder="1">
      <alignment/>
      <protection/>
    </xf>
    <xf numFmtId="0" fontId="5" fillId="0" borderId="11" xfId="69" applyFont="1" applyFill="1" applyBorder="1" applyAlignment="1">
      <alignment horizontal="center" vertical="center"/>
      <protection/>
    </xf>
    <xf numFmtId="195" fontId="5" fillId="35" borderId="11" xfId="69" applyNumberFormat="1" applyFont="1" applyFill="1" applyBorder="1" applyAlignment="1">
      <alignment vertical="center"/>
      <protection/>
    </xf>
    <xf numFmtId="200" fontId="5" fillId="0" borderId="11" xfId="69" applyNumberFormat="1" applyFont="1" applyFill="1" applyBorder="1">
      <alignment/>
      <protection/>
    </xf>
    <xf numFmtId="0" fontId="6" fillId="35" borderId="0" xfId="69" applyFont="1" applyFill="1" applyBorder="1" applyAlignment="1" quotePrefix="1">
      <alignment horizontal="left"/>
      <protection/>
    </xf>
    <xf numFmtId="37" fontId="72" fillId="35" borderId="0" xfId="72" applyNumberFormat="1" applyFont="1" applyFill="1" applyBorder="1">
      <alignment/>
      <protection/>
    </xf>
    <xf numFmtId="17" fontId="74" fillId="0" borderId="0" xfId="57" applyNumberFormat="1" applyFont="1" applyFill="1" applyBorder="1" applyAlignment="1">
      <alignment/>
      <protection/>
    </xf>
    <xf numFmtId="37" fontId="72" fillId="35" borderId="0" xfId="72" applyNumberFormat="1" applyFont="1" applyFill="1" applyBorder="1" applyAlignment="1">
      <alignment/>
      <protection/>
    </xf>
    <xf numFmtId="37" fontId="5" fillId="35" borderId="14" xfId="72" applyNumberFormat="1" applyFont="1" applyFill="1" applyBorder="1" applyAlignment="1">
      <alignment horizontal="center" vertical="center" wrapText="1"/>
      <protection/>
    </xf>
    <xf numFmtId="37" fontId="5" fillId="35" borderId="0" xfId="72" applyNumberFormat="1" applyFont="1" applyFill="1" applyBorder="1" applyAlignment="1">
      <alignment vertical="center" wrapText="1"/>
      <protection/>
    </xf>
    <xf numFmtId="37" fontId="5" fillId="35" borderId="0" xfId="72" applyNumberFormat="1" applyFont="1" applyFill="1" applyBorder="1" applyAlignment="1">
      <alignment horizontal="right" vertical="center" wrapText="1"/>
      <protection/>
    </xf>
    <xf numFmtId="37" fontId="5" fillId="35" borderId="0" xfId="72" applyNumberFormat="1" applyFont="1" applyFill="1" applyBorder="1" applyAlignment="1">
      <alignment horizontal="center" vertical="center" wrapText="1"/>
      <protection/>
    </xf>
    <xf numFmtId="201" fontId="5" fillId="0" borderId="0" xfId="51" applyNumberFormat="1" applyFont="1" applyBorder="1" applyAlignment="1">
      <alignment/>
    </xf>
    <xf numFmtId="37" fontId="5" fillId="35" borderId="0" xfId="72" applyNumberFormat="1" applyFont="1" applyFill="1" applyBorder="1" applyAlignment="1">
      <alignment horizontal="left" vertical="center" wrapText="1"/>
      <protection/>
    </xf>
    <xf numFmtId="202" fontId="5" fillId="0" borderId="0" xfId="51" applyNumberFormat="1" applyFont="1" applyBorder="1" applyAlignment="1">
      <alignment/>
    </xf>
    <xf numFmtId="0" fontId="5" fillId="0" borderId="0" xfId="72" applyFont="1" applyBorder="1" applyAlignment="1" applyProtection="1">
      <alignment/>
      <protection/>
    </xf>
    <xf numFmtId="0" fontId="5" fillId="0" borderId="0" xfId="72" applyFont="1" applyBorder="1" applyAlignment="1" applyProtection="1">
      <alignment horizontal="left"/>
      <protection/>
    </xf>
    <xf numFmtId="0" fontId="5" fillId="0" borderId="0" xfId="72" applyFont="1" applyBorder="1" applyAlignment="1">
      <alignment/>
      <protection/>
    </xf>
    <xf numFmtId="0" fontId="5" fillId="0" borderId="11" xfId="72" applyFont="1" applyBorder="1" applyAlignment="1" applyProtection="1">
      <alignment/>
      <protection/>
    </xf>
    <xf numFmtId="201" fontId="5" fillId="0" borderId="11" xfId="51" applyNumberFormat="1" applyFont="1" applyBorder="1" applyAlignment="1">
      <alignment/>
    </xf>
    <xf numFmtId="202" fontId="5" fillId="0" borderId="11" xfId="51" applyNumberFormat="1" applyFont="1" applyBorder="1" applyAlignment="1">
      <alignment/>
    </xf>
    <xf numFmtId="37" fontId="72" fillId="35" borderId="0" xfId="71" applyNumberFormat="1" applyFont="1" applyFill="1" applyBorder="1">
      <alignment/>
      <protection/>
    </xf>
    <xf numFmtId="37" fontId="72" fillId="35" borderId="0" xfId="71" applyNumberFormat="1" applyFont="1" applyFill="1" applyBorder="1" applyAlignment="1">
      <alignment/>
      <protection/>
    </xf>
    <xf numFmtId="37" fontId="5" fillId="35" borderId="14" xfId="68" applyNumberFormat="1" applyFont="1" applyFill="1" applyBorder="1" applyAlignment="1">
      <alignment horizontal="center" vertical="center" wrapText="1"/>
      <protection/>
    </xf>
    <xf numFmtId="3" fontId="5" fillId="35" borderId="0" xfId="71" applyNumberFormat="1" applyFont="1" applyFill="1" applyBorder="1" applyAlignment="1">
      <alignment horizontal="center" vertical="center" wrapText="1"/>
      <protection/>
    </xf>
    <xf numFmtId="198" fontId="5" fillId="0" borderId="0" xfId="51" applyNumberFormat="1" applyFont="1" applyBorder="1" applyAlignment="1">
      <alignment/>
    </xf>
    <xf numFmtId="203" fontId="5" fillId="0" borderId="0" xfId="51" applyNumberFormat="1" applyFont="1" applyBorder="1" applyAlignment="1">
      <alignment/>
    </xf>
    <xf numFmtId="3" fontId="5" fillId="35" borderId="0" xfId="71" applyNumberFormat="1" applyFont="1" applyFill="1" applyBorder="1" applyAlignment="1">
      <alignment horizontal="left" vertical="center" wrapText="1"/>
      <protection/>
    </xf>
    <xf numFmtId="198" fontId="5" fillId="0" borderId="11" xfId="51" applyNumberFormat="1" applyFont="1" applyBorder="1" applyAlignment="1">
      <alignment/>
    </xf>
    <xf numFmtId="203" fontId="5" fillId="0" borderId="11" xfId="51" applyNumberFormat="1" applyFont="1" applyBorder="1" applyAlignment="1">
      <alignment/>
    </xf>
    <xf numFmtId="3" fontId="6" fillId="35" borderId="0" xfId="71" applyNumberFormat="1" applyFont="1" applyFill="1" applyBorder="1" applyAlignment="1" quotePrefix="1">
      <alignment/>
      <protection/>
    </xf>
    <xf numFmtId="3" fontId="6" fillId="35" borderId="0" xfId="71" applyNumberFormat="1" applyFont="1" applyFill="1" applyBorder="1" applyAlignment="1">
      <alignment/>
      <protection/>
    </xf>
    <xf numFmtId="203" fontId="5" fillId="0" borderId="0" xfId="69" applyNumberFormat="1" applyFont="1" applyFill="1" applyBorder="1">
      <alignment/>
      <protection/>
    </xf>
    <xf numFmtId="2" fontId="5" fillId="0" borderId="0" xfId="69" applyNumberFormat="1" applyFont="1" applyFill="1" applyBorder="1" applyAlignment="1">
      <alignment horizontal="right" indent="1"/>
      <protection/>
    </xf>
    <xf numFmtId="203" fontId="5" fillId="35" borderId="0" xfId="69" applyNumberFormat="1" applyFont="1" applyFill="1" applyBorder="1">
      <alignment/>
      <protection/>
    </xf>
    <xf numFmtId="203" fontId="5" fillId="0" borderId="0" xfId="70" applyNumberFormat="1" applyFont="1" applyFill="1" applyBorder="1">
      <alignment/>
      <protection/>
    </xf>
    <xf numFmtId="203" fontId="5" fillId="35" borderId="0" xfId="69" applyNumberFormat="1" applyFont="1" applyFill="1" applyBorder="1" applyAlignment="1">
      <alignment vertical="center"/>
      <protection/>
    </xf>
    <xf numFmtId="203" fontId="5" fillId="35" borderId="11" xfId="69" applyNumberFormat="1" applyFont="1" applyFill="1" applyBorder="1" applyAlignment="1">
      <alignment vertical="center"/>
      <protection/>
    </xf>
    <xf numFmtId="203" fontId="5" fillId="0" borderId="11" xfId="69" applyNumberFormat="1" applyFont="1" applyFill="1" applyBorder="1">
      <alignment/>
      <protection/>
    </xf>
    <xf numFmtId="2" fontId="5" fillId="0" borderId="11" xfId="69" applyNumberFormat="1" applyFont="1" applyFill="1" applyBorder="1" applyAlignment="1">
      <alignment horizontal="right" indent="1"/>
      <protection/>
    </xf>
    <xf numFmtId="0" fontId="6" fillId="35" borderId="0" xfId="69" applyFont="1" applyFill="1" applyBorder="1" applyAlignment="1" quotePrefix="1">
      <alignment/>
      <protection/>
    </xf>
    <xf numFmtId="37" fontId="76" fillId="35" borderId="0" xfId="72" applyNumberFormat="1" applyFont="1" applyFill="1" applyBorder="1" applyAlignment="1">
      <alignment/>
      <protection/>
    </xf>
    <xf numFmtId="37" fontId="5" fillId="35" borderId="12" xfId="72" applyNumberFormat="1" applyFont="1" applyFill="1" applyBorder="1" applyAlignment="1">
      <alignment horizontal="center" vertical="center" wrapText="1"/>
      <protection/>
    </xf>
    <xf numFmtId="0" fontId="5" fillId="0" borderId="0" xfId="72" applyFont="1" applyBorder="1" applyAlignment="1">
      <alignment horizontal="center" vertical="center"/>
      <protection/>
    </xf>
    <xf numFmtId="3" fontId="5" fillId="0" borderId="11" xfId="51" applyNumberFormat="1" applyFont="1" applyBorder="1" applyAlignment="1">
      <alignment/>
    </xf>
    <xf numFmtId="0" fontId="6" fillId="35" borderId="0" xfId="70" applyFont="1" applyFill="1" applyBorder="1" applyAlignment="1" quotePrefix="1">
      <alignment vertical="top"/>
      <protection/>
    </xf>
    <xf numFmtId="0" fontId="6" fillId="35" borderId="0" xfId="70" applyFont="1" applyFill="1" applyBorder="1" applyAlignment="1" quotePrefix="1">
      <alignment vertical="top" wrapText="1"/>
      <protection/>
    </xf>
    <xf numFmtId="3" fontId="5" fillId="35" borderId="13" xfId="71" applyNumberFormat="1" applyFont="1" applyFill="1" applyBorder="1" applyAlignment="1">
      <alignment horizontal="center" vertical="center" wrapText="1"/>
      <protection/>
    </xf>
    <xf numFmtId="204" fontId="5" fillId="0" borderId="0" xfId="51" applyNumberFormat="1" applyFont="1" applyBorder="1" applyAlignment="1">
      <alignment/>
    </xf>
    <xf numFmtId="204" fontId="5" fillId="0" borderId="11" xfId="51" applyNumberFormat="1" applyFont="1" applyBorder="1" applyAlignment="1">
      <alignment/>
    </xf>
    <xf numFmtId="37" fontId="6" fillId="35" borderId="0" xfId="72" applyNumberFormat="1" applyFont="1" applyFill="1" applyBorder="1" applyAlignment="1" quotePrefix="1">
      <alignment horizontal="left"/>
      <protection/>
    </xf>
    <xf numFmtId="37" fontId="5" fillId="35" borderId="0" xfId="72" applyNumberFormat="1" applyFont="1" applyFill="1" applyBorder="1" applyAlignment="1">
      <alignment/>
      <protection/>
    </xf>
    <xf numFmtId="3" fontId="5" fillId="35" borderId="0" xfId="71" applyNumberFormat="1" applyFont="1" applyFill="1" applyBorder="1" applyAlignment="1">
      <alignment/>
      <protection/>
    </xf>
    <xf numFmtId="192" fontId="5" fillId="0" borderId="0" xfId="70" applyNumberFormat="1" applyFont="1" applyFill="1" applyBorder="1">
      <alignment/>
      <protection/>
    </xf>
    <xf numFmtId="0" fontId="5" fillId="35" borderId="12" xfId="66" applyFont="1" applyFill="1" applyBorder="1" applyAlignment="1">
      <alignment horizontal="center" vertical="center"/>
      <protection/>
    </xf>
    <xf numFmtId="192" fontId="5" fillId="0" borderId="12" xfId="70" applyNumberFormat="1" applyFont="1" applyFill="1" applyBorder="1">
      <alignment/>
      <protection/>
    </xf>
    <xf numFmtId="2" fontId="5" fillId="0" borderId="12" xfId="69" applyNumberFormat="1" applyFont="1" applyFill="1" applyBorder="1" applyAlignment="1">
      <alignment horizontal="right" indent="1"/>
      <protection/>
    </xf>
    <xf numFmtId="37" fontId="72" fillId="35" borderId="0" xfId="72" applyNumberFormat="1" applyFont="1" applyFill="1" applyBorder="1" applyAlignment="1">
      <alignment horizontal="center"/>
      <protection/>
    </xf>
    <xf numFmtId="37" fontId="5" fillId="35" borderId="0" xfId="72" applyNumberFormat="1" applyFont="1" applyFill="1" applyBorder="1" applyAlignment="1">
      <alignment horizontal="centerContinuous"/>
      <protection/>
    </xf>
    <xf numFmtId="3" fontId="5" fillId="0" borderId="0" xfId="51" applyNumberFormat="1" applyFont="1" applyBorder="1" applyAlignment="1">
      <alignment/>
    </xf>
    <xf numFmtId="192" fontId="5" fillId="0" borderId="11" xfId="70" applyNumberFormat="1" applyFont="1" applyFill="1" applyBorder="1">
      <alignment/>
      <protection/>
    </xf>
    <xf numFmtId="3" fontId="5" fillId="0" borderId="0" xfId="71" applyNumberFormat="1" applyFont="1" applyFill="1" applyBorder="1" applyAlignment="1">
      <alignment horizontal="center" vertical="center" wrapText="1"/>
      <protection/>
    </xf>
    <xf numFmtId="3" fontId="5" fillId="0" borderId="0" xfId="71" applyNumberFormat="1" applyFont="1" applyFill="1" applyBorder="1" applyAlignment="1">
      <alignment horizontal="left" vertical="center" wrapText="1"/>
      <protection/>
    </xf>
    <xf numFmtId="0" fontId="6" fillId="35" borderId="0" xfId="70" applyFont="1" applyFill="1" applyBorder="1" applyAlignment="1" quotePrefix="1">
      <alignment/>
      <protection/>
    </xf>
    <xf numFmtId="0" fontId="5" fillId="35" borderId="0" xfId="70" applyFont="1" applyFill="1" applyBorder="1" applyAlignment="1" quotePrefix="1">
      <alignment/>
      <protection/>
    </xf>
    <xf numFmtId="17" fontId="72" fillId="35" borderId="0" xfId="69" applyNumberFormat="1" applyFont="1" applyFill="1" applyBorder="1" applyAlignment="1">
      <alignment horizontal="left"/>
      <protection/>
    </xf>
    <xf numFmtId="0" fontId="5" fillId="37" borderId="14" xfId="58" applyFont="1" applyFill="1" applyBorder="1" applyAlignment="1">
      <alignment horizontal="center"/>
      <protection/>
    </xf>
    <xf numFmtId="3" fontId="5" fillId="35" borderId="0" xfId="71" applyNumberFormat="1" applyFont="1" applyFill="1" applyBorder="1" applyAlignment="1" quotePrefix="1">
      <alignment/>
      <protection/>
    </xf>
    <xf numFmtId="37" fontId="78" fillId="0" borderId="0" xfId="45" applyNumberFormat="1" applyFont="1" applyAlignment="1" applyProtection="1">
      <alignment horizontal="left" vertical="center"/>
      <protection/>
    </xf>
    <xf numFmtId="177" fontId="5" fillId="0" borderId="15" xfId="0" applyNumberFormat="1" applyFont="1" applyFill="1" applyBorder="1" applyAlignment="1">
      <alignment/>
    </xf>
    <xf numFmtId="37" fontId="72" fillId="0" borderId="0" xfId="0" applyNumberFormat="1" applyFont="1" applyBorder="1" applyAlignment="1" applyProtection="1">
      <alignment horizontal="right"/>
      <protection/>
    </xf>
    <xf numFmtId="37" fontId="74" fillId="0" borderId="0" xfId="0" applyNumberFormat="1" applyFont="1" applyBorder="1" applyAlignment="1" applyProtection="1">
      <alignment horizontal="left"/>
      <protection/>
    </xf>
    <xf numFmtId="171" fontId="72" fillId="0" borderId="0" xfId="75" applyFont="1" applyBorder="1" applyAlignment="1" applyProtection="1">
      <alignment horizontal="right"/>
      <protection/>
    </xf>
    <xf numFmtId="171" fontId="74" fillId="0" borderId="0" xfId="75" applyFont="1" applyBorder="1" applyAlignment="1" applyProtection="1">
      <alignment horizontal="left"/>
      <protection/>
    </xf>
    <xf numFmtId="37" fontId="5" fillId="33" borderId="12" xfId="0" applyNumberFormat="1" applyFont="1" applyFill="1" applyBorder="1" applyAlignment="1">
      <alignment horizontal="center" vertical="center" wrapText="1"/>
    </xf>
    <xf numFmtId="3" fontId="0" fillId="0" borderId="0" xfId="0" applyNumberFormat="1" applyAlignment="1">
      <alignment/>
    </xf>
    <xf numFmtId="37" fontId="72" fillId="0" borderId="0" xfId="71" applyNumberFormat="1" applyFont="1" applyFill="1" applyBorder="1">
      <alignment/>
      <protection/>
    </xf>
    <xf numFmtId="37" fontId="72" fillId="0" borderId="0" xfId="71" applyNumberFormat="1" applyFont="1" applyFill="1" applyBorder="1" applyAlignment="1">
      <alignment/>
      <protection/>
    </xf>
    <xf numFmtId="204" fontId="5" fillId="0" borderId="0" xfId="51" applyNumberFormat="1" applyFont="1" applyFill="1" applyBorder="1" applyAlignment="1">
      <alignment/>
    </xf>
    <xf numFmtId="204" fontId="5" fillId="0" borderId="11" xfId="51" applyNumberFormat="1" applyFont="1" applyFill="1" applyBorder="1" applyAlignment="1">
      <alignment/>
    </xf>
    <xf numFmtId="3" fontId="5" fillId="0" borderId="0" xfId="71" applyNumberFormat="1" applyFont="1" applyFill="1" applyBorder="1" applyAlignment="1">
      <alignment/>
      <protection/>
    </xf>
    <xf numFmtId="0" fontId="0" fillId="0" borderId="0" xfId="0" applyFill="1" applyAlignment="1">
      <alignment/>
    </xf>
    <xf numFmtId="1" fontId="5" fillId="0" borderId="0" xfId="73" applyNumberFormat="1" applyFont="1" applyFill="1" applyBorder="1" applyAlignment="1" applyProtection="1">
      <alignment horizontal="center"/>
      <protection/>
    </xf>
    <xf numFmtId="0" fontId="0" fillId="0" borderId="0" xfId="0" applyBorder="1" applyAlignment="1">
      <alignment/>
    </xf>
    <xf numFmtId="37" fontId="5" fillId="0" borderId="0" xfId="75" applyNumberFormat="1" applyFont="1" applyFill="1" applyBorder="1" applyProtection="1">
      <alignment/>
      <protection/>
    </xf>
    <xf numFmtId="0" fontId="0" fillId="0" borderId="0" xfId="0" applyAlignment="1" quotePrefix="1">
      <alignment/>
    </xf>
    <xf numFmtId="175" fontId="5" fillId="0" borderId="0" xfId="76" applyNumberFormat="1" applyFont="1" applyBorder="1" applyAlignment="1" applyProtection="1">
      <alignment horizontal="center"/>
      <protection/>
    </xf>
    <xf numFmtId="3" fontId="5" fillId="0" borderId="0" xfId="0" applyNumberFormat="1" applyFont="1" applyBorder="1" applyAlignment="1">
      <alignment/>
    </xf>
    <xf numFmtId="3" fontId="5" fillId="0" borderId="0" xfId="0" applyNumberFormat="1" applyFont="1" applyFill="1" applyBorder="1" applyAlignment="1" applyProtection="1">
      <alignment horizontal="left" indent="2"/>
      <protection/>
    </xf>
    <xf numFmtId="2" fontId="0" fillId="0" borderId="0" xfId="0" applyNumberFormat="1" applyAlignment="1">
      <alignment/>
    </xf>
    <xf numFmtId="171" fontId="72" fillId="0" borderId="0" xfId="73" applyFont="1" applyBorder="1" applyAlignment="1">
      <alignment horizontal="right"/>
      <protection/>
    </xf>
    <xf numFmtId="171" fontId="72" fillId="0" borderId="11" xfId="73" applyFont="1" applyFill="1" applyBorder="1" applyAlignment="1">
      <alignment horizontal="right"/>
      <protection/>
    </xf>
    <xf numFmtId="171" fontId="5" fillId="33" borderId="0" xfId="73" applyFont="1" applyFill="1" applyBorder="1" applyAlignment="1">
      <alignment horizontal="right"/>
      <protection/>
    </xf>
    <xf numFmtId="171" fontId="5" fillId="0" borderId="0" xfId="73" applyFont="1" applyBorder="1" applyAlignment="1">
      <alignment horizontal="right"/>
      <protection/>
    </xf>
    <xf numFmtId="0" fontId="0" fillId="0" borderId="0" xfId="0" applyAlignment="1">
      <alignment horizontal="right"/>
    </xf>
    <xf numFmtId="2" fontId="5" fillId="0" borderId="0" xfId="73" applyNumberFormat="1" applyFont="1" applyBorder="1" applyAlignment="1" applyProtection="1">
      <alignment/>
      <protection/>
    </xf>
    <xf numFmtId="2" fontId="5" fillId="0" borderId="11" xfId="73" applyNumberFormat="1" applyFont="1" applyBorder="1" applyAlignment="1" applyProtection="1">
      <alignment/>
      <protection/>
    </xf>
    <xf numFmtId="208" fontId="0" fillId="0" borderId="0" xfId="0" applyNumberFormat="1" applyAlignment="1">
      <alignment/>
    </xf>
    <xf numFmtId="37" fontId="74" fillId="36" borderId="0" xfId="55" applyNumberFormat="1" applyFont="1" applyFill="1" applyBorder="1" applyAlignment="1">
      <alignment horizontal="left"/>
      <protection/>
    </xf>
    <xf numFmtId="37" fontId="5" fillId="36" borderId="10" xfId="55" applyNumberFormat="1" applyFont="1" applyFill="1" applyBorder="1" applyAlignment="1">
      <alignment horizontal="center" vertical="center" wrapText="1"/>
      <protection/>
    </xf>
    <xf numFmtId="37" fontId="5" fillId="36" borderId="12" xfId="55" applyNumberFormat="1" applyFont="1" applyFill="1" applyBorder="1" applyAlignment="1">
      <alignment horizontal="center" vertical="center" wrapText="1"/>
      <protection/>
    </xf>
    <xf numFmtId="37" fontId="5" fillId="35" borderId="12" xfId="72" applyNumberFormat="1" applyFont="1" applyFill="1" applyBorder="1" applyAlignment="1">
      <alignment horizontal="center" vertical="center" wrapText="1"/>
      <protection/>
    </xf>
    <xf numFmtId="211" fontId="20" fillId="0" borderId="0" xfId="0" applyNumberFormat="1" applyFont="1" applyFill="1" applyAlignment="1">
      <alignment horizontal="right"/>
    </xf>
    <xf numFmtId="0" fontId="20" fillId="0" borderId="0" xfId="0" applyFont="1" applyFill="1" applyAlignment="1">
      <alignment horizontal="left"/>
    </xf>
    <xf numFmtId="2" fontId="5" fillId="0" borderId="16" xfId="79" applyNumberFormat="1" applyFont="1" applyFill="1" applyBorder="1" applyAlignment="1">
      <alignment horizontal="right" indent="1"/>
    </xf>
    <xf numFmtId="192" fontId="5" fillId="0" borderId="16" xfId="70" applyNumberFormat="1" applyFont="1" applyFill="1" applyBorder="1">
      <alignment/>
      <protection/>
    </xf>
    <xf numFmtId="2" fontId="5" fillId="0" borderId="0" xfId="79" applyNumberFormat="1" applyFont="1" applyFill="1" applyBorder="1" applyAlignment="1">
      <alignment horizontal="right" indent="1"/>
    </xf>
    <xf numFmtId="3" fontId="4" fillId="0" borderId="0" xfId="0" applyNumberFormat="1" applyFont="1" applyAlignment="1">
      <alignment/>
    </xf>
    <xf numFmtId="167" fontId="5" fillId="0" borderId="0" xfId="77" applyFont="1" applyFill="1" applyBorder="1" applyAlignment="1" applyProtection="1">
      <alignment horizontal="left"/>
      <protection/>
    </xf>
    <xf numFmtId="37" fontId="5" fillId="0" borderId="0" xfId="77" applyNumberFormat="1" applyFont="1" applyBorder="1" applyAlignment="1" applyProtection="1">
      <alignment horizontal="right"/>
      <protection/>
    </xf>
    <xf numFmtId="37" fontId="5" fillId="0" borderId="0" xfId="0" applyNumberFormat="1" applyFont="1" applyFill="1" applyBorder="1" applyAlignment="1">
      <alignment horizontal="right" vertical="center" wrapText="1"/>
    </xf>
    <xf numFmtId="178" fontId="5" fillId="0" borderId="0" xfId="77" applyNumberFormat="1" applyFont="1" applyBorder="1" applyAlignment="1" applyProtection="1">
      <alignment/>
      <protection/>
    </xf>
    <xf numFmtId="37" fontId="5" fillId="0" borderId="0" xfId="0" applyNumberFormat="1" applyFont="1" applyFill="1" applyBorder="1" applyAlignment="1">
      <alignment/>
    </xf>
    <xf numFmtId="178" fontId="5" fillId="0" borderId="0" xfId="77" applyNumberFormat="1" applyFont="1" applyBorder="1" applyAlignment="1">
      <alignment/>
      <protection/>
    </xf>
    <xf numFmtId="178" fontId="5" fillId="0" borderId="0" xfId="77" applyNumberFormat="1" applyFont="1" applyFill="1" applyBorder="1" applyAlignment="1">
      <alignment/>
      <protection/>
    </xf>
    <xf numFmtId="178" fontId="5" fillId="0" borderId="0" xfId="77" applyNumberFormat="1" applyFont="1" applyFill="1" applyBorder="1" applyAlignment="1" applyProtection="1">
      <alignment/>
      <protection/>
    </xf>
    <xf numFmtId="178" fontId="5" fillId="0" borderId="11" xfId="77" applyNumberFormat="1" applyFont="1" applyBorder="1" applyAlignment="1" applyProtection="1">
      <alignment vertical="center"/>
      <protection/>
    </xf>
    <xf numFmtId="178" fontId="5" fillId="0" borderId="11" xfId="77" applyNumberFormat="1" applyFont="1" applyFill="1" applyBorder="1" applyAlignment="1" applyProtection="1">
      <alignment vertical="center"/>
      <protection/>
    </xf>
    <xf numFmtId="178" fontId="5" fillId="0" borderId="11" xfId="77" applyNumberFormat="1" applyFont="1" applyBorder="1" applyAlignment="1">
      <alignment vertical="center"/>
      <protection/>
    </xf>
    <xf numFmtId="37" fontId="5" fillId="0" borderId="12" xfId="0" applyNumberFormat="1" applyFont="1" applyFill="1" applyBorder="1" applyAlignment="1">
      <alignment vertical="center" wrapText="1"/>
    </xf>
    <xf numFmtId="37" fontId="5" fillId="0" borderId="0" xfId="0" applyNumberFormat="1" applyFont="1" applyBorder="1" applyAlignment="1">
      <alignment/>
    </xf>
    <xf numFmtId="177" fontId="5" fillId="0" borderId="0" xfId="0" applyNumberFormat="1" applyFont="1" applyFill="1" applyBorder="1" applyAlignment="1">
      <alignment/>
    </xf>
    <xf numFmtId="37" fontId="72" fillId="36" borderId="0" xfId="55" applyNumberFormat="1" applyFont="1" applyFill="1" applyBorder="1" applyAlignment="1">
      <alignment/>
      <protection/>
    </xf>
    <xf numFmtId="37" fontId="3" fillId="0" borderId="0" xfId="0" applyNumberFormat="1" applyFont="1" applyAlignment="1" applyProtection="1">
      <alignment horizontal="left" vertical="center" wrapText="1"/>
      <protection/>
    </xf>
    <xf numFmtId="17" fontId="3" fillId="0" borderId="0" xfId="63" applyNumberFormat="1" applyFont="1" applyFill="1" applyBorder="1" applyAlignment="1">
      <alignment horizontal="left" vertical="center" wrapText="1"/>
      <protection/>
    </xf>
    <xf numFmtId="37" fontId="3" fillId="0" borderId="0" xfId="0" applyNumberFormat="1" applyFont="1" applyAlignment="1" applyProtection="1">
      <alignment horizontal="left" vertical="center"/>
      <protection/>
    </xf>
    <xf numFmtId="37" fontId="74" fillId="0" borderId="0" xfId="0" applyNumberFormat="1" applyFont="1" applyAlignment="1">
      <alignment horizontal="center" vertical="center"/>
    </xf>
    <xf numFmtId="37" fontId="3" fillId="0" borderId="0" xfId="0" applyNumberFormat="1" applyFont="1" applyAlignment="1">
      <alignment horizontal="left" vertical="center"/>
    </xf>
    <xf numFmtId="37" fontId="74" fillId="0" borderId="0" xfId="0" applyNumberFormat="1" applyFont="1" applyBorder="1" applyAlignment="1" applyProtection="1">
      <alignment horizontal="left" vertical="center"/>
      <protection/>
    </xf>
    <xf numFmtId="37" fontId="74" fillId="0" borderId="0" xfId="0" applyNumberFormat="1" applyFont="1" applyBorder="1" applyAlignment="1" applyProtection="1">
      <alignment horizontal="left" vertical="center"/>
      <protection/>
    </xf>
    <xf numFmtId="37" fontId="72" fillId="0" borderId="0" xfId="0" applyNumberFormat="1" applyFont="1" applyBorder="1" applyAlignment="1" applyProtection="1">
      <alignment horizontal="right"/>
      <protection/>
    </xf>
    <xf numFmtId="37" fontId="5" fillId="33" borderId="10" xfId="0" applyNumberFormat="1" applyFont="1" applyFill="1" applyBorder="1" applyAlignment="1" applyProtection="1">
      <alignment horizontal="center" vertical="center" wrapText="1"/>
      <protection/>
    </xf>
    <xf numFmtId="37" fontId="5" fillId="33" borderId="12" xfId="0" applyNumberFormat="1" applyFont="1" applyFill="1" applyBorder="1" applyAlignment="1" applyProtection="1">
      <alignment horizontal="center" vertical="center" wrapText="1"/>
      <protection/>
    </xf>
    <xf numFmtId="164" fontId="5" fillId="34" borderId="10" xfId="0" applyNumberFormat="1" applyFont="1" applyFill="1" applyBorder="1" applyAlignment="1" applyProtection="1">
      <alignment horizontal="center" vertical="center" wrapText="1"/>
      <protection/>
    </xf>
    <xf numFmtId="37" fontId="5" fillId="0" borderId="12" xfId="0" applyNumberFormat="1" applyFont="1" applyBorder="1" applyAlignment="1">
      <alignment horizontal="center" vertical="center" wrapText="1"/>
    </xf>
    <xf numFmtId="37" fontId="6" fillId="0" borderId="0" xfId="0" applyNumberFormat="1" applyFont="1" applyFill="1" applyBorder="1" applyAlignment="1" applyProtection="1">
      <alignment horizontal="left"/>
      <protection/>
    </xf>
    <xf numFmtId="37" fontId="6" fillId="0" borderId="10" xfId="0" applyNumberFormat="1" applyFont="1" applyBorder="1" applyAlignment="1" applyProtection="1">
      <alignment horizontal="left"/>
      <protection/>
    </xf>
    <xf numFmtId="167" fontId="5" fillId="33" borderId="10" xfId="59" applyFont="1" applyFill="1" applyBorder="1" applyAlignment="1" applyProtection="1">
      <alignment horizontal="center" vertical="center"/>
      <protection/>
    </xf>
    <xf numFmtId="167" fontId="5" fillId="0" borderId="12" xfId="59" applyFont="1" applyBorder="1" applyAlignment="1">
      <alignment horizontal="center" vertical="center"/>
      <protection/>
    </xf>
    <xf numFmtId="167" fontId="6" fillId="0" borderId="0" xfId="59" applyFont="1" applyFill="1" applyBorder="1" applyAlignment="1" applyProtection="1">
      <alignment horizontal="left"/>
      <protection/>
    </xf>
    <xf numFmtId="167" fontId="72" fillId="0" borderId="0" xfId="59" applyFont="1" applyBorder="1" applyAlignment="1" applyProtection="1">
      <alignment horizontal="right"/>
      <protection/>
    </xf>
    <xf numFmtId="167" fontId="74" fillId="0" borderId="0" xfId="59" applyFont="1" applyBorder="1" applyAlignment="1" applyProtection="1">
      <alignment horizontal="left"/>
      <protection/>
    </xf>
    <xf numFmtId="167" fontId="76" fillId="0" borderId="0" xfId="59" applyFont="1" applyBorder="1" applyAlignment="1">
      <alignment horizontal="left"/>
      <protection/>
    </xf>
    <xf numFmtId="1" fontId="5" fillId="33" borderId="10" xfId="59" applyNumberFormat="1" applyFont="1" applyFill="1" applyBorder="1" applyAlignment="1" applyProtection="1">
      <alignment horizontal="center" vertical="center"/>
      <protection/>
    </xf>
    <xf numFmtId="1" fontId="5" fillId="0" borderId="12" xfId="59" applyNumberFormat="1" applyFont="1" applyBorder="1" applyAlignment="1">
      <alignment horizontal="center" vertical="center"/>
      <protection/>
    </xf>
    <xf numFmtId="167" fontId="5" fillId="33" borderId="12" xfId="59" applyFont="1" applyFill="1" applyBorder="1" applyAlignment="1" applyProtection="1">
      <alignment horizontal="center" vertical="center"/>
      <protection/>
    </xf>
    <xf numFmtId="37" fontId="6" fillId="0" borderId="0" xfId="0" applyNumberFormat="1" applyFont="1" applyBorder="1" applyAlignment="1" applyProtection="1">
      <alignment horizontal="left"/>
      <protection/>
    </xf>
    <xf numFmtId="164" fontId="5" fillId="34" borderId="10" xfId="0" applyNumberFormat="1" applyFont="1" applyFill="1" applyBorder="1" applyAlignment="1" applyProtection="1">
      <alignment horizontal="center" vertical="center"/>
      <protection/>
    </xf>
    <xf numFmtId="37" fontId="5" fillId="0" borderId="12" xfId="0" applyNumberFormat="1" applyFont="1" applyBorder="1" applyAlignment="1">
      <alignment horizontal="center" vertical="center"/>
    </xf>
    <xf numFmtId="164" fontId="5" fillId="0" borderId="10" xfId="0" applyNumberFormat="1" applyFont="1" applyFill="1" applyBorder="1" applyAlignment="1" applyProtection="1">
      <alignment horizontal="center" vertical="center"/>
      <protection/>
    </xf>
    <xf numFmtId="37" fontId="5" fillId="0" borderId="12" xfId="0" applyNumberFormat="1" applyFont="1" applyFill="1" applyBorder="1" applyAlignment="1">
      <alignment horizontal="center" vertical="center"/>
    </xf>
    <xf numFmtId="37" fontId="74" fillId="0" borderId="0" xfId="0" applyNumberFormat="1" applyFont="1" applyBorder="1" applyAlignment="1" applyProtection="1">
      <alignment horizontal="left"/>
      <protection/>
    </xf>
    <xf numFmtId="37" fontId="76" fillId="0" borderId="0" xfId="0" applyNumberFormat="1" applyFont="1" applyBorder="1" applyAlignment="1">
      <alignment horizontal="left"/>
    </xf>
    <xf numFmtId="37" fontId="5" fillId="33" borderId="10" xfId="0" applyNumberFormat="1" applyFont="1" applyFill="1" applyBorder="1" applyAlignment="1">
      <alignment horizontal="center" vertical="center"/>
    </xf>
    <xf numFmtId="37" fontId="5" fillId="33" borderId="12" xfId="0" applyNumberFormat="1" applyFont="1" applyFill="1" applyBorder="1" applyAlignment="1">
      <alignment horizontal="center" vertical="center"/>
    </xf>
    <xf numFmtId="164" fontId="5" fillId="34" borderId="12" xfId="0" applyNumberFormat="1" applyFont="1" applyFill="1" applyBorder="1" applyAlignment="1" applyProtection="1">
      <alignment horizontal="center" vertical="center"/>
      <protection/>
    </xf>
    <xf numFmtId="171" fontId="6" fillId="0" borderId="0" xfId="73" applyFont="1" applyBorder="1" applyAlignment="1" applyProtection="1">
      <alignment horizontal="left"/>
      <protection/>
    </xf>
    <xf numFmtId="171" fontId="72" fillId="0" borderId="0" xfId="73" applyFont="1" applyBorder="1" applyAlignment="1" applyProtection="1">
      <alignment horizontal="right"/>
      <protection/>
    </xf>
    <xf numFmtId="171" fontId="74" fillId="0" borderId="0" xfId="73" applyFont="1" applyBorder="1" applyAlignment="1" applyProtection="1">
      <alignment horizontal="left"/>
      <protection/>
    </xf>
    <xf numFmtId="171" fontId="76" fillId="0" borderId="0" xfId="73" applyFont="1" applyBorder="1" applyAlignment="1">
      <alignment horizontal="left"/>
      <protection/>
    </xf>
    <xf numFmtId="171" fontId="5" fillId="33" borderId="10" xfId="73" applyFont="1" applyFill="1" applyBorder="1" applyAlignment="1">
      <alignment horizontal="center" vertical="center"/>
      <protection/>
    </xf>
    <xf numFmtId="171" fontId="5" fillId="0" borderId="12" xfId="73" applyFont="1" applyBorder="1" applyAlignment="1">
      <alignment horizontal="center" vertical="center"/>
      <protection/>
    </xf>
    <xf numFmtId="171" fontId="5" fillId="33" borderId="10" xfId="73" applyFont="1" applyFill="1" applyBorder="1" applyAlignment="1">
      <alignment horizontal="right" vertical="center"/>
      <protection/>
    </xf>
    <xf numFmtId="171" fontId="5" fillId="0" borderId="12" xfId="73" applyFont="1" applyBorder="1" applyAlignment="1">
      <alignment horizontal="right" vertical="center"/>
      <protection/>
    </xf>
    <xf numFmtId="171" fontId="6" fillId="0" borderId="0" xfId="74" applyFont="1" applyBorder="1" applyAlignment="1" applyProtection="1">
      <alignment horizontal="left"/>
      <protection/>
    </xf>
    <xf numFmtId="171" fontId="72" fillId="0" borderId="0" xfId="74" applyFont="1" applyBorder="1" applyAlignment="1" applyProtection="1">
      <alignment horizontal="right"/>
      <protection/>
    </xf>
    <xf numFmtId="171" fontId="74" fillId="0" borderId="0" xfId="74" applyFont="1" applyBorder="1" applyAlignment="1" applyProtection="1">
      <alignment horizontal="left"/>
      <protection/>
    </xf>
    <xf numFmtId="171" fontId="76" fillId="0" borderId="0" xfId="74" applyFont="1" applyBorder="1" applyAlignment="1">
      <alignment horizontal="left"/>
      <protection/>
    </xf>
    <xf numFmtId="171" fontId="5" fillId="35" borderId="10" xfId="74" applyFont="1" applyFill="1" applyBorder="1" applyAlignment="1" applyProtection="1">
      <alignment horizontal="center" vertical="center"/>
      <protection/>
    </xf>
    <xf numFmtId="171" fontId="5" fillId="35" borderId="12" xfId="74" applyFont="1" applyFill="1" applyBorder="1" applyAlignment="1" applyProtection="1">
      <alignment horizontal="center" vertical="center"/>
      <protection/>
    </xf>
    <xf numFmtId="0" fontId="5" fillId="37" borderId="10" xfId="74" applyNumberFormat="1" applyFont="1" applyFill="1" applyBorder="1" applyAlignment="1" applyProtection="1">
      <alignment horizontal="center" vertical="center"/>
      <protection/>
    </xf>
    <xf numFmtId="171" fontId="5" fillId="0" borderId="12" xfId="74" applyFont="1" applyBorder="1" applyAlignment="1">
      <alignment horizontal="center" vertical="center"/>
      <protection/>
    </xf>
    <xf numFmtId="171" fontId="5" fillId="37" borderId="12" xfId="74" applyFont="1" applyFill="1" applyBorder="1" applyAlignment="1" applyProtection="1">
      <alignment horizontal="center" vertical="center"/>
      <protection/>
    </xf>
    <xf numFmtId="0" fontId="5" fillId="37" borderId="10" xfId="74" applyNumberFormat="1" applyFont="1" applyFill="1" applyBorder="1" applyAlignment="1" applyProtection="1" quotePrefix="1">
      <alignment horizontal="center" vertical="center"/>
      <protection/>
    </xf>
    <xf numFmtId="173" fontId="5" fillId="34" borderId="10" xfId="75" applyNumberFormat="1" applyFont="1" applyFill="1" applyBorder="1" applyAlignment="1" applyProtection="1" quotePrefix="1">
      <alignment horizontal="center" vertical="center"/>
      <protection/>
    </xf>
    <xf numFmtId="171" fontId="5" fillId="0" borderId="12" xfId="75" applyFont="1" applyBorder="1" applyAlignment="1">
      <alignment horizontal="center" vertical="center"/>
      <protection/>
    </xf>
    <xf numFmtId="173" fontId="5" fillId="34" borderId="12" xfId="75" applyNumberFormat="1" applyFont="1" applyFill="1" applyBorder="1" applyAlignment="1" applyProtection="1" quotePrefix="1">
      <alignment horizontal="center" vertical="center"/>
      <protection/>
    </xf>
    <xf numFmtId="171" fontId="6" fillId="0" borderId="0" xfId="75" applyFont="1" applyBorder="1" applyAlignment="1" applyProtection="1">
      <alignment horizontal="left"/>
      <protection/>
    </xf>
    <xf numFmtId="171" fontId="72" fillId="0" borderId="0" xfId="75" applyFont="1" applyBorder="1" applyAlignment="1" applyProtection="1">
      <alignment horizontal="right"/>
      <protection/>
    </xf>
    <xf numFmtId="171" fontId="74" fillId="0" borderId="0" xfId="75" applyFont="1" applyBorder="1" applyAlignment="1" applyProtection="1">
      <alignment horizontal="left"/>
      <protection/>
    </xf>
    <xf numFmtId="171" fontId="76" fillId="0" borderId="0" xfId="75" applyFont="1" applyBorder="1" applyAlignment="1">
      <alignment horizontal="left"/>
      <protection/>
    </xf>
    <xf numFmtId="0" fontId="5" fillId="34" borderId="10" xfId="75" applyNumberFormat="1" applyFont="1" applyFill="1" applyBorder="1" applyAlignment="1" applyProtection="1" quotePrefix="1">
      <alignment horizontal="center" vertical="center"/>
      <protection/>
    </xf>
    <xf numFmtId="171" fontId="74" fillId="0" borderId="0" xfId="75" applyFont="1" applyBorder="1" applyAlignment="1" applyProtection="1">
      <alignment horizontal="left" vertical="center"/>
      <protection/>
    </xf>
    <xf numFmtId="167" fontId="72" fillId="0" borderId="0" xfId="76" applyFont="1" applyBorder="1" applyAlignment="1" applyProtection="1">
      <alignment horizontal="right"/>
      <protection/>
    </xf>
    <xf numFmtId="167" fontId="74" fillId="0" borderId="0" xfId="76" applyFont="1" applyBorder="1" applyAlignment="1" applyProtection="1">
      <alignment horizontal="left"/>
      <protection/>
    </xf>
    <xf numFmtId="167" fontId="76" fillId="0" borderId="0" xfId="76" applyFont="1" applyBorder="1" applyAlignment="1">
      <alignment horizontal="center"/>
      <protection/>
    </xf>
    <xf numFmtId="167" fontId="5" fillId="33" borderId="10" xfId="76" applyFont="1" applyFill="1" applyBorder="1" applyAlignment="1" applyProtection="1">
      <alignment horizontal="center" vertical="center"/>
      <protection/>
    </xf>
    <xf numFmtId="167" fontId="5" fillId="33" borderId="12" xfId="76" applyFont="1" applyFill="1" applyBorder="1" applyAlignment="1" applyProtection="1">
      <alignment horizontal="center" vertical="center"/>
      <protection/>
    </xf>
    <xf numFmtId="167" fontId="5" fillId="34" borderId="10" xfId="76" applyFont="1" applyFill="1" applyBorder="1" applyAlignment="1" applyProtection="1" quotePrefix="1">
      <alignment horizontal="center" vertical="center"/>
      <protection/>
    </xf>
    <xf numFmtId="167" fontId="5" fillId="0" borderId="12" xfId="76" applyFont="1" applyBorder="1" applyAlignment="1">
      <alignment horizontal="center" vertical="center"/>
      <protection/>
    </xf>
    <xf numFmtId="37" fontId="6" fillId="0" borderId="0" xfId="0" applyNumberFormat="1" applyFont="1" applyBorder="1" applyAlignment="1">
      <alignment horizontal="left" wrapText="1"/>
    </xf>
    <xf numFmtId="167" fontId="5" fillId="34" borderId="10" xfId="76" applyFont="1" applyFill="1" applyBorder="1" applyAlignment="1" applyProtection="1">
      <alignment horizontal="center" vertical="center"/>
      <protection/>
    </xf>
    <xf numFmtId="37" fontId="5" fillId="33" borderId="10" xfId="0" applyNumberFormat="1" applyFont="1" applyFill="1" applyBorder="1" applyAlignment="1">
      <alignment horizontal="center" vertical="center" wrapText="1"/>
    </xf>
    <xf numFmtId="37" fontId="5" fillId="33" borderId="0" xfId="0" applyNumberFormat="1" applyFont="1" applyFill="1" applyBorder="1" applyAlignment="1">
      <alignment horizontal="center" vertical="center" wrapText="1"/>
    </xf>
    <xf numFmtId="37" fontId="5" fillId="33" borderId="12" xfId="0" applyNumberFormat="1" applyFont="1" applyFill="1" applyBorder="1" applyAlignment="1">
      <alignment horizontal="center" vertical="center" wrapText="1"/>
    </xf>
    <xf numFmtId="176" fontId="5" fillId="33" borderId="13" xfId="0" applyNumberFormat="1" applyFont="1" applyFill="1" applyBorder="1" applyAlignment="1">
      <alignment horizontal="center" vertical="center" wrapText="1"/>
    </xf>
    <xf numFmtId="167" fontId="72" fillId="0" borderId="0" xfId="77" applyFont="1" applyBorder="1" applyAlignment="1" applyProtection="1">
      <alignment horizontal="right"/>
      <protection/>
    </xf>
    <xf numFmtId="167" fontId="74" fillId="0" borderId="0" xfId="77" applyFont="1" applyBorder="1" applyAlignment="1" applyProtection="1">
      <alignment horizontal="left"/>
      <protection/>
    </xf>
    <xf numFmtId="167" fontId="76" fillId="0" borderId="0" xfId="77" applyFont="1" applyBorder="1" applyAlignment="1">
      <alignment horizontal="center"/>
      <protection/>
    </xf>
    <xf numFmtId="167" fontId="5" fillId="33" borderId="10" xfId="77" applyFont="1" applyFill="1" applyBorder="1" applyAlignment="1" applyProtection="1">
      <alignment horizontal="center" vertical="center"/>
      <protection/>
    </xf>
    <xf numFmtId="167" fontId="5" fillId="33" borderId="12" xfId="77" applyFont="1" applyFill="1" applyBorder="1" applyAlignment="1" applyProtection="1">
      <alignment horizontal="center" vertical="center"/>
      <protection/>
    </xf>
    <xf numFmtId="167" fontId="5" fillId="34" borderId="10" xfId="77" applyFont="1" applyFill="1" applyBorder="1" applyAlignment="1" applyProtection="1" quotePrefix="1">
      <alignment horizontal="right" vertical="center"/>
      <protection/>
    </xf>
    <xf numFmtId="167" fontId="5" fillId="34" borderId="12" xfId="77" applyFont="1" applyFill="1" applyBorder="1" applyAlignment="1" applyProtection="1" quotePrefix="1">
      <alignment horizontal="right" vertical="center"/>
      <protection/>
    </xf>
    <xf numFmtId="167" fontId="5" fillId="34" borderId="10" xfId="77" applyFont="1" applyFill="1" applyBorder="1" applyAlignment="1" applyProtection="1">
      <alignment horizontal="right" vertical="center"/>
      <protection/>
    </xf>
    <xf numFmtId="167" fontId="5" fillId="34" borderId="12" xfId="77" applyFont="1" applyFill="1" applyBorder="1" applyAlignment="1" applyProtection="1">
      <alignment horizontal="right" vertical="center"/>
      <protection/>
    </xf>
    <xf numFmtId="167" fontId="5" fillId="33" borderId="10" xfId="77" applyFont="1" applyFill="1" applyBorder="1" applyAlignment="1">
      <alignment horizontal="right" vertical="center"/>
      <protection/>
    </xf>
    <xf numFmtId="167" fontId="5" fillId="33" borderId="12" xfId="77" applyFont="1" applyFill="1" applyBorder="1" applyAlignment="1">
      <alignment horizontal="right" vertical="center"/>
      <protection/>
    </xf>
    <xf numFmtId="37" fontId="6" fillId="0" borderId="0" xfId="0" applyNumberFormat="1" applyFont="1" applyAlignment="1">
      <alignment/>
    </xf>
    <xf numFmtId="37" fontId="5" fillId="0" borderId="10" xfId="0" applyNumberFormat="1" applyFont="1" applyBorder="1" applyAlignment="1">
      <alignment horizontal="right" vertical="center" wrapText="1"/>
    </xf>
    <xf numFmtId="37" fontId="5" fillId="0" borderId="0" xfId="0" applyNumberFormat="1" applyFont="1" applyBorder="1" applyAlignment="1">
      <alignment horizontal="right" vertical="center" wrapText="1"/>
    </xf>
    <xf numFmtId="37" fontId="5" fillId="0" borderId="0" xfId="0" applyNumberFormat="1" applyFont="1" applyBorder="1" applyAlignment="1">
      <alignment vertical="center" wrapText="1"/>
    </xf>
    <xf numFmtId="37" fontId="5" fillId="0" borderId="12" xfId="0" applyNumberFormat="1" applyFont="1" applyBorder="1" applyAlignment="1">
      <alignment vertical="center" wrapText="1"/>
    </xf>
    <xf numFmtId="37" fontId="5" fillId="0" borderId="10" xfId="0" applyNumberFormat="1" applyFont="1" applyBorder="1" applyAlignment="1">
      <alignment horizontal="center" vertical="center" wrapText="1"/>
    </xf>
    <xf numFmtId="37" fontId="5" fillId="0" borderId="0" xfId="0" applyNumberFormat="1" applyFont="1" applyBorder="1" applyAlignment="1">
      <alignment horizontal="center" vertical="center" wrapText="1"/>
    </xf>
    <xf numFmtId="37" fontId="72" fillId="0" borderId="0" xfId="0" applyNumberFormat="1" applyFont="1" applyBorder="1" applyAlignment="1">
      <alignment horizontal="right"/>
    </xf>
    <xf numFmtId="37" fontId="74" fillId="0" borderId="0" xfId="0" applyNumberFormat="1" applyFont="1" applyBorder="1" applyAlignment="1">
      <alignment horizontal="left"/>
    </xf>
    <xf numFmtId="37" fontId="5" fillId="0" borderId="12" xfId="0" applyNumberFormat="1" applyFont="1" applyBorder="1" applyAlignment="1">
      <alignment horizontal="right" vertical="center" wrapText="1"/>
    </xf>
    <xf numFmtId="37" fontId="5" fillId="0" borderId="0" xfId="0" applyNumberFormat="1" applyFont="1" applyFill="1" applyBorder="1" applyAlignment="1">
      <alignment horizontal="right" vertical="center" wrapText="1"/>
    </xf>
    <xf numFmtId="37" fontId="5" fillId="0" borderId="0" xfId="0" applyNumberFormat="1" applyFont="1" applyFill="1" applyBorder="1" applyAlignment="1">
      <alignment vertical="center" wrapText="1"/>
    </xf>
    <xf numFmtId="37" fontId="5" fillId="0" borderId="12" xfId="0" applyNumberFormat="1" applyFont="1" applyFill="1" applyBorder="1" applyAlignment="1">
      <alignment vertical="center" wrapText="1"/>
    </xf>
    <xf numFmtId="37" fontId="5" fillId="35" borderId="10" xfId="0" applyNumberFormat="1" applyFont="1" applyFill="1" applyBorder="1" applyAlignment="1" applyProtection="1">
      <alignment horizontal="center" vertical="center"/>
      <protection/>
    </xf>
    <xf numFmtId="37" fontId="5" fillId="35" borderId="0" xfId="0" applyNumberFormat="1" applyFont="1" applyFill="1" applyBorder="1" applyAlignment="1" applyProtection="1">
      <alignment horizontal="center" vertical="center"/>
      <protection/>
    </xf>
    <xf numFmtId="37" fontId="5" fillId="35" borderId="12" xfId="0" applyNumberFormat="1" applyFont="1" applyFill="1" applyBorder="1" applyAlignment="1" applyProtection="1">
      <alignment horizontal="center" vertical="center"/>
      <protection/>
    </xf>
    <xf numFmtId="37" fontId="5" fillId="35" borderId="13" xfId="0" applyNumberFormat="1" applyFont="1" applyFill="1" applyBorder="1" applyAlignment="1" applyProtection="1">
      <alignment horizontal="center"/>
      <protection/>
    </xf>
    <xf numFmtId="37" fontId="5" fillId="35" borderId="13"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wrapText="1"/>
      <protection/>
    </xf>
    <xf numFmtId="37" fontId="5" fillId="35" borderId="0" xfId="0" applyNumberFormat="1" applyFont="1" applyFill="1" applyBorder="1" applyAlignment="1">
      <alignment horizontal="center" vertical="center" wrapText="1"/>
    </xf>
    <xf numFmtId="37" fontId="5" fillId="35" borderId="12" xfId="0" applyNumberFormat="1" applyFont="1" applyFill="1" applyBorder="1" applyAlignment="1">
      <alignment horizontal="center" vertical="center" wrapText="1"/>
    </xf>
    <xf numFmtId="37" fontId="6" fillId="0" borderId="0" xfId="0" applyNumberFormat="1" applyFont="1" applyBorder="1" applyAlignment="1" applyProtection="1" quotePrefix="1">
      <alignment horizontal="left"/>
      <protection/>
    </xf>
    <xf numFmtId="37" fontId="5" fillId="35" borderId="17" xfId="0" applyNumberFormat="1" applyFont="1" applyFill="1" applyBorder="1" applyAlignment="1" applyProtection="1">
      <alignment horizontal="center" vertical="center" wrapText="1"/>
      <protection/>
    </xf>
    <xf numFmtId="37" fontId="5" fillId="35" borderId="18" xfId="0" applyNumberFormat="1" applyFont="1" applyFill="1" applyBorder="1" applyAlignment="1" applyProtection="1">
      <alignment horizontal="center" vertical="center" wrapText="1"/>
      <protection/>
    </xf>
    <xf numFmtId="37" fontId="5" fillId="35" borderId="19" xfId="0" applyNumberFormat="1" applyFont="1" applyFill="1" applyBorder="1" applyAlignment="1" applyProtection="1">
      <alignment horizontal="center" vertical="center" wrapText="1"/>
      <protection/>
    </xf>
    <xf numFmtId="37" fontId="5" fillId="0" borderId="18" xfId="0" applyNumberFormat="1" applyFont="1" applyBorder="1" applyAlignment="1">
      <alignment horizontal="center" vertical="center" wrapText="1"/>
    </xf>
    <xf numFmtId="37" fontId="5" fillId="0" borderId="19" xfId="0" applyNumberFormat="1" applyFont="1" applyBorder="1" applyAlignment="1">
      <alignment horizontal="center" vertical="center" wrapText="1"/>
    </xf>
    <xf numFmtId="37" fontId="76" fillId="0" borderId="0" xfId="0" applyNumberFormat="1" applyFont="1" applyBorder="1" applyAlignment="1">
      <alignment horizontal="center"/>
    </xf>
    <xf numFmtId="37" fontId="5" fillId="35" borderId="20" xfId="0" applyNumberFormat="1" applyFont="1" applyFill="1" applyBorder="1" applyAlignment="1">
      <alignment horizontal="center" vertical="center" wrapText="1"/>
    </xf>
    <xf numFmtId="37" fontId="5" fillId="35" borderId="18" xfId="0" applyNumberFormat="1" applyFont="1" applyFill="1" applyBorder="1" applyAlignment="1">
      <alignment horizontal="center" vertical="center" wrapText="1"/>
    </xf>
    <xf numFmtId="37" fontId="5" fillId="35" borderId="19" xfId="0" applyNumberFormat="1" applyFont="1" applyFill="1" applyBorder="1" applyAlignment="1">
      <alignment horizontal="center" vertical="center" wrapText="1"/>
    </xf>
    <xf numFmtId="37" fontId="5" fillId="0" borderId="20" xfId="0" applyNumberFormat="1" applyFont="1" applyBorder="1" applyAlignment="1">
      <alignment horizontal="center" vertical="center" wrapText="1"/>
    </xf>
    <xf numFmtId="37" fontId="5" fillId="35" borderId="21" xfId="0" applyNumberFormat="1" applyFont="1" applyFill="1" applyBorder="1" applyAlignment="1" applyProtection="1">
      <alignment horizontal="center" vertical="center" wrapText="1"/>
      <protection/>
    </xf>
    <xf numFmtId="37" fontId="5" fillId="0" borderId="21" xfId="0" applyNumberFormat="1" applyFont="1" applyBorder="1" applyAlignment="1">
      <alignment horizontal="center" vertical="center" wrapText="1"/>
    </xf>
    <xf numFmtId="37" fontId="5" fillId="35" borderId="17" xfId="0" applyNumberFormat="1" applyFont="1" applyFill="1" applyBorder="1" applyAlignment="1">
      <alignment horizontal="center" vertical="center" wrapText="1"/>
    </xf>
    <xf numFmtId="37" fontId="5" fillId="36" borderId="20" xfId="55" applyNumberFormat="1" applyFont="1" applyFill="1" applyBorder="1" applyAlignment="1">
      <alignment horizontal="center" vertical="center" wrapText="1"/>
      <protection/>
    </xf>
    <xf numFmtId="37" fontId="5" fillId="36" borderId="19" xfId="55" applyNumberFormat="1" applyFont="1" applyFill="1" applyBorder="1" applyAlignment="1">
      <alignment horizontal="center" vertical="center" wrapText="1"/>
      <protection/>
    </xf>
    <xf numFmtId="37" fontId="5" fillId="36" borderId="18" xfId="55" applyNumberFormat="1" applyFont="1" applyFill="1" applyBorder="1" applyAlignment="1">
      <alignment horizontal="center" vertical="center" wrapText="1"/>
      <protection/>
    </xf>
    <xf numFmtId="37" fontId="72" fillId="36" borderId="0" xfId="55" applyNumberFormat="1" applyFont="1" applyFill="1" applyBorder="1" applyAlignment="1">
      <alignment horizontal="right"/>
      <protection/>
    </xf>
    <xf numFmtId="37" fontId="74" fillId="36" borderId="0" xfId="55" applyNumberFormat="1" applyFont="1" applyFill="1" applyBorder="1" applyAlignment="1">
      <alignment horizontal="left"/>
      <protection/>
    </xf>
    <xf numFmtId="37" fontId="72" fillId="36" borderId="11" xfId="55" applyNumberFormat="1" applyFont="1" applyFill="1" applyBorder="1" applyAlignment="1">
      <alignment horizontal="center"/>
      <protection/>
    </xf>
    <xf numFmtId="37" fontId="6" fillId="36" borderId="0" xfId="55" applyNumberFormat="1" applyFont="1" applyFill="1" applyBorder="1" applyAlignment="1">
      <alignment horizontal="justify" vertical="center" wrapText="1"/>
      <protection/>
    </xf>
    <xf numFmtId="37" fontId="5" fillId="36" borderId="10" xfId="55" applyNumberFormat="1" applyFont="1" applyFill="1" applyBorder="1" applyAlignment="1">
      <alignment horizontal="center" vertical="center" wrapText="1"/>
      <protection/>
    </xf>
    <xf numFmtId="37" fontId="5" fillId="36" borderId="0" xfId="55" applyNumberFormat="1" applyFont="1" applyFill="1" applyBorder="1" applyAlignment="1">
      <alignment horizontal="center" vertical="center" wrapText="1"/>
      <protection/>
    </xf>
    <xf numFmtId="37" fontId="5" fillId="36" borderId="12" xfId="55" applyNumberFormat="1" applyFont="1" applyFill="1" applyBorder="1" applyAlignment="1">
      <alignment horizontal="center" vertical="center" wrapText="1"/>
      <protection/>
    </xf>
    <xf numFmtId="37" fontId="5" fillId="36" borderId="17" xfId="55" applyNumberFormat="1" applyFont="1" applyFill="1" applyBorder="1" applyAlignment="1">
      <alignment horizontal="center" vertical="center" wrapText="1"/>
      <protection/>
    </xf>
    <xf numFmtId="37" fontId="6" fillId="36" borderId="0" xfId="55" applyNumberFormat="1" applyFont="1" applyFill="1" applyBorder="1" applyAlignment="1" quotePrefix="1">
      <alignment horizontal="left"/>
      <protection/>
    </xf>
    <xf numFmtId="37" fontId="5" fillId="36" borderId="14" xfId="55" applyNumberFormat="1" applyFont="1" applyFill="1" applyBorder="1" applyAlignment="1">
      <alignment horizontal="center" vertical="center" wrapText="1"/>
      <protection/>
    </xf>
    <xf numFmtId="37" fontId="6" fillId="36" borderId="0" xfId="55" applyNumberFormat="1" applyFont="1" applyFill="1" applyBorder="1" applyAlignment="1" quotePrefix="1">
      <alignment horizontal="justify" vertical="center" wrapText="1"/>
      <protection/>
    </xf>
    <xf numFmtId="173" fontId="5" fillId="37" borderId="13" xfId="0" applyNumberFormat="1" applyFont="1" applyFill="1" applyBorder="1" applyAlignment="1" applyProtection="1">
      <alignment horizontal="center"/>
      <protection/>
    </xf>
    <xf numFmtId="37" fontId="5" fillId="35" borderId="0" xfId="0" applyNumberFormat="1" applyFont="1" applyFill="1" applyBorder="1" applyAlignment="1" applyProtection="1">
      <alignment horizontal="center" vertical="center" wrapText="1"/>
      <protection/>
    </xf>
    <xf numFmtId="37" fontId="5" fillId="35" borderId="12" xfId="0" applyNumberFormat="1" applyFont="1" applyFill="1" applyBorder="1" applyAlignment="1" applyProtection="1">
      <alignment horizontal="center" vertical="center" wrapText="1"/>
      <protection/>
    </xf>
    <xf numFmtId="37" fontId="72" fillId="36" borderId="11" xfId="55" applyNumberFormat="1" applyFont="1" applyFill="1" applyBorder="1" applyAlignment="1">
      <alignment horizontal="right"/>
      <protection/>
    </xf>
    <xf numFmtId="0" fontId="72" fillId="0" borderId="0" xfId="56" applyFont="1" applyBorder="1" applyAlignment="1">
      <alignment horizontal="right"/>
      <protection/>
    </xf>
    <xf numFmtId="17" fontId="74" fillId="0" borderId="0" xfId="56" applyNumberFormat="1" applyFont="1" applyFill="1" applyBorder="1" applyAlignment="1">
      <alignment horizontal="left"/>
      <protection/>
    </xf>
    <xf numFmtId="0" fontId="5" fillId="37" borderId="10" xfId="56" applyFont="1" applyFill="1" applyBorder="1" applyAlignment="1">
      <alignment horizontal="center" vertical="center"/>
      <protection/>
    </xf>
    <xf numFmtId="0" fontId="5" fillId="37" borderId="0" xfId="56" applyFont="1" applyFill="1" applyBorder="1" applyAlignment="1">
      <alignment horizontal="center" vertical="center"/>
      <protection/>
    </xf>
    <xf numFmtId="0" fontId="5" fillId="37" borderId="12" xfId="56" applyFont="1" applyFill="1" applyBorder="1" applyAlignment="1">
      <alignment horizontal="center" vertical="center"/>
      <protection/>
    </xf>
    <xf numFmtId="0" fontId="5" fillId="37" borderId="10" xfId="56" applyFont="1" applyFill="1" applyBorder="1" applyAlignment="1">
      <alignment horizontal="center" vertical="center" wrapText="1"/>
      <protection/>
    </xf>
    <xf numFmtId="0" fontId="5" fillId="37" borderId="0" xfId="56" applyFont="1" applyFill="1" applyBorder="1" applyAlignment="1">
      <alignment horizontal="center" vertical="center" wrapText="1"/>
      <protection/>
    </xf>
    <xf numFmtId="0" fontId="5" fillId="37" borderId="12" xfId="56" applyFont="1" applyFill="1" applyBorder="1" applyAlignment="1">
      <alignment horizontal="center" vertical="center" wrapText="1"/>
      <protection/>
    </xf>
    <xf numFmtId="17" fontId="5" fillId="37" borderId="10" xfId="56" applyNumberFormat="1" applyFont="1" applyFill="1" applyBorder="1" applyAlignment="1">
      <alignment horizontal="center" vertical="center" wrapText="1"/>
      <protection/>
    </xf>
    <xf numFmtId="17" fontId="5" fillId="37" borderId="0" xfId="56" applyNumberFormat="1" applyFont="1" applyFill="1" applyBorder="1" applyAlignment="1">
      <alignment horizontal="center" vertical="center" wrapText="1"/>
      <protection/>
    </xf>
    <xf numFmtId="17" fontId="5" fillId="37" borderId="12" xfId="56" applyNumberFormat="1" applyFont="1" applyFill="1" applyBorder="1" applyAlignment="1">
      <alignment horizontal="center" vertical="center" wrapText="1"/>
      <protection/>
    </xf>
    <xf numFmtId="0" fontId="72" fillId="0" borderId="0" xfId="57" applyFont="1" applyBorder="1" applyAlignment="1">
      <alignment horizontal="right"/>
      <protection/>
    </xf>
    <xf numFmtId="17" fontId="74" fillId="0" borderId="0" xfId="57" applyNumberFormat="1" applyFont="1" applyFill="1" applyBorder="1" applyAlignment="1">
      <alignment horizontal="left"/>
      <protection/>
    </xf>
    <xf numFmtId="0" fontId="5" fillId="37" borderId="10" xfId="57" applyFont="1" applyFill="1" applyBorder="1" applyAlignment="1">
      <alignment horizontal="center" vertical="center"/>
      <protection/>
    </xf>
    <xf numFmtId="0" fontId="5" fillId="37" borderId="0" xfId="57" applyFont="1" applyFill="1" applyBorder="1" applyAlignment="1">
      <alignment horizontal="center" vertical="center"/>
      <protection/>
    </xf>
    <xf numFmtId="0" fontId="5" fillId="37" borderId="12" xfId="57" applyFont="1" applyFill="1" applyBorder="1" applyAlignment="1">
      <alignment horizontal="center" vertical="center"/>
      <protection/>
    </xf>
    <xf numFmtId="0" fontId="72" fillId="0" borderId="0" xfId="58" applyFont="1" applyBorder="1" applyAlignment="1">
      <alignment horizontal="right"/>
      <protection/>
    </xf>
    <xf numFmtId="17" fontId="74" fillId="0" borderId="0" xfId="58" applyNumberFormat="1" applyFont="1" applyFill="1" applyBorder="1" applyAlignment="1">
      <alignment horizontal="left"/>
      <protection/>
    </xf>
    <xf numFmtId="0" fontId="5" fillId="0" borderId="10" xfId="56" applyFont="1" applyFill="1" applyBorder="1" applyAlignment="1">
      <alignment horizontal="center" vertical="center"/>
      <protection/>
    </xf>
    <xf numFmtId="0" fontId="5" fillId="0" borderId="12" xfId="56" applyFont="1" applyFill="1" applyBorder="1" applyAlignment="1">
      <alignment horizontal="center" vertical="center"/>
      <protection/>
    </xf>
    <xf numFmtId="0" fontId="5" fillId="37" borderId="10" xfId="58" applyFont="1" applyFill="1" applyBorder="1" applyAlignment="1">
      <alignment horizontal="center" vertical="center"/>
      <protection/>
    </xf>
    <xf numFmtId="0" fontId="5" fillId="37" borderId="12" xfId="58" applyFont="1" applyFill="1" applyBorder="1" applyAlignment="1">
      <alignment horizontal="center" vertical="center"/>
      <protection/>
    </xf>
    <xf numFmtId="0" fontId="72" fillId="0" borderId="0" xfId="60" applyFont="1" applyBorder="1" applyAlignment="1">
      <alignment horizontal="right"/>
      <protection/>
    </xf>
    <xf numFmtId="0" fontId="5" fillId="0" borderId="10" xfId="58" applyFont="1" applyFill="1" applyBorder="1" applyAlignment="1">
      <alignment horizontal="center" vertical="center"/>
      <protection/>
    </xf>
    <xf numFmtId="0" fontId="5" fillId="0" borderId="12" xfId="58" applyFont="1" applyFill="1" applyBorder="1" applyAlignment="1">
      <alignment horizontal="center" vertical="center"/>
      <protection/>
    </xf>
    <xf numFmtId="17" fontId="5" fillId="0" borderId="10" xfId="56" applyNumberFormat="1" applyFont="1" applyFill="1" applyBorder="1" applyAlignment="1">
      <alignment horizontal="center" vertical="center" wrapText="1"/>
      <protection/>
    </xf>
    <xf numFmtId="17" fontId="5" fillId="0" borderId="0" xfId="56" applyNumberFormat="1" applyFont="1" applyFill="1" applyBorder="1" applyAlignment="1">
      <alignment horizontal="center" vertical="center" wrapText="1"/>
      <protection/>
    </xf>
    <xf numFmtId="17" fontId="5" fillId="0" borderId="12" xfId="56" applyNumberFormat="1" applyFont="1" applyFill="1" applyBorder="1" applyAlignment="1">
      <alignment horizontal="center" vertical="center" wrapText="1"/>
      <protection/>
    </xf>
    <xf numFmtId="0" fontId="72" fillId="0" borderId="0" xfId="61" applyFont="1" applyBorder="1" applyAlignment="1">
      <alignment horizontal="right"/>
      <protection/>
    </xf>
    <xf numFmtId="0" fontId="72" fillId="0" borderId="0" xfId="62" applyFont="1" applyBorder="1" applyAlignment="1">
      <alignment horizontal="right"/>
      <protection/>
    </xf>
    <xf numFmtId="0" fontId="72" fillId="0" borderId="0" xfId="63" applyFont="1" applyBorder="1" applyAlignment="1">
      <alignment horizontal="right"/>
      <protection/>
    </xf>
    <xf numFmtId="0" fontId="72" fillId="35" borderId="0" xfId="64" applyFont="1" applyFill="1" applyBorder="1" applyAlignment="1">
      <alignment horizontal="right"/>
      <protection/>
    </xf>
    <xf numFmtId="0" fontId="5" fillId="35" borderId="10" xfId="64" applyFont="1" applyFill="1" applyBorder="1" applyAlignment="1">
      <alignment horizontal="center" vertical="center" wrapText="1"/>
      <protection/>
    </xf>
    <xf numFmtId="0" fontId="5" fillId="35" borderId="0" xfId="64" applyFont="1" applyFill="1" applyBorder="1" applyAlignment="1">
      <alignment horizontal="center" vertical="center" wrapText="1"/>
      <protection/>
    </xf>
    <xf numFmtId="0" fontId="5" fillId="35" borderId="12" xfId="64" applyFont="1" applyFill="1" applyBorder="1" applyAlignment="1">
      <alignment horizontal="center" vertical="center" wrapText="1"/>
      <protection/>
    </xf>
    <xf numFmtId="0" fontId="72" fillId="35" borderId="0" xfId="66" applyFont="1" applyFill="1" applyBorder="1" applyAlignment="1">
      <alignment horizontal="right"/>
      <protection/>
    </xf>
    <xf numFmtId="0" fontId="5" fillId="35" borderId="10"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5" fillId="35" borderId="12" xfId="66" applyFont="1" applyFill="1" applyBorder="1" applyAlignment="1">
      <alignment horizontal="center" vertical="center" wrapText="1"/>
      <protection/>
    </xf>
    <xf numFmtId="37" fontId="6" fillId="35" borderId="0" xfId="68" applyNumberFormat="1" applyFont="1" applyFill="1" applyBorder="1" applyAlignment="1">
      <alignment horizontal="left"/>
      <protection/>
    </xf>
    <xf numFmtId="37" fontId="6" fillId="0" borderId="0" xfId="0" applyNumberFormat="1" applyFont="1" applyBorder="1" applyAlignment="1" applyProtection="1" quotePrefix="1">
      <alignment horizontal="left" vertical="top" wrapText="1"/>
      <protection/>
    </xf>
    <xf numFmtId="37" fontId="72" fillId="35" borderId="0" xfId="68" applyNumberFormat="1" applyFont="1" applyFill="1" applyBorder="1" applyAlignment="1">
      <alignment horizontal="right"/>
      <protection/>
    </xf>
    <xf numFmtId="37" fontId="5" fillId="35" borderId="20" xfId="68" applyNumberFormat="1" applyFont="1" applyFill="1" applyBorder="1" applyAlignment="1">
      <alignment horizontal="center" vertical="center" wrapText="1"/>
      <protection/>
    </xf>
    <xf numFmtId="37" fontId="5" fillId="35" borderId="19" xfId="68" applyNumberFormat="1" applyFont="1" applyFill="1" applyBorder="1" applyAlignment="1">
      <alignment horizontal="center" vertical="center" wrapText="1"/>
      <protection/>
    </xf>
    <xf numFmtId="197" fontId="5" fillId="35" borderId="10" xfId="68" applyNumberFormat="1" applyFont="1" applyFill="1" applyBorder="1" applyAlignment="1">
      <alignment horizontal="center" vertical="center"/>
      <protection/>
    </xf>
    <xf numFmtId="197" fontId="5" fillId="35" borderId="12" xfId="68" applyNumberFormat="1" applyFont="1" applyFill="1" applyBorder="1" applyAlignment="1">
      <alignment horizontal="center" vertical="center"/>
      <protection/>
    </xf>
    <xf numFmtId="197" fontId="5" fillId="35" borderId="13" xfId="68" applyNumberFormat="1" applyFont="1" applyFill="1" applyBorder="1" applyAlignment="1">
      <alignment horizontal="center" vertical="center" wrapText="1"/>
      <protection/>
    </xf>
    <xf numFmtId="37" fontId="5" fillId="35" borderId="14" xfId="68" applyNumberFormat="1" applyFont="1" applyFill="1" applyBorder="1" applyAlignment="1">
      <alignment horizontal="center" vertical="center" wrapText="1"/>
      <protection/>
    </xf>
    <xf numFmtId="37" fontId="5" fillId="35" borderId="14" xfId="68" applyNumberFormat="1" applyFont="1" applyFill="1" applyBorder="1" applyAlignment="1" quotePrefix="1">
      <alignment horizontal="center" vertical="center" wrapText="1"/>
      <protection/>
    </xf>
    <xf numFmtId="37" fontId="5" fillId="35" borderId="13" xfId="68" applyNumberFormat="1" applyFont="1" applyFill="1" applyBorder="1" applyAlignment="1">
      <alignment horizontal="center" vertical="center" wrapText="1"/>
      <protection/>
    </xf>
    <xf numFmtId="0" fontId="5" fillId="37" borderId="13" xfId="56" applyFont="1" applyFill="1" applyBorder="1" applyAlignment="1">
      <alignment horizontal="center" vertical="center" wrapText="1"/>
      <protection/>
    </xf>
    <xf numFmtId="0" fontId="5" fillId="37" borderId="14" xfId="56" applyFont="1" applyFill="1" applyBorder="1" applyAlignment="1">
      <alignment horizontal="center" vertical="center" wrapText="1"/>
      <protection/>
    </xf>
    <xf numFmtId="17" fontId="5" fillId="37" borderId="13" xfId="56" applyNumberFormat="1" applyFont="1" applyFill="1" applyBorder="1" applyAlignment="1">
      <alignment horizontal="center" vertical="center" wrapText="1"/>
      <protection/>
    </xf>
    <xf numFmtId="17" fontId="5" fillId="37" borderId="14" xfId="56" applyNumberFormat="1" applyFont="1" applyFill="1" applyBorder="1" applyAlignment="1">
      <alignment horizontal="center" vertical="center" wrapText="1"/>
      <protection/>
    </xf>
    <xf numFmtId="0" fontId="6" fillId="35" borderId="0" xfId="69" applyFont="1" applyFill="1" applyBorder="1" applyAlignment="1" quotePrefix="1">
      <alignment horizontal="left"/>
      <protection/>
    </xf>
    <xf numFmtId="0" fontId="72" fillId="35" borderId="0" xfId="69" applyFont="1" applyFill="1" applyBorder="1" applyAlignment="1">
      <alignment horizontal="right"/>
      <protection/>
    </xf>
    <xf numFmtId="0" fontId="5" fillId="35" borderId="13" xfId="69" applyFont="1" applyFill="1" applyBorder="1" applyAlignment="1">
      <alignment horizontal="center" vertical="center" wrapText="1"/>
      <protection/>
    </xf>
    <xf numFmtId="0" fontId="5" fillId="35" borderId="14" xfId="69" applyFont="1" applyFill="1" applyBorder="1" applyAlignment="1">
      <alignment horizontal="center" vertical="center" wrapText="1"/>
      <protection/>
    </xf>
    <xf numFmtId="0" fontId="5" fillId="37" borderId="13" xfId="58" applyFont="1" applyFill="1" applyBorder="1" applyAlignment="1">
      <alignment horizontal="center" vertical="center"/>
      <protection/>
    </xf>
    <xf numFmtId="0" fontId="5" fillId="37" borderId="14" xfId="58" applyFont="1" applyFill="1" applyBorder="1" applyAlignment="1">
      <alignment horizontal="center" vertical="center"/>
      <protection/>
    </xf>
    <xf numFmtId="37" fontId="6" fillId="35" borderId="0" xfId="72" applyNumberFormat="1" applyFont="1" applyFill="1" applyBorder="1" applyAlignment="1" quotePrefix="1">
      <alignment horizontal="justify" vertical="top" wrapText="1"/>
      <protection/>
    </xf>
    <xf numFmtId="37" fontId="5" fillId="35" borderId="0" xfId="72" applyNumberFormat="1" applyFont="1" applyFill="1" applyBorder="1" applyAlignment="1">
      <alignment horizontal="left"/>
      <protection/>
    </xf>
    <xf numFmtId="37" fontId="72" fillId="35" borderId="0" xfId="72" applyNumberFormat="1" applyFont="1" applyFill="1" applyBorder="1" applyAlignment="1">
      <alignment horizontal="right"/>
      <protection/>
    </xf>
    <xf numFmtId="37" fontId="5" fillId="35" borderId="13" xfId="72" applyNumberFormat="1" applyFont="1" applyFill="1" applyBorder="1" applyAlignment="1">
      <alignment horizontal="center" vertical="center" wrapText="1"/>
      <protection/>
    </xf>
    <xf numFmtId="37" fontId="5" fillId="35" borderId="14" xfId="72" applyNumberFormat="1" applyFont="1" applyFill="1" applyBorder="1" applyAlignment="1">
      <alignment horizontal="center" vertical="center" wrapText="1"/>
      <protection/>
    </xf>
    <xf numFmtId="37" fontId="5" fillId="35" borderId="13" xfId="72" applyNumberFormat="1" applyFont="1" applyFill="1" applyBorder="1" applyAlignment="1">
      <alignment horizontal="center" vertical="center"/>
      <protection/>
    </xf>
    <xf numFmtId="37" fontId="5" fillId="35" borderId="14" xfId="72" applyNumberFormat="1" applyFont="1" applyFill="1" applyBorder="1" applyAlignment="1">
      <alignment horizontal="center" vertical="center"/>
      <protection/>
    </xf>
    <xf numFmtId="3" fontId="5" fillId="35" borderId="14" xfId="71" applyNumberFormat="1" applyFont="1" applyFill="1" applyBorder="1" applyAlignment="1">
      <alignment horizontal="center" vertical="center" wrapText="1"/>
      <protection/>
    </xf>
    <xf numFmtId="3" fontId="5" fillId="35" borderId="0" xfId="71" applyNumberFormat="1" applyFont="1" applyFill="1" applyBorder="1" applyAlignment="1">
      <alignment horizontal="left"/>
      <protection/>
    </xf>
    <xf numFmtId="37" fontId="72" fillId="35" borderId="0" xfId="71" applyNumberFormat="1" applyFont="1" applyFill="1" applyBorder="1" applyAlignment="1">
      <alignment horizontal="right"/>
      <protection/>
    </xf>
    <xf numFmtId="3" fontId="5" fillId="35" borderId="13" xfId="71" applyNumberFormat="1" applyFont="1" applyFill="1" applyBorder="1" applyAlignment="1">
      <alignment horizontal="center" vertical="center" wrapText="1"/>
      <protection/>
    </xf>
    <xf numFmtId="0" fontId="5" fillId="35" borderId="10" xfId="69" applyFont="1" applyFill="1" applyBorder="1" applyAlignment="1">
      <alignment horizontal="center" vertical="center" wrapText="1"/>
      <protection/>
    </xf>
    <xf numFmtId="0" fontId="5" fillId="35" borderId="0" xfId="69" applyFont="1" applyFill="1" applyBorder="1" applyAlignment="1">
      <alignment horizontal="center" vertical="center" wrapText="1"/>
      <protection/>
    </xf>
    <xf numFmtId="0" fontId="5" fillId="35" borderId="12" xfId="69" applyFont="1" applyFill="1" applyBorder="1" applyAlignment="1">
      <alignment horizontal="center" vertical="center" wrapText="1"/>
      <protection/>
    </xf>
    <xf numFmtId="37" fontId="5" fillId="35" borderId="20" xfId="72" applyNumberFormat="1" applyFont="1" applyFill="1" applyBorder="1" applyAlignment="1">
      <alignment horizontal="center" vertical="center" wrapText="1"/>
      <protection/>
    </xf>
    <xf numFmtId="37" fontId="5" fillId="35" borderId="19" xfId="72" applyNumberFormat="1" applyFont="1" applyFill="1" applyBorder="1" applyAlignment="1">
      <alignment horizontal="center" vertical="center" wrapText="1"/>
      <protection/>
    </xf>
    <xf numFmtId="0" fontId="5" fillId="0" borderId="10" xfId="72" applyFont="1" applyBorder="1" applyAlignment="1">
      <alignment horizontal="center" vertical="center"/>
      <protection/>
    </xf>
    <xf numFmtId="0" fontId="5" fillId="0" borderId="12" xfId="72" applyFont="1" applyBorder="1" applyAlignment="1">
      <alignment horizontal="center" vertical="center"/>
      <protection/>
    </xf>
    <xf numFmtId="0" fontId="6" fillId="35" borderId="0" xfId="70" applyFont="1" applyFill="1" applyBorder="1" applyAlignment="1" quotePrefix="1">
      <alignment horizontal="justify" vertical="top" wrapText="1"/>
      <protection/>
    </xf>
    <xf numFmtId="17" fontId="76" fillId="35" borderId="0" xfId="69" applyNumberFormat="1" applyFont="1" applyFill="1" applyBorder="1" applyAlignment="1">
      <alignment horizontal="left"/>
      <protection/>
    </xf>
    <xf numFmtId="0" fontId="5" fillId="35" borderId="13" xfId="66" applyFont="1" applyFill="1" applyBorder="1" applyAlignment="1">
      <alignment horizontal="center" vertical="center" wrapText="1"/>
      <protection/>
    </xf>
    <xf numFmtId="0" fontId="5" fillId="35" borderId="14" xfId="66" applyFont="1" applyFill="1" applyBorder="1" applyAlignment="1">
      <alignment horizontal="center" vertical="center" wrapText="1"/>
      <protection/>
    </xf>
    <xf numFmtId="37" fontId="5" fillId="35" borderId="10" xfId="72" applyNumberFormat="1" applyFont="1" applyFill="1" applyBorder="1" applyAlignment="1">
      <alignment horizontal="center" vertical="center" wrapText="1"/>
      <protection/>
    </xf>
    <xf numFmtId="37" fontId="5" fillId="35" borderId="12" xfId="72" applyNumberFormat="1" applyFont="1" applyFill="1" applyBorder="1" applyAlignment="1">
      <alignment horizontal="center" vertical="center" wrapText="1"/>
      <protection/>
    </xf>
    <xf numFmtId="37" fontId="5" fillId="35" borderId="10" xfId="72" applyNumberFormat="1" applyFont="1" applyFill="1" applyBorder="1" applyAlignment="1">
      <alignment horizontal="center" vertical="center"/>
      <protection/>
    </xf>
    <xf numFmtId="37" fontId="5" fillId="35" borderId="12" xfId="72" applyNumberFormat="1" applyFont="1" applyFill="1" applyBorder="1" applyAlignment="1">
      <alignment horizontal="center" vertical="center"/>
      <protection/>
    </xf>
    <xf numFmtId="37" fontId="5" fillId="35" borderId="0" xfId="68" applyNumberFormat="1" applyFont="1" applyFill="1" applyBorder="1" applyAlignment="1">
      <alignment horizontal="center" vertical="center" wrapText="1"/>
      <protection/>
    </xf>
    <xf numFmtId="37" fontId="5" fillId="35" borderId="12" xfId="68" applyNumberFormat="1" applyFont="1" applyFill="1" applyBorder="1" applyAlignment="1">
      <alignment horizontal="center" vertical="center" wrapText="1"/>
      <protection/>
    </xf>
    <xf numFmtId="3" fontId="5" fillId="35" borderId="0" xfId="71" applyNumberFormat="1" applyFont="1" applyFill="1" applyBorder="1" applyAlignment="1">
      <alignment horizontal="center" vertical="center" wrapText="1"/>
      <protection/>
    </xf>
    <xf numFmtId="3" fontId="5" fillId="35" borderId="12" xfId="71" applyNumberFormat="1" applyFont="1" applyFill="1" applyBorder="1" applyAlignment="1">
      <alignment horizontal="center" vertical="center" wrapText="1"/>
      <protection/>
    </xf>
    <xf numFmtId="37" fontId="5" fillId="35" borderId="18" xfId="68" applyNumberFormat="1" applyFont="1" applyFill="1" applyBorder="1" applyAlignment="1">
      <alignment horizontal="center" vertical="center" wrapText="1"/>
      <protection/>
    </xf>
    <xf numFmtId="37" fontId="5" fillId="0" borderId="10" xfId="68" applyNumberFormat="1" applyFont="1" applyFill="1" applyBorder="1" applyAlignment="1">
      <alignment horizontal="center" vertical="center" wrapText="1"/>
      <protection/>
    </xf>
    <xf numFmtId="37" fontId="5" fillId="0" borderId="0" xfId="68" applyNumberFormat="1" applyFont="1" applyFill="1" applyBorder="1" applyAlignment="1">
      <alignment horizontal="center" vertical="center" wrapText="1"/>
      <protection/>
    </xf>
    <xf numFmtId="37" fontId="5" fillId="0" borderId="12" xfId="68" applyNumberFormat="1" applyFont="1" applyFill="1" applyBorder="1" applyAlignment="1">
      <alignment horizontal="center" vertical="center" wrapText="1"/>
      <protection/>
    </xf>
    <xf numFmtId="3" fontId="5" fillId="35" borderId="10" xfId="71" applyNumberFormat="1" applyFont="1" applyFill="1" applyBorder="1" applyAlignment="1">
      <alignment horizontal="center" vertical="center" wrapText="1"/>
      <protection/>
    </xf>
    <xf numFmtId="37" fontId="5" fillId="0" borderId="22" xfId="68" applyNumberFormat="1" applyFont="1" applyFill="1" applyBorder="1" applyAlignment="1">
      <alignment horizontal="center" vertical="center" wrapText="1"/>
      <protection/>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2" xfId="50"/>
    <cellStyle name="Millares_35 CUADRO XII.35" xfId="51"/>
    <cellStyle name="Currency" xfId="52"/>
    <cellStyle name="Currency [0]" xfId="53"/>
    <cellStyle name="Neutral" xfId="54"/>
    <cellStyle name="Normal_13 CUADRO XII.13" xfId="55"/>
    <cellStyle name="Normal_15 CUADRO XII.15 a 16" xfId="56"/>
    <cellStyle name="Normal_17 CUADRO XII.17 a 18" xfId="57"/>
    <cellStyle name="Normal_19 CUADRO XII.19 a 20" xfId="58"/>
    <cellStyle name="Normal_2 CUADRO XII.2" xfId="59"/>
    <cellStyle name="Normal_23 CUADRO XII.23 a 24" xfId="60"/>
    <cellStyle name="Normal_25 CUADRO XII.25 a 26" xfId="61"/>
    <cellStyle name="Normal_27 CUADRO XII.27 a 28" xfId="62"/>
    <cellStyle name="Normal_29 CUADRO XII.29 a 30" xfId="63"/>
    <cellStyle name="Normal_31 CUADRO XII.31" xfId="64"/>
    <cellStyle name="Normal_32 CUADRO XII.32" xfId="65"/>
    <cellStyle name="Normal_33 CUADRO XII.33" xfId="66"/>
    <cellStyle name="Normal_34 CUADRO XII.34" xfId="67"/>
    <cellStyle name="Normal_35 CUADRO XII.35" xfId="68"/>
    <cellStyle name="Normal_36 CUADRO XII.36" xfId="69"/>
    <cellStyle name="Normal_37 CUADRO XII.37" xfId="70"/>
    <cellStyle name="Normal_38 CUADRO XII.38 gastos por delegación" xfId="71"/>
    <cellStyle name="Normal_38 CUADROXII.38 ingresos por delagacion" xfId="72"/>
    <cellStyle name="Normal_4 CUADRO XII.4" xfId="73"/>
    <cellStyle name="Normal_5 CUADRO XII.5" xfId="74"/>
    <cellStyle name="Normal_6 CUADRO XII.6" xfId="75"/>
    <cellStyle name="Normal_7 CUADRO XII.7" xfId="76"/>
    <cellStyle name="Normal_9 CUADRO XII.9" xfId="77"/>
    <cellStyle name="Notas"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8</xdr:col>
      <xdr:colOff>200025</xdr:colOff>
      <xdr:row>13</xdr:row>
      <xdr:rowOff>0</xdr:rowOff>
    </xdr:to>
    <xdr:sp>
      <xdr:nvSpPr>
        <xdr:cNvPr id="1" name="1 CuadroTexto"/>
        <xdr:cNvSpPr txBox="1">
          <a:spLocks noChangeArrowheads="1"/>
        </xdr:cNvSpPr>
      </xdr:nvSpPr>
      <xdr:spPr>
        <a:xfrm>
          <a:off x="85725" y="209550"/>
          <a:ext cx="6210300" cy="1895475"/>
        </a:xfrm>
        <a:prstGeom prst="rect">
          <a:avLst/>
        </a:prstGeom>
        <a:noFill/>
        <a:ln w="9525" cmpd="sng">
          <a:noFill/>
        </a:ln>
      </xdr:spPr>
      <xdr:txBody>
        <a:bodyPr vertOverflow="clip" wrap="square"/>
        <a:p>
          <a:pPr algn="l">
            <a:defRPr/>
          </a:pPr>
          <a:r>
            <a:rPr lang="en-US" cap="none" sz="1100" b="0" i="0" u="none" baseline="0">
              <a:solidFill>
                <a:srgbClr val="000000"/>
              </a:solidFill>
              <a:latin typeface="Helvetica"/>
              <a:ea typeface="Helvetica"/>
              <a:cs typeface="Helvetica"/>
            </a:rPr>
            <a:t>
</a:t>
          </a:r>
          <a:r>
            <a:rPr lang="en-US" cap="none" sz="1100" b="1" i="0" u="none" baseline="0">
              <a:solidFill>
                <a:srgbClr val="339966"/>
              </a:solidFill>
              <a:latin typeface="Helvetica"/>
              <a:ea typeface="Helvetica"/>
              <a:cs typeface="Helvetica"/>
            </a:rPr>
            <a:t>Recursos Humanos, Materiales y Financieros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Cama censable. </a:t>
          </a:r>
          <a:r>
            <a:rPr lang="en-US" cap="none" sz="1100" b="0" i="0" u="none" baseline="0">
              <a:solidFill>
                <a:srgbClr val="000000"/>
              </a:solidFill>
              <a:latin typeface="Helvetica"/>
              <a:ea typeface="Helvetica"/>
              <a:cs typeface="Helvetica"/>
            </a:rPr>
            <a:t>Se denomina así a la cama en servicio que se ubica exclusivamente en el área de </a:t>
          </a:r>
          <a:r>
            <a:rPr lang="en-US" cap="none" sz="1100" b="0" i="0" u="none" baseline="0">
              <a:solidFill>
                <a:srgbClr val="000000"/>
              </a:solidFill>
              <a:latin typeface="Helvetica"/>
              <a:ea typeface="Helvetica"/>
              <a:cs typeface="Helvetica"/>
            </a:rPr>
            <a:t>hospitalización, estén o no ocupadas y destinadas a ofrecer los servicios de atención médica necesaria para el diagnóstico, tratamiento y rehabilitación inicial del paciente hasta su egreso.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Cama no censable. </a:t>
          </a:r>
          <a:r>
            <a:rPr lang="en-US" cap="none" sz="1100" b="0" i="0" u="none" baseline="0">
              <a:solidFill>
                <a:srgbClr val="000000"/>
              </a:solidFill>
              <a:latin typeface="Helvetica"/>
              <a:ea typeface="Helvetica"/>
              <a:cs typeface="Helvetica"/>
            </a:rPr>
            <a:t>Denominada también cama en tránsito, es aquella que se destina a servicios auxiliares </a:t>
          </a:r>
          <a:r>
            <a:rPr lang="en-US" cap="none" sz="1100" b="0" i="0" u="none" baseline="0">
              <a:solidFill>
                <a:srgbClr val="000000"/>
              </a:solidFill>
              <a:latin typeface="Helvetica"/>
              <a:ea typeface="Helvetica"/>
              <a:cs typeface="Helvetica"/>
            </a:rPr>
            <a:t>de hospitalización, generalmente para pacientes de corta estancia y que por razones médicas o administrativas, se ubicará después en una cama censable.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5"/>
  <sheetViews>
    <sheetView showGridLines="0" tabSelected="1" zoomScale="90" zoomScaleNormal="90" zoomScalePageLayoutView="0" workbookViewId="0" topLeftCell="A1">
      <selection activeCell="G23" sqref="G23"/>
    </sheetView>
  </sheetViews>
  <sheetFormatPr defaultColWidth="11.421875" defaultRowHeight="12.75"/>
  <cols>
    <col min="1" max="1" width="21.140625" style="0" customWidth="1"/>
    <col min="2" max="2" width="19.140625" style="0" customWidth="1"/>
    <col min="3" max="3" width="13.8515625" style="0" customWidth="1"/>
    <col min="4" max="4" width="17.140625" style="0" customWidth="1"/>
    <col min="5" max="5" width="48.140625" style="0" customWidth="1"/>
  </cols>
  <sheetData>
    <row r="1" spans="1:7" ht="15">
      <c r="A1" s="1"/>
      <c r="B1" s="2"/>
      <c r="C1" s="3"/>
      <c r="D1" s="3"/>
      <c r="E1" s="3"/>
      <c r="F1" s="3"/>
      <c r="G1" s="3"/>
    </row>
    <row r="2" spans="1:7" ht="15">
      <c r="A2" s="680" t="s">
        <v>1021</v>
      </c>
      <c r="B2" s="680"/>
      <c r="C2" s="680"/>
      <c r="D2" s="680"/>
      <c r="E2" s="680"/>
      <c r="F2" s="3"/>
      <c r="G2" s="3"/>
    </row>
    <row r="3" spans="1:7" ht="15">
      <c r="A3" s="4"/>
      <c r="B3" s="4"/>
      <c r="C3" s="3"/>
      <c r="D3" s="3"/>
      <c r="E3" s="3"/>
      <c r="F3" s="3"/>
      <c r="G3" s="3"/>
    </row>
    <row r="4" spans="1:7" ht="14.25">
      <c r="A4" s="622" t="s">
        <v>0</v>
      </c>
      <c r="B4" s="2" t="s">
        <v>1015</v>
      </c>
      <c r="C4" s="2"/>
      <c r="D4" s="2"/>
      <c r="E4" s="2"/>
      <c r="F4" s="2"/>
      <c r="G4" s="3"/>
    </row>
    <row r="5" spans="1:7" ht="15">
      <c r="A5" s="5" t="s">
        <v>1</v>
      </c>
      <c r="B5" s="681" t="s">
        <v>1016</v>
      </c>
      <c r="C5" s="681"/>
      <c r="D5" s="681"/>
      <c r="E5" s="681"/>
      <c r="F5" s="681"/>
      <c r="G5" s="681"/>
    </row>
    <row r="6" spans="1:7" ht="15">
      <c r="A6" s="5" t="s">
        <v>2</v>
      </c>
      <c r="B6" s="2" t="s">
        <v>1007</v>
      </c>
      <c r="C6" s="2"/>
      <c r="D6" s="2"/>
      <c r="E6" s="2"/>
      <c r="F6" s="2"/>
      <c r="G6" s="3"/>
    </row>
    <row r="7" spans="1:7" ht="15">
      <c r="A7" s="5" t="s">
        <v>3</v>
      </c>
      <c r="B7" s="2" t="s">
        <v>985</v>
      </c>
      <c r="C7" s="2"/>
      <c r="D7" s="2"/>
      <c r="E7" s="2"/>
      <c r="F7" s="2"/>
      <c r="G7" s="3"/>
    </row>
    <row r="8" spans="1:7" ht="15">
      <c r="A8" s="5" t="s">
        <v>4</v>
      </c>
      <c r="B8" s="2" t="s">
        <v>986</v>
      </c>
      <c r="C8" s="2"/>
      <c r="D8" s="2"/>
      <c r="E8" s="2"/>
      <c r="F8" s="2"/>
      <c r="G8" s="3"/>
    </row>
    <row r="9" spans="1:7" ht="15">
      <c r="A9" s="5" t="s">
        <v>5</v>
      </c>
      <c r="B9" s="2" t="s">
        <v>6</v>
      </c>
      <c r="C9" s="2"/>
      <c r="D9" s="2"/>
      <c r="E9" s="2"/>
      <c r="F9" s="2"/>
      <c r="G9" s="3"/>
    </row>
    <row r="10" spans="1:7" ht="15">
      <c r="A10" s="5"/>
      <c r="B10" s="5" t="s">
        <v>7</v>
      </c>
      <c r="C10" s="5" t="s">
        <v>8</v>
      </c>
      <c r="D10" s="5" t="s">
        <v>9</v>
      </c>
      <c r="E10" s="5"/>
      <c r="F10" s="3"/>
      <c r="G10" s="3"/>
    </row>
    <row r="11" spans="1:7" ht="15">
      <c r="A11" s="5" t="s">
        <v>10</v>
      </c>
      <c r="B11" s="677" t="s">
        <v>987</v>
      </c>
      <c r="C11" s="677"/>
      <c r="D11" s="677"/>
      <c r="E11" s="677"/>
      <c r="F11" s="3"/>
      <c r="G11" s="3"/>
    </row>
    <row r="12" spans="1:7" ht="15">
      <c r="A12" s="5"/>
      <c r="B12" s="5" t="s">
        <v>11</v>
      </c>
      <c r="C12" s="5" t="s">
        <v>12</v>
      </c>
      <c r="D12" s="5" t="s">
        <v>13</v>
      </c>
      <c r="E12" s="3"/>
      <c r="F12" s="3"/>
      <c r="G12" s="3"/>
    </row>
    <row r="13" spans="1:7" ht="15">
      <c r="A13" s="5" t="s">
        <v>14</v>
      </c>
      <c r="B13" s="677" t="s">
        <v>988</v>
      </c>
      <c r="C13" s="677"/>
      <c r="D13" s="677"/>
      <c r="E13" s="677"/>
      <c r="F13" s="3"/>
      <c r="G13" s="3"/>
    </row>
    <row r="14" spans="1:7" ht="15">
      <c r="A14" s="5" t="s">
        <v>15</v>
      </c>
      <c r="B14" s="677" t="s">
        <v>1013</v>
      </c>
      <c r="C14" s="677"/>
      <c r="D14" s="677"/>
      <c r="E14" s="677"/>
      <c r="F14" s="3"/>
      <c r="G14" s="3"/>
    </row>
    <row r="15" spans="1:7" ht="15">
      <c r="A15" s="5"/>
      <c r="B15" s="5" t="s">
        <v>16</v>
      </c>
      <c r="C15" s="5"/>
      <c r="D15" s="5"/>
      <c r="E15" s="3"/>
      <c r="F15" s="3"/>
      <c r="G15" s="3"/>
    </row>
    <row r="16" spans="1:12" ht="15" customHeight="1">
      <c r="A16" s="5" t="s">
        <v>17</v>
      </c>
      <c r="B16" s="679" t="s">
        <v>989</v>
      </c>
      <c r="C16" s="679"/>
      <c r="D16" s="679"/>
      <c r="E16" s="679"/>
      <c r="F16" s="679"/>
      <c r="G16" s="679"/>
      <c r="H16" s="679"/>
      <c r="I16" s="679"/>
      <c r="J16" s="679"/>
      <c r="K16" s="679"/>
      <c r="L16" s="679"/>
    </row>
    <row r="17" spans="1:12" ht="15">
      <c r="A17" s="5" t="s">
        <v>18</v>
      </c>
      <c r="B17" s="679" t="s">
        <v>1014</v>
      </c>
      <c r="C17" s="679"/>
      <c r="D17" s="679"/>
      <c r="E17" s="679"/>
      <c r="F17" s="679"/>
      <c r="G17" s="679"/>
      <c r="H17" s="679"/>
      <c r="I17" s="679"/>
      <c r="J17" s="679"/>
      <c r="K17" s="679"/>
      <c r="L17" s="679"/>
    </row>
    <row r="18" spans="1:12" ht="15" customHeight="1">
      <c r="A18" s="5" t="s">
        <v>19</v>
      </c>
      <c r="B18" s="679" t="s">
        <v>20</v>
      </c>
      <c r="C18" s="679"/>
      <c r="D18" s="679"/>
      <c r="E18" s="679"/>
      <c r="F18" s="679"/>
      <c r="G18" s="679"/>
      <c r="H18" s="679"/>
      <c r="I18" s="679"/>
      <c r="J18" s="679"/>
      <c r="K18" s="679"/>
      <c r="L18" s="679"/>
    </row>
    <row r="19" spans="1:12" ht="15" customHeight="1">
      <c r="A19" s="5" t="s">
        <v>21</v>
      </c>
      <c r="B19" s="679" t="s">
        <v>22</v>
      </c>
      <c r="C19" s="679"/>
      <c r="D19" s="679"/>
      <c r="E19" s="679"/>
      <c r="F19" s="679"/>
      <c r="G19" s="679"/>
      <c r="H19" s="679"/>
      <c r="I19" s="679"/>
      <c r="J19" s="679"/>
      <c r="K19" s="679"/>
      <c r="L19" s="679"/>
    </row>
    <row r="20" spans="1:12" ht="15" customHeight="1">
      <c r="A20" s="5" t="s">
        <v>23</v>
      </c>
      <c r="B20" s="679" t="s">
        <v>990</v>
      </c>
      <c r="C20" s="679"/>
      <c r="D20" s="679"/>
      <c r="E20" s="679"/>
      <c r="F20" s="679"/>
      <c r="G20" s="679"/>
      <c r="H20" s="679"/>
      <c r="I20" s="679"/>
      <c r="J20" s="679"/>
      <c r="K20" s="679"/>
      <c r="L20" s="679"/>
    </row>
    <row r="21" spans="1:12" ht="15" customHeight="1">
      <c r="A21" s="5" t="s">
        <v>24</v>
      </c>
      <c r="B21" s="679" t="s">
        <v>25</v>
      </c>
      <c r="C21" s="679"/>
      <c r="D21" s="679"/>
      <c r="E21" s="679"/>
      <c r="F21" s="679"/>
      <c r="G21" s="679"/>
      <c r="H21" s="679"/>
      <c r="I21" s="679"/>
      <c r="J21" s="679"/>
      <c r="K21" s="679"/>
      <c r="L21" s="679"/>
    </row>
    <row r="22" spans="1:13" ht="15">
      <c r="A22" s="5" t="s">
        <v>26</v>
      </c>
      <c r="B22" s="679" t="s">
        <v>27</v>
      </c>
      <c r="C22" s="679"/>
      <c r="D22" s="679"/>
      <c r="E22" s="679"/>
      <c r="F22" s="679"/>
      <c r="G22" s="679"/>
      <c r="H22" s="679"/>
      <c r="I22" s="679"/>
      <c r="J22" s="679"/>
      <c r="K22" s="679"/>
      <c r="L22" s="679"/>
      <c r="M22" s="679"/>
    </row>
    <row r="23" spans="1:7" ht="15">
      <c r="A23" s="5"/>
      <c r="B23" s="5" t="s">
        <v>28</v>
      </c>
      <c r="C23" s="5"/>
      <c r="D23" s="5"/>
      <c r="E23" s="3"/>
      <c r="F23" s="3"/>
      <c r="G23" s="3"/>
    </row>
    <row r="24" spans="1:10" ht="15" customHeight="1">
      <c r="A24" s="5" t="s">
        <v>29</v>
      </c>
      <c r="B24" s="677" t="s">
        <v>30</v>
      </c>
      <c r="C24" s="677"/>
      <c r="D24" s="677"/>
      <c r="E24" s="677"/>
      <c r="F24" s="677"/>
      <c r="G24" s="677"/>
      <c r="H24" s="677"/>
      <c r="I24" s="677"/>
      <c r="J24" s="677"/>
    </row>
    <row r="25" spans="1:7" ht="15">
      <c r="A25" s="5" t="s">
        <v>31</v>
      </c>
      <c r="B25" s="677" t="s">
        <v>32</v>
      </c>
      <c r="C25" s="677"/>
      <c r="D25" s="677"/>
      <c r="E25" s="677"/>
      <c r="F25" s="3"/>
      <c r="G25" s="3"/>
    </row>
    <row r="26" spans="1:7" ht="15">
      <c r="A26" s="5" t="s">
        <v>33</v>
      </c>
      <c r="B26" s="677" t="s">
        <v>34</v>
      </c>
      <c r="C26" s="677"/>
      <c r="D26" s="677"/>
      <c r="E26" s="677"/>
      <c r="F26" s="3"/>
      <c r="G26" s="3"/>
    </row>
    <row r="27" spans="1:7" ht="15">
      <c r="A27" s="5" t="s">
        <v>35</v>
      </c>
      <c r="B27" s="678" t="s">
        <v>36</v>
      </c>
      <c r="C27" s="678"/>
      <c r="D27" s="678"/>
      <c r="E27" s="678"/>
      <c r="F27" s="3"/>
      <c r="G27" s="3"/>
    </row>
    <row r="28" spans="1:7" ht="15">
      <c r="A28" s="5" t="s">
        <v>37</v>
      </c>
      <c r="B28" s="678" t="s">
        <v>38</v>
      </c>
      <c r="C28" s="678"/>
      <c r="D28" s="678"/>
      <c r="E28" s="678"/>
      <c r="F28" s="3"/>
      <c r="G28" s="3"/>
    </row>
    <row r="29" spans="1:7" ht="15">
      <c r="A29" s="5" t="s">
        <v>39</v>
      </c>
      <c r="B29" s="678" t="s">
        <v>40</v>
      </c>
      <c r="C29" s="678"/>
      <c r="D29" s="678"/>
      <c r="E29" s="678"/>
      <c r="F29" s="3"/>
      <c r="G29" s="3"/>
    </row>
    <row r="30" spans="1:7" ht="15">
      <c r="A30" s="5" t="s">
        <v>41</v>
      </c>
      <c r="B30" s="678" t="s">
        <v>42</v>
      </c>
      <c r="C30" s="678"/>
      <c r="D30" s="678"/>
      <c r="E30" s="678"/>
      <c r="F30" s="3"/>
      <c r="G30" s="3"/>
    </row>
    <row r="31" spans="1:7" ht="15">
      <c r="A31" s="5" t="s">
        <v>43</v>
      </c>
      <c r="B31" s="2" t="s">
        <v>44</v>
      </c>
      <c r="C31" s="3"/>
      <c r="D31" s="3"/>
      <c r="E31" s="3"/>
      <c r="F31" s="3"/>
      <c r="G31" s="3"/>
    </row>
    <row r="32" spans="1:7" ht="15">
      <c r="A32" s="5" t="s">
        <v>45</v>
      </c>
      <c r="B32" s="679" t="s">
        <v>46</v>
      </c>
      <c r="C32" s="679"/>
      <c r="D32" s="679"/>
      <c r="E32" s="679"/>
      <c r="F32" s="679"/>
      <c r="G32" s="3"/>
    </row>
    <row r="33" spans="1:7" ht="15">
      <c r="A33" s="5"/>
      <c r="B33" s="5" t="s">
        <v>47</v>
      </c>
      <c r="C33" s="5" t="s">
        <v>48</v>
      </c>
      <c r="D33" s="5"/>
      <c r="E33" s="3"/>
      <c r="F33" s="3"/>
      <c r="G33" s="3"/>
    </row>
    <row r="34" spans="1:7" ht="15">
      <c r="A34" s="5" t="s">
        <v>49</v>
      </c>
      <c r="B34" s="677" t="s">
        <v>50</v>
      </c>
      <c r="C34" s="677"/>
      <c r="D34" s="677"/>
      <c r="E34" s="677"/>
      <c r="F34" s="3"/>
      <c r="G34" s="3"/>
    </row>
    <row r="35" spans="1:7" ht="15">
      <c r="A35" s="5"/>
      <c r="B35" s="5" t="s">
        <v>51</v>
      </c>
      <c r="C35" s="5" t="s">
        <v>52</v>
      </c>
      <c r="D35" s="5"/>
      <c r="E35" s="3"/>
      <c r="F35" s="3"/>
      <c r="G35" s="3"/>
    </row>
    <row r="36" spans="1:7" ht="15">
      <c r="A36" s="5" t="s">
        <v>53</v>
      </c>
      <c r="B36" s="677" t="s">
        <v>54</v>
      </c>
      <c r="C36" s="677"/>
      <c r="D36" s="677"/>
      <c r="E36" s="677"/>
      <c r="F36" s="3"/>
      <c r="G36" s="3"/>
    </row>
    <row r="37" spans="1:7" ht="15">
      <c r="A37" s="5"/>
      <c r="B37" s="5" t="s">
        <v>55</v>
      </c>
      <c r="C37" s="5" t="s">
        <v>56</v>
      </c>
      <c r="D37" s="5"/>
      <c r="E37" s="3"/>
      <c r="F37" s="3"/>
      <c r="G37" s="3"/>
    </row>
    <row r="38" spans="1:7" ht="15" customHeight="1">
      <c r="A38" s="5" t="s">
        <v>57</v>
      </c>
      <c r="B38" s="677" t="s">
        <v>58</v>
      </c>
      <c r="C38" s="677"/>
      <c r="D38" s="677"/>
      <c r="E38" s="677"/>
      <c r="F38" s="3"/>
      <c r="G38" s="3"/>
    </row>
    <row r="39" spans="1:7" ht="15">
      <c r="A39" s="5"/>
      <c r="B39" s="5" t="s">
        <v>980</v>
      </c>
      <c r="C39" s="5" t="s">
        <v>981</v>
      </c>
      <c r="D39" s="5"/>
      <c r="E39" s="3"/>
      <c r="F39" s="3"/>
      <c r="G39" s="3"/>
    </row>
    <row r="40" spans="1:7" ht="15">
      <c r="A40" s="5" t="s">
        <v>59</v>
      </c>
      <c r="B40" s="677" t="s">
        <v>60</v>
      </c>
      <c r="C40" s="677"/>
      <c r="D40" s="677"/>
      <c r="E40" s="677"/>
      <c r="F40" s="3"/>
      <c r="G40" s="3"/>
    </row>
    <row r="41" spans="1:7" ht="15">
      <c r="A41" s="5"/>
      <c r="B41" s="5" t="s">
        <v>61</v>
      </c>
      <c r="C41" s="5" t="s">
        <v>62</v>
      </c>
      <c r="D41" s="5"/>
      <c r="E41" s="3"/>
      <c r="F41" s="3"/>
      <c r="G41" s="3"/>
    </row>
    <row r="42" spans="1:7" ht="15">
      <c r="A42" s="5" t="s">
        <v>63</v>
      </c>
      <c r="B42" s="677" t="s">
        <v>994</v>
      </c>
      <c r="C42" s="677"/>
      <c r="D42" s="677"/>
      <c r="E42" s="677"/>
      <c r="F42" s="3"/>
      <c r="G42" s="3"/>
    </row>
    <row r="43" spans="1:7" ht="15">
      <c r="A43" s="5"/>
      <c r="B43" s="5" t="s">
        <v>64</v>
      </c>
      <c r="C43" s="5" t="s">
        <v>65</v>
      </c>
      <c r="D43" s="5"/>
      <c r="E43" s="3"/>
      <c r="F43" s="3"/>
      <c r="G43" s="3"/>
    </row>
    <row r="44" spans="1:7" ht="15">
      <c r="A44" s="5" t="s">
        <v>995</v>
      </c>
      <c r="B44" s="677" t="s">
        <v>991</v>
      </c>
      <c r="C44" s="677"/>
      <c r="D44" s="677"/>
      <c r="E44" s="677"/>
      <c r="F44" s="3"/>
      <c r="G44" s="3"/>
    </row>
    <row r="45" spans="1:5" ht="15">
      <c r="A45" s="5"/>
      <c r="B45" s="5" t="s">
        <v>996</v>
      </c>
      <c r="C45" s="5" t="s">
        <v>997</v>
      </c>
      <c r="D45" s="5"/>
      <c r="E45" s="3"/>
    </row>
  </sheetData>
  <sheetProtection/>
  <mergeCells count="26">
    <mergeCell ref="B17:L17"/>
    <mergeCell ref="B18:L18"/>
    <mergeCell ref="A2:E2"/>
    <mergeCell ref="B5:G5"/>
    <mergeCell ref="B11:E11"/>
    <mergeCell ref="B13:E13"/>
    <mergeCell ref="B14:E14"/>
    <mergeCell ref="B16:L16"/>
    <mergeCell ref="B25:E25"/>
    <mergeCell ref="B26:E26"/>
    <mergeCell ref="B27:E27"/>
    <mergeCell ref="B19:L19"/>
    <mergeCell ref="B20:L20"/>
    <mergeCell ref="B21:L21"/>
    <mergeCell ref="B22:M22"/>
    <mergeCell ref="B24:J24"/>
    <mergeCell ref="B44:E44"/>
    <mergeCell ref="B28:E28"/>
    <mergeCell ref="B29:E29"/>
    <mergeCell ref="B42:E42"/>
    <mergeCell ref="B30:E30"/>
    <mergeCell ref="B32:F32"/>
    <mergeCell ref="B34:E34"/>
    <mergeCell ref="B36:E36"/>
    <mergeCell ref="B38:E38"/>
    <mergeCell ref="B40:E40"/>
  </mergeCells>
  <hyperlinks>
    <hyperlink ref="A4" location="Glosario!A1" display="Glosario"/>
    <hyperlink ref="A5" location="XII.1!A1" display="Cuadro No. XII.1"/>
    <hyperlink ref="A6" location="XII.2!A1" display="Cuadro No. XII.2"/>
    <hyperlink ref="A7" location="XII.3!A1" display="Cuadro No. XII.3"/>
    <hyperlink ref="A8" location="XII.4!A1" display="Cuadro No. XII.4"/>
    <hyperlink ref="A9" location="XII.5.1a!A1" display="Cuadro No. XII.5.1a"/>
    <hyperlink ref="B10" location="XII.5.2a!A1" display="XII.5.2a"/>
    <hyperlink ref="C10" location="XII.5.3a!A1" display="XII.5.3a"/>
    <hyperlink ref="D10" location="XII.5.C!A1" display="XII.5.Conclusión"/>
    <hyperlink ref="A11" location="XII.6.1a!A1" display="Cuadro No. XII.6.1a"/>
    <hyperlink ref="B12" location="XII.6.2a!A1" display="XII.6.2a"/>
    <hyperlink ref="C12" location="XII.6.3a!A1" display="XII.6.3a"/>
    <hyperlink ref="D12" location="XII.6.C!A1" display="XII.6.Conclusión"/>
    <hyperlink ref="A13" location="XII.7!A1" display="Cuadro No. XII.7"/>
    <hyperlink ref="A14" location="XII.8.1a!A1" display="Cuadro No. XII.8.1a"/>
    <hyperlink ref="B15" location="XII.8.C!A1" display="Cuadro No. XII.8.Conclusión"/>
    <hyperlink ref="A16" location="XII.9!A1" display="Cuadro No. XII.9"/>
    <hyperlink ref="A17" location="XII.10!A1" display="Cuadro No. XII.10"/>
    <hyperlink ref="A18" location="XII.11!A1" display="Cuadro No. XII.11"/>
    <hyperlink ref="A19" location="XII.12!A1" display="Cuadro No. XII.12"/>
    <hyperlink ref="A20" location="XII.13!A1" display="Cuadro No. XII.13"/>
    <hyperlink ref="A21" location="XII.14!A1" display="Cuadro No. XII.14"/>
    <hyperlink ref="A22" location="XII.15.1a!A1" display="Cuadro No. XII.15.1a"/>
    <hyperlink ref="B23" location="XII.15.C!A1" display="XII.15.Conclusión"/>
    <hyperlink ref="A24" location="XII.16!A1" display="Cuadro No. XII.16"/>
    <hyperlink ref="A25" location="XII.17!A1" display="Cuadro No. XII.17"/>
    <hyperlink ref="A26" location="XII.18!A1" display="Cuadro No. XII.18"/>
    <hyperlink ref="A27" location="XII.19!A1" display="Cuadro No. XII.19"/>
    <hyperlink ref="A28" location="XII.20!A1" display="Cuadro No. XII.20"/>
    <hyperlink ref="A29" location="XII.21!A1" display="Cuadro No. XII.21"/>
    <hyperlink ref="A30" location="XII.22!A1" display="Cuadro No. XII.22"/>
    <hyperlink ref="A31" location="XII.23!A1" display="Cuadro No. XII.23"/>
    <hyperlink ref="A32" location="XII.24.1a!A1" display="Cuadro No. XII.24.1a"/>
    <hyperlink ref="B33" location="XII.24.2a!A1" display="XII.24.2a"/>
    <hyperlink ref="C33" location="XII.24.C!A1" display="XII.24.Conclusión"/>
    <hyperlink ref="A34" location="XII.25.1a!A1" display="Cuadro No. XII.25.1a"/>
    <hyperlink ref="B35" location="XII.25.2a!A1" display=" XII.25.2a"/>
    <hyperlink ref="C35" location="XII.25.C!A1" display=" XII.25.Conclusión"/>
    <hyperlink ref="A36" location="XII.26.1a!A1" display="Cuadro No. XII.26.1a"/>
    <hyperlink ref="B37" location="XII.26.2a!A1" display="XII.26.2a"/>
    <hyperlink ref="C37" location="XII.26.C!A1" display="XII.26.Conclusión"/>
    <hyperlink ref="A38" location="XII.27.1a!A1" display="Cuadro No. XII.27.1a"/>
    <hyperlink ref="B39" location="XII.27.2a!A1" display="XII.27.2a"/>
    <hyperlink ref="C39" location="XII.27.C!A1" display="XII.27.Conclusión"/>
    <hyperlink ref="A40" location="XII.28.1a!A1" display="Cuadro No. XII.28.1a"/>
    <hyperlink ref="B41" location="XII.28.2a!A1" display="XII.28.2a"/>
    <hyperlink ref="C41" location="XII.28.C!A1" display="XII.28.Conclusión"/>
    <hyperlink ref="A42" location="XII.29.1a!A1" display="Cuadro No. XII.29.1a"/>
    <hyperlink ref="B43" location="XII.29.2a!A1" display="XII.29.2a"/>
    <hyperlink ref="C43" location="XII.29.C!A1" display="XII.29.Conclusión"/>
    <hyperlink ref="A44" location="'XII.30.1a '!A1" display="Cuadro No. XII.30.1a"/>
    <hyperlink ref="B45" location="'XII.30.2a '!A1" display="XII.30.2a"/>
    <hyperlink ref="C45" location="'XII.30.C '!A1" display="XII.30.Conclusió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A1" sqref="A1"/>
    </sheetView>
  </sheetViews>
  <sheetFormatPr defaultColWidth="11.421875" defaultRowHeight="12.75"/>
  <cols>
    <col min="1" max="1" width="48.00390625" style="0" customWidth="1"/>
    <col min="2" max="2" width="12.28125" style="0" customWidth="1"/>
    <col min="3" max="3" width="12.8515625" style="0" customWidth="1"/>
    <col min="4" max="4" width="12.00390625" style="0" customWidth="1"/>
    <col min="5" max="5" width="12.57421875" style="0" customWidth="1"/>
    <col min="6" max="6" width="12.7109375" style="0" customWidth="1"/>
  </cols>
  <sheetData>
    <row r="1" spans="1:6" ht="15">
      <c r="A1" s="17" t="s">
        <v>66</v>
      </c>
      <c r="B1" s="52"/>
      <c r="C1" s="52"/>
      <c r="D1" s="52"/>
      <c r="E1" s="52"/>
      <c r="F1" s="52"/>
    </row>
    <row r="2" spans="1:6" ht="12.75">
      <c r="A2" s="719" t="s">
        <v>132</v>
      </c>
      <c r="B2" s="719"/>
      <c r="C2" s="719"/>
      <c r="D2" s="719"/>
      <c r="E2" s="719"/>
      <c r="F2" s="719"/>
    </row>
    <row r="3" spans="1:6" ht="15">
      <c r="A3" s="720" t="s">
        <v>6</v>
      </c>
      <c r="B3" s="721"/>
      <c r="C3" s="721"/>
      <c r="D3" s="721"/>
      <c r="E3" s="721"/>
      <c r="F3" s="721"/>
    </row>
    <row r="4" spans="1:6" ht="13.5" thickBot="1">
      <c r="A4" s="53"/>
      <c r="B4" s="70"/>
      <c r="C4" s="70"/>
      <c r="D4" s="71"/>
      <c r="E4" s="71"/>
      <c r="F4" s="71" t="s">
        <v>257</v>
      </c>
    </row>
    <row r="5" spans="1:6" ht="12.75">
      <c r="A5" s="722" t="s">
        <v>134</v>
      </c>
      <c r="B5" s="724">
        <v>1995</v>
      </c>
      <c r="C5" s="724">
        <v>1996</v>
      </c>
      <c r="D5" s="727">
        <v>1997</v>
      </c>
      <c r="E5" s="727">
        <v>1998</v>
      </c>
      <c r="F5" s="727">
        <v>1999</v>
      </c>
    </row>
    <row r="6" spans="1:6" ht="12.75">
      <c r="A6" s="723"/>
      <c r="B6" s="725"/>
      <c r="C6" s="725"/>
      <c r="D6" s="725"/>
      <c r="E6" s="725"/>
      <c r="F6" s="725"/>
    </row>
    <row r="7" spans="1:6" ht="12.75">
      <c r="A7" s="56"/>
      <c r="B7" s="57"/>
      <c r="C7" s="57"/>
      <c r="D7" s="57"/>
      <c r="E7" s="57"/>
      <c r="F7" s="57"/>
    </row>
    <row r="8" spans="1:6" ht="12.75">
      <c r="A8" s="60" t="s">
        <v>258</v>
      </c>
      <c r="B8" s="59">
        <v>2786</v>
      </c>
      <c r="C8" s="59">
        <v>2827</v>
      </c>
      <c r="D8" s="59">
        <v>2870</v>
      </c>
      <c r="E8" s="59">
        <v>2934</v>
      </c>
      <c r="F8" s="59">
        <v>2967</v>
      </c>
    </row>
    <row r="9" spans="1:6" ht="12.75">
      <c r="A9" s="56"/>
      <c r="B9" s="59"/>
      <c r="C9" s="59"/>
      <c r="D9" s="59"/>
      <c r="E9" s="59"/>
      <c r="F9" s="59"/>
    </row>
    <row r="10" spans="1:6" ht="12.75">
      <c r="A10" s="60" t="s">
        <v>259</v>
      </c>
      <c r="B10" s="59">
        <v>7</v>
      </c>
      <c r="C10" s="59">
        <v>7</v>
      </c>
      <c r="D10" s="59">
        <v>5</v>
      </c>
      <c r="E10" s="59">
        <v>6</v>
      </c>
      <c r="F10" s="59">
        <v>6</v>
      </c>
    </row>
    <row r="11" spans="1:6" ht="12.75">
      <c r="A11" s="56"/>
      <c r="B11" s="59"/>
      <c r="C11" s="59"/>
      <c r="D11" s="59"/>
      <c r="E11" s="59"/>
      <c r="F11" s="59"/>
    </row>
    <row r="12" spans="1:6" ht="12.75">
      <c r="A12" s="60" t="s">
        <v>260</v>
      </c>
      <c r="B12" s="59">
        <v>4645</v>
      </c>
      <c r="C12" s="59">
        <v>4744</v>
      </c>
      <c r="D12" s="59">
        <v>4797</v>
      </c>
      <c r="E12" s="59">
        <v>4880</v>
      </c>
      <c r="F12" s="59">
        <v>4882</v>
      </c>
    </row>
    <row r="13" spans="1:6" ht="12.75">
      <c r="A13" s="56"/>
      <c r="B13" s="59"/>
      <c r="C13" s="59"/>
      <c r="D13" s="59"/>
      <c r="E13" s="59"/>
      <c r="F13" s="59"/>
    </row>
    <row r="14" spans="1:6" ht="12.75">
      <c r="A14" s="60" t="s">
        <v>261</v>
      </c>
      <c r="B14" s="59">
        <v>1</v>
      </c>
      <c r="C14" s="59">
        <v>1</v>
      </c>
      <c r="D14" s="59">
        <v>2</v>
      </c>
      <c r="E14" s="59">
        <v>3</v>
      </c>
      <c r="F14" s="59">
        <v>3</v>
      </c>
    </row>
    <row r="15" spans="1:6" ht="12.75">
      <c r="A15" s="56"/>
      <c r="B15" s="59"/>
      <c r="C15" s="59"/>
      <c r="D15" s="59"/>
      <c r="E15" s="59"/>
      <c r="F15" s="59"/>
    </row>
    <row r="16" spans="1:6" ht="12.75">
      <c r="A16" s="60" t="s">
        <v>262</v>
      </c>
      <c r="B16" s="59">
        <v>1433</v>
      </c>
      <c r="C16" s="59">
        <v>1466</v>
      </c>
      <c r="D16" s="59">
        <v>1482</v>
      </c>
      <c r="E16" s="59">
        <v>1456</v>
      </c>
      <c r="F16" s="59">
        <v>1447</v>
      </c>
    </row>
    <row r="17" spans="1:6" ht="12.75">
      <c r="A17" s="56"/>
      <c r="B17" s="59"/>
      <c r="C17" s="59"/>
      <c r="D17" s="59"/>
      <c r="E17" s="59"/>
      <c r="F17" s="59"/>
    </row>
    <row r="18" spans="1:6" ht="12.75">
      <c r="A18" s="60" t="s">
        <v>263</v>
      </c>
      <c r="B18" s="59">
        <v>53</v>
      </c>
      <c r="C18" s="59">
        <v>55</v>
      </c>
      <c r="D18" s="59">
        <v>56</v>
      </c>
      <c r="E18" s="59">
        <v>57</v>
      </c>
      <c r="F18" s="59">
        <v>59</v>
      </c>
    </row>
    <row r="19" spans="1:6" ht="12.75">
      <c r="A19" s="56"/>
      <c r="B19" s="59"/>
      <c r="C19" s="59"/>
      <c r="D19" s="59"/>
      <c r="E19" s="59"/>
      <c r="F19" s="59"/>
    </row>
    <row r="20" spans="1:6" ht="12.75">
      <c r="A20" s="60" t="s">
        <v>264</v>
      </c>
      <c r="B20" s="59">
        <v>53</v>
      </c>
      <c r="C20" s="59">
        <v>54</v>
      </c>
      <c r="D20" s="59">
        <v>54</v>
      </c>
      <c r="E20" s="59">
        <v>58</v>
      </c>
      <c r="F20" s="59">
        <v>58</v>
      </c>
    </row>
    <row r="21" spans="1:6" ht="12.75">
      <c r="A21" s="56"/>
      <c r="B21" s="59"/>
      <c r="C21" s="59"/>
      <c r="D21" s="59"/>
      <c r="E21" s="59"/>
      <c r="F21" s="59"/>
    </row>
    <row r="22" spans="1:6" ht="12.75">
      <c r="A22" s="60" t="s">
        <v>265</v>
      </c>
      <c r="B22" s="59"/>
      <c r="C22" s="59"/>
      <c r="D22" s="59">
        <v>2</v>
      </c>
      <c r="E22" s="59">
        <v>3</v>
      </c>
      <c r="F22" s="59">
        <v>2</v>
      </c>
    </row>
    <row r="23" spans="1:6" ht="12.75">
      <c r="A23" s="56"/>
      <c r="B23" s="59"/>
      <c r="C23" s="59"/>
      <c r="D23" s="59"/>
      <c r="E23" s="59"/>
      <c r="F23" s="59"/>
    </row>
    <row r="24" spans="1:6" ht="12.75">
      <c r="A24" s="60" t="s">
        <v>266</v>
      </c>
      <c r="B24" s="59">
        <v>7</v>
      </c>
      <c r="C24" s="59">
        <v>4</v>
      </c>
      <c r="D24" s="59">
        <v>10</v>
      </c>
      <c r="E24" s="59">
        <v>3</v>
      </c>
      <c r="F24" s="59">
        <v>4</v>
      </c>
    </row>
    <row r="25" spans="1:6" ht="12.75">
      <c r="A25" s="56"/>
      <c r="B25" s="59"/>
      <c r="C25" s="59"/>
      <c r="D25" s="59"/>
      <c r="E25" s="59"/>
      <c r="F25" s="59"/>
    </row>
    <row r="26" spans="1:6" ht="12.75">
      <c r="A26" s="60" t="s">
        <v>267</v>
      </c>
      <c r="B26" s="59">
        <v>1856</v>
      </c>
      <c r="C26" s="59">
        <v>1833</v>
      </c>
      <c r="D26" s="59">
        <v>1827</v>
      </c>
      <c r="E26" s="59">
        <v>1806</v>
      </c>
      <c r="F26" s="59">
        <v>1805</v>
      </c>
    </row>
    <row r="27" spans="1:6" ht="12.75">
      <c r="A27" s="56"/>
      <c r="B27" s="59"/>
      <c r="C27" s="59"/>
      <c r="D27" s="59"/>
      <c r="E27" s="59"/>
      <c r="F27" s="59"/>
    </row>
    <row r="28" spans="1:6" ht="12.75">
      <c r="A28" s="72" t="s">
        <v>268</v>
      </c>
      <c r="B28" s="59">
        <v>7464</v>
      </c>
      <c r="C28" s="59">
        <v>7254</v>
      </c>
      <c r="D28" s="59">
        <v>7416</v>
      </c>
      <c r="E28" s="59">
        <v>7488</v>
      </c>
      <c r="F28" s="59">
        <v>7503</v>
      </c>
    </row>
    <row r="29" spans="1:6" ht="12.75">
      <c r="A29" s="60" t="s">
        <v>269</v>
      </c>
      <c r="B29" s="59"/>
      <c r="C29" s="59"/>
      <c r="D29" s="59"/>
      <c r="E29" s="59"/>
      <c r="F29" s="59"/>
    </row>
    <row r="30" spans="1:6" ht="12.75">
      <c r="A30" s="56"/>
      <c r="B30" s="59"/>
      <c r="C30" s="59"/>
      <c r="D30" s="59"/>
      <c r="E30" s="59"/>
      <c r="F30" s="59"/>
    </row>
    <row r="31" spans="1:6" ht="12.75">
      <c r="A31" s="60" t="s">
        <v>270</v>
      </c>
      <c r="B31" s="59">
        <v>847</v>
      </c>
      <c r="C31" s="59">
        <v>799</v>
      </c>
      <c r="D31" s="59">
        <v>785</v>
      </c>
      <c r="E31" s="59">
        <v>781</v>
      </c>
      <c r="F31" s="59">
        <v>771</v>
      </c>
    </row>
    <row r="32" spans="1:6" ht="12.75">
      <c r="A32" s="56"/>
      <c r="B32" s="59"/>
      <c r="C32" s="59"/>
      <c r="D32" s="59"/>
      <c r="E32" s="59"/>
      <c r="F32" s="59"/>
    </row>
    <row r="33" spans="1:6" ht="12.75">
      <c r="A33" s="60" t="s">
        <v>271</v>
      </c>
      <c r="B33" s="59">
        <v>1828</v>
      </c>
      <c r="C33" s="59">
        <v>1813</v>
      </c>
      <c r="D33" s="59">
        <v>1807</v>
      </c>
      <c r="E33" s="59">
        <v>1890</v>
      </c>
      <c r="F33" s="59">
        <v>1965</v>
      </c>
    </row>
    <row r="34" spans="1:6" ht="12.75">
      <c r="A34" s="56"/>
      <c r="B34" s="59"/>
      <c r="C34" s="59"/>
      <c r="D34" s="59"/>
      <c r="E34" s="59"/>
      <c r="F34" s="59"/>
    </row>
    <row r="35" spans="1:6" ht="12.75">
      <c r="A35" s="60" t="s">
        <v>272</v>
      </c>
      <c r="B35" s="59">
        <v>677</v>
      </c>
      <c r="C35" s="59">
        <v>525</v>
      </c>
      <c r="D35" s="59">
        <v>468</v>
      </c>
      <c r="E35" s="59">
        <v>449</v>
      </c>
      <c r="F35" s="59">
        <v>442</v>
      </c>
    </row>
    <row r="36" spans="1:6" ht="12.75">
      <c r="A36" s="56"/>
      <c r="B36" s="59"/>
      <c r="C36" s="59"/>
      <c r="D36" s="59"/>
      <c r="E36" s="59"/>
      <c r="F36" s="59"/>
    </row>
    <row r="37" spans="1:6" ht="12.75">
      <c r="A37" s="60" t="s">
        <v>273</v>
      </c>
      <c r="B37" s="59">
        <v>2993</v>
      </c>
      <c r="C37" s="59">
        <v>3033</v>
      </c>
      <c r="D37" s="59">
        <v>3353</v>
      </c>
      <c r="E37" s="59">
        <v>3336</v>
      </c>
      <c r="F37" s="59">
        <v>3313</v>
      </c>
    </row>
    <row r="38" spans="1:6" ht="12.75">
      <c r="A38" s="56"/>
      <c r="B38" s="59"/>
      <c r="C38" s="59"/>
      <c r="D38" s="59"/>
      <c r="E38" s="59"/>
      <c r="F38" s="59"/>
    </row>
    <row r="39" spans="1:6" ht="12.75">
      <c r="A39" s="60" t="s">
        <v>274</v>
      </c>
      <c r="B39" s="59"/>
      <c r="C39" s="59"/>
      <c r="E39" s="59">
        <v>259</v>
      </c>
      <c r="F39" s="59">
        <v>253</v>
      </c>
    </row>
    <row r="40" spans="1:6" ht="12.75">
      <c r="A40" s="56"/>
      <c r="B40" s="59"/>
      <c r="C40" s="59"/>
      <c r="D40" s="59"/>
      <c r="E40" s="59"/>
      <c r="F40" s="59"/>
    </row>
    <row r="41" spans="1:6" ht="12.75">
      <c r="A41" s="60" t="s">
        <v>275</v>
      </c>
      <c r="B41" s="59">
        <v>222</v>
      </c>
      <c r="C41" s="59">
        <v>229</v>
      </c>
      <c r="D41" s="59">
        <v>246</v>
      </c>
      <c r="E41" s="59"/>
      <c r="F41" s="59"/>
    </row>
    <row r="42" spans="1:6" ht="12.75">
      <c r="A42" s="56"/>
      <c r="B42" s="59"/>
      <c r="C42" s="59"/>
      <c r="D42" s="59"/>
      <c r="E42" s="59"/>
      <c r="F42" s="59"/>
    </row>
    <row r="43" spans="1:6" ht="12.75">
      <c r="A43" s="60" t="s">
        <v>276</v>
      </c>
      <c r="B43" s="59">
        <v>130</v>
      </c>
      <c r="C43" s="59">
        <v>139</v>
      </c>
      <c r="D43" s="59">
        <v>140</v>
      </c>
      <c r="E43" s="59">
        <v>151</v>
      </c>
      <c r="F43" s="59">
        <v>140</v>
      </c>
    </row>
    <row r="44" spans="1:6" ht="12.75">
      <c r="A44" s="56"/>
      <c r="B44" s="59"/>
      <c r="C44" s="59"/>
      <c r="D44" s="59"/>
      <c r="E44" s="59"/>
      <c r="F44" s="59"/>
    </row>
    <row r="45" spans="1:6" ht="12.75">
      <c r="A45" s="60" t="s">
        <v>277</v>
      </c>
      <c r="B45" s="59">
        <v>645</v>
      </c>
      <c r="C45" s="59">
        <v>589</v>
      </c>
      <c r="D45" s="59">
        <v>490</v>
      </c>
      <c r="E45" s="59">
        <v>489</v>
      </c>
      <c r="F45" s="59">
        <v>482</v>
      </c>
    </row>
    <row r="46" spans="1:6" ht="12.75">
      <c r="A46" s="56"/>
      <c r="B46" s="59"/>
      <c r="C46" s="59"/>
      <c r="D46" s="59"/>
      <c r="E46" s="59"/>
      <c r="F46" s="59"/>
    </row>
    <row r="47" spans="1:6" ht="12.75">
      <c r="A47" s="60" t="s">
        <v>278</v>
      </c>
      <c r="B47" s="59">
        <v>81</v>
      </c>
      <c r="C47" s="59">
        <v>82</v>
      </c>
      <c r="D47" s="59">
        <v>83</v>
      </c>
      <c r="E47" s="59">
        <v>85</v>
      </c>
      <c r="F47" s="59">
        <v>85</v>
      </c>
    </row>
    <row r="48" spans="1:6" ht="12.75">
      <c r="A48" s="56"/>
      <c r="B48" s="59"/>
      <c r="C48" s="59"/>
      <c r="D48" s="59"/>
      <c r="E48" s="59"/>
      <c r="F48" s="59"/>
    </row>
    <row r="49" spans="1:6" ht="12.75">
      <c r="A49" s="60" t="s">
        <v>279</v>
      </c>
      <c r="B49" s="59"/>
      <c r="C49" s="59"/>
      <c r="D49" s="59"/>
      <c r="E49" s="59"/>
      <c r="F49" s="59"/>
    </row>
    <row r="50" spans="1:6" ht="12.75">
      <c r="A50" s="60" t="s">
        <v>280</v>
      </c>
      <c r="B50" s="59">
        <v>31</v>
      </c>
      <c r="C50" s="59">
        <v>31</v>
      </c>
      <c r="D50" s="59">
        <v>32</v>
      </c>
      <c r="E50" s="59">
        <v>38</v>
      </c>
      <c r="F50" s="59">
        <v>36</v>
      </c>
    </row>
    <row r="51" spans="1:6" ht="12.75">
      <c r="A51" s="60" t="s">
        <v>281</v>
      </c>
      <c r="B51" s="59">
        <v>50</v>
      </c>
      <c r="C51" s="59">
        <v>51</v>
      </c>
      <c r="D51" s="59">
        <v>51</v>
      </c>
      <c r="E51" s="59">
        <v>47</v>
      </c>
      <c r="F51" s="59">
        <v>49</v>
      </c>
    </row>
    <row r="52" spans="1:6" ht="12.75">
      <c r="A52" s="56"/>
      <c r="B52" s="59"/>
      <c r="C52" s="59"/>
      <c r="D52" s="59"/>
      <c r="E52" s="59"/>
      <c r="F52" s="59"/>
    </row>
    <row r="53" spans="1:6" ht="12.75">
      <c r="A53" s="60" t="s">
        <v>282</v>
      </c>
      <c r="B53" s="59">
        <v>41</v>
      </c>
      <c r="C53" s="59">
        <v>45</v>
      </c>
      <c r="D53" s="59">
        <v>44</v>
      </c>
      <c r="E53" s="59">
        <v>48</v>
      </c>
      <c r="F53" s="59">
        <v>52</v>
      </c>
    </row>
    <row r="54" spans="1:6" ht="12.75">
      <c r="A54" s="56"/>
      <c r="B54" s="59"/>
      <c r="C54" s="59"/>
      <c r="D54" s="59"/>
      <c r="E54" s="59"/>
      <c r="F54" s="59"/>
    </row>
    <row r="55" spans="1:6" ht="12.75">
      <c r="A55" s="60" t="s">
        <v>279</v>
      </c>
      <c r="B55" s="59"/>
      <c r="C55" s="59"/>
      <c r="D55" s="59"/>
      <c r="E55" s="59"/>
      <c r="F55" s="59"/>
    </row>
    <row r="56" spans="1:6" ht="12.75">
      <c r="A56" s="60" t="s">
        <v>280</v>
      </c>
      <c r="B56" s="59">
        <v>20</v>
      </c>
      <c r="C56" s="59">
        <v>19</v>
      </c>
      <c r="D56" s="59">
        <v>19</v>
      </c>
      <c r="E56" s="59">
        <v>22</v>
      </c>
      <c r="F56" s="59">
        <v>24</v>
      </c>
    </row>
    <row r="57" spans="1:6" ht="13.5" thickBot="1">
      <c r="A57" s="61" t="s">
        <v>281</v>
      </c>
      <c r="B57" s="62">
        <v>21</v>
      </c>
      <c r="C57" s="62">
        <v>26</v>
      </c>
      <c r="D57" s="62">
        <v>25</v>
      </c>
      <c r="E57" s="62">
        <v>26</v>
      </c>
      <c r="F57" s="62">
        <v>28</v>
      </c>
    </row>
    <row r="58" spans="1:6" ht="12.75">
      <c r="A58" s="718" t="s">
        <v>178</v>
      </c>
      <c r="B58" s="718"/>
      <c r="C58" s="718"/>
      <c r="D58" s="718"/>
      <c r="E58" s="718"/>
      <c r="F58" s="718"/>
    </row>
  </sheetData>
  <sheetProtection/>
  <mergeCells count="9">
    <mergeCell ref="A58:F5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56"/>
  <sheetViews>
    <sheetView showGridLines="0" zoomScalePageLayoutView="0" workbookViewId="0" topLeftCell="A1">
      <selection activeCell="A1" sqref="A1"/>
    </sheetView>
  </sheetViews>
  <sheetFormatPr defaultColWidth="11.421875" defaultRowHeight="12.75"/>
  <cols>
    <col min="1" max="1" width="30.7109375" style="0" customWidth="1"/>
  </cols>
  <sheetData>
    <row r="1" spans="1:13" ht="15">
      <c r="A1" s="7" t="s">
        <v>66</v>
      </c>
      <c r="B1" s="52"/>
      <c r="C1" s="52"/>
      <c r="D1" s="52"/>
      <c r="E1" s="52"/>
      <c r="F1" s="52"/>
      <c r="G1" s="52"/>
      <c r="H1" s="52"/>
      <c r="I1" s="52"/>
      <c r="J1" s="52"/>
      <c r="K1" s="52"/>
      <c r="L1" s="626"/>
      <c r="M1" s="73"/>
    </row>
    <row r="2" spans="1:13" ht="12.75">
      <c r="A2" s="732" t="s">
        <v>283</v>
      </c>
      <c r="B2" s="732"/>
      <c r="C2" s="732"/>
      <c r="D2" s="732"/>
      <c r="E2" s="732"/>
      <c r="F2" s="732"/>
      <c r="G2" s="732"/>
      <c r="H2" s="732"/>
      <c r="I2" s="732"/>
      <c r="J2" s="732"/>
      <c r="K2" s="732"/>
      <c r="L2" s="732"/>
      <c r="M2" s="732"/>
    </row>
    <row r="3" spans="1:13" ht="15">
      <c r="A3" s="733" t="s">
        <v>987</v>
      </c>
      <c r="B3" s="734"/>
      <c r="C3" s="734"/>
      <c r="D3" s="734"/>
      <c r="E3" s="734"/>
      <c r="F3" s="734"/>
      <c r="G3" s="734"/>
      <c r="H3" s="734"/>
      <c r="I3" s="734"/>
      <c r="J3" s="734"/>
      <c r="K3" s="74"/>
      <c r="L3" s="627"/>
      <c r="M3" s="75"/>
    </row>
    <row r="4" spans="1:13" ht="13.5" thickBot="1">
      <c r="A4" s="74"/>
      <c r="B4" s="74"/>
      <c r="C4" s="74"/>
      <c r="D4" s="74"/>
      <c r="E4" s="74"/>
      <c r="F4" s="73"/>
      <c r="G4" s="73"/>
      <c r="H4" s="73"/>
      <c r="I4" s="73"/>
      <c r="J4" s="73"/>
      <c r="K4" s="73"/>
      <c r="L4" s="76"/>
      <c r="M4" s="76" t="s">
        <v>133</v>
      </c>
    </row>
    <row r="5" spans="1:13" ht="12.75">
      <c r="A5" s="722" t="s">
        <v>134</v>
      </c>
      <c r="B5" s="735">
        <v>2001</v>
      </c>
      <c r="C5" s="728">
        <v>2002</v>
      </c>
      <c r="D5" s="728">
        <v>2003</v>
      </c>
      <c r="E5" s="728">
        <v>2004</v>
      </c>
      <c r="F5" s="728">
        <v>2005</v>
      </c>
      <c r="G5" s="728">
        <v>2006</v>
      </c>
      <c r="H5" s="728">
        <v>2007</v>
      </c>
      <c r="I5" s="728">
        <v>2008</v>
      </c>
      <c r="J5" s="728">
        <v>2009</v>
      </c>
      <c r="K5" s="728">
        <v>2010</v>
      </c>
      <c r="L5" s="728">
        <v>2011</v>
      </c>
      <c r="M5" s="728">
        <v>2012</v>
      </c>
    </row>
    <row r="6" spans="1:13" ht="12.75">
      <c r="A6" s="723"/>
      <c r="B6" s="729"/>
      <c r="C6" s="729"/>
      <c r="D6" s="729"/>
      <c r="E6" s="729"/>
      <c r="F6" s="729"/>
      <c r="G6" s="729"/>
      <c r="H6" s="730"/>
      <c r="I6" s="730"/>
      <c r="J6" s="730"/>
      <c r="K6" s="730"/>
      <c r="L6" s="730"/>
      <c r="M6" s="730"/>
    </row>
    <row r="7" spans="1:13" ht="12.75">
      <c r="A7" s="77"/>
      <c r="B7" s="78"/>
      <c r="C7" s="78"/>
      <c r="D7" s="78"/>
      <c r="E7" s="78"/>
      <c r="F7" s="78"/>
      <c r="G7" s="78"/>
      <c r="H7" s="78"/>
      <c r="I7" s="78"/>
      <c r="J7" s="78"/>
      <c r="K7" s="78"/>
      <c r="L7" s="77"/>
      <c r="M7" s="77"/>
    </row>
    <row r="8" spans="1:13" ht="12.75">
      <c r="A8" s="79" t="s">
        <v>284</v>
      </c>
      <c r="B8" s="80">
        <v>258392</v>
      </c>
      <c r="C8" s="80">
        <v>257911</v>
      </c>
      <c r="D8" s="80">
        <v>262148</v>
      </c>
      <c r="E8" s="80">
        <v>263341</v>
      </c>
      <c r="F8" s="80">
        <v>262830</v>
      </c>
      <c r="G8" s="80">
        <v>276436</v>
      </c>
      <c r="H8" s="80">
        <v>280272</v>
      </c>
      <c r="I8" s="80">
        <v>284037</v>
      </c>
      <c r="J8" s="81">
        <v>292773</v>
      </c>
      <c r="K8" s="81">
        <v>302605</v>
      </c>
      <c r="L8" s="81">
        <v>307909</v>
      </c>
      <c r="M8" s="81">
        <v>320615</v>
      </c>
    </row>
    <row r="9" spans="1:13" ht="12.75">
      <c r="A9" s="77"/>
      <c r="B9" s="80"/>
      <c r="C9" s="80"/>
      <c r="D9" s="80"/>
      <c r="E9" s="80"/>
      <c r="F9" s="80"/>
      <c r="G9" s="80"/>
      <c r="H9" s="80"/>
      <c r="I9" s="80"/>
      <c r="J9" s="81"/>
      <c r="K9" s="81"/>
      <c r="L9" s="81"/>
      <c r="M9" s="81"/>
    </row>
    <row r="10" spans="1:13" ht="12.75">
      <c r="A10" s="82" t="s">
        <v>285</v>
      </c>
      <c r="B10" s="80">
        <v>55842</v>
      </c>
      <c r="C10" s="80">
        <v>55179</v>
      </c>
      <c r="D10" s="80">
        <v>56602</v>
      </c>
      <c r="E10" s="80">
        <v>55454</v>
      </c>
      <c r="F10" s="80">
        <v>58335</v>
      </c>
      <c r="G10" s="80">
        <v>62113</v>
      </c>
      <c r="H10" s="80">
        <v>63459</v>
      </c>
      <c r="I10" s="80">
        <v>65204</v>
      </c>
      <c r="J10" s="81">
        <v>67240</v>
      </c>
      <c r="K10" s="81">
        <v>69441</v>
      </c>
      <c r="L10" s="81">
        <v>71650</v>
      </c>
      <c r="M10" s="81">
        <v>72478</v>
      </c>
    </row>
    <row r="11" spans="1:13" ht="12.75">
      <c r="A11" s="77"/>
      <c r="B11" s="80"/>
      <c r="C11" s="80"/>
      <c r="D11" s="80"/>
      <c r="E11" s="80"/>
      <c r="F11" s="80"/>
      <c r="G11" s="80"/>
      <c r="H11" s="80"/>
      <c r="I11" s="80"/>
      <c r="J11" s="81"/>
      <c r="K11" s="81"/>
      <c r="L11" s="81"/>
      <c r="M11" s="81"/>
    </row>
    <row r="12" spans="1:13" ht="12.75">
      <c r="A12" s="82" t="s">
        <v>286</v>
      </c>
      <c r="B12" s="80">
        <v>15278</v>
      </c>
      <c r="C12" s="80">
        <v>14996</v>
      </c>
      <c r="D12" s="80">
        <v>15190</v>
      </c>
      <c r="E12" s="80">
        <v>13844</v>
      </c>
      <c r="F12" s="80">
        <v>15436</v>
      </c>
      <c r="G12" s="80">
        <v>16070</v>
      </c>
      <c r="H12" s="80">
        <v>16173</v>
      </c>
      <c r="I12" s="80">
        <v>16046</v>
      </c>
      <c r="J12" s="81">
        <v>16108</v>
      </c>
      <c r="K12" s="81">
        <v>16305</v>
      </c>
      <c r="L12" s="81">
        <v>16673</v>
      </c>
      <c r="M12" s="81">
        <v>16984</v>
      </c>
    </row>
    <row r="13" spans="1:13" ht="12.75">
      <c r="A13" s="82"/>
      <c r="B13" s="80"/>
      <c r="C13" s="80"/>
      <c r="D13" s="80"/>
      <c r="E13" s="80"/>
      <c r="F13" s="80"/>
      <c r="G13" s="80"/>
      <c r="H13" s="80"/>
      <c r="I13" s="80"/>
      <c r="J13" s="81"/>
      <c r="K13" s="81"/>
      <c r="L13" s="81"/>
      <c r="M13" s="81"/>
    </row>
    <row r="14" spans="1:13" ht="12.75">
      <c r="A14" s="77" t="s">
        <v>287</v>
      </c>
      <c r="B14" s="80">
        <v>13488</v>
      </c>
      <c r="C14" s="80">
        <v>13560</v>
      </c>
      <c r="D14" s="80">
        <v>13681</v>
      </c>
      <c r="E14" s="80">
        <v>13763</v>
      </c>
      <c r="F14" s="80">
        <v>13628</v>
      </c>
      <c r="G14" s="80">
        <v>13872</v>
      </c>
      <c r="H14" s="80">
        <v>13883</v>
      </c>
      <c r="I14" s="80">
        <v>13664</v>
      </c>
      <c r="J14" s="81">
        <v>13256</v>
      </c>
      <c r="K14" s="81">
        <v>13151</v>
      </c>
      <c r="L14" s="81">
        <v>13158</v>
      </c>
      <c r="M14" s="81">
        <v>13252</v>
      </c>
    </row>
    <row r="15" spans="1:13" ht="12.75">
      <c r="A15" s="82" t="s">
        <v>288</v>
      </c>
      <c r="B15" s="80">
        <v>21</v>
      </c>
      <c r="C15" s="80">
        <v>28</v>
      </c>
      <c r="D15" s="80">
        <v>26</v>
      </c>
      <c r="E15" s="80">
        <v>21</v>
      </c>
      <c r="F15" s="80">
        <v>1744</v>
      </c>
      <c r="G15" s="80">
        <v>2034</v>
      </c>
      <c r="H15" s="80">
        <v>2075</v>
      </c>
      <c r="I15" s="80">
        <v>2201</v>
      </c>
      <c r="J15" s="81">
        <v>2642</v>
      </c>
      <c r="K15" s="81">
        <v>2935</v>
      </c>
      <c r="L15" s="81">
        <v>3270</v>
      </c>
      <c r="M15" s="81">
        <v>3374</v>
      </c>
    </row>
    <row r="16" spans="1:13" ht="12.75">
      <c r="A16" s="83" t="s">
        <v>289</v>
      </c>
      <c r="B16" s="80">
        <v>1769</v>
      </c>
      <c r="C16" s="80">
        <v>1408</v>
      </c>
      <c r="D16" s="80">
        <v>1483</v>
      </c>
      <c r="E16" s="80">
        <v>60</v>
      </c>
      <c r="F16" s="80">
        <v>64</v>
      </c>
      <c r="G16" s="80">
        <v>164</v>
      </c>
      <c r="H16" s="80">
        <v>215</v>
      </c>
      <c r="I16" s="80">
        <v>181</v>
      </c>
      <c r="J16" s="81">
        <v>210</v>
      </c>
      <c r="K16" s="81">
        <v>219</v>
      </c>
      <c r="L16" s="81">
        <v>245</v>
      </c>
      <c r="M16" s="81">
        <v>358</v>
      </c>
    </row>
    <row r="17" spans="1:13" ht="12.75">
      <c r="A17" s="82"/>
      <c r="B17" s="80"/>
      <c r="C17" s="80"/>
      <c r="D17" s="80"/>
      <c r="E17" s="84"/>
      <c r="F17" s="80"/>
      <c r="G17" s="80"/>
      <c r="H17" s="80"/>
      <c r="I17" s="80"/>
      <c r="J17" s="81"/>
      <c r="K17" s="81"/>
      <c r="L17" s="81"/>
      <c r="M17" s="81"/>
    </row>
    <row r="18" spans="1:13" ht="12.75">
      <c r="A18" s="85" t="s">
        <v>290</v>
      </c>
      <c r="B18" s="80">
        <v>16767</v>
      </c>
      <c r="C18" s="80">
        <v>17160</v>
      </c>
      <c r="D18" s="80">
        <v>17840</v>
      </c>
      <c r="E18" s="80">
        <v>18038</v>
      </c>
      <c r="F18" s="80">
        <v>18202</v>
      </c>
      <c r="G18" s="80">
        <v>19540</v>
      </c>
      <c r="H18" s="80">
        <v>19848</v>
      </c>
      <c r="I18" s="80">
        <v>20193</v>
      </c>
      <c r="J18" s="81">
        <v>20701</v>
      </c>
      <c r="K18" s="81">
        <v>21329</v>
      </c>
      <c r="L18" s="81">
        <v>21955</v>
      </c>
      <c r="M18" s="81">
        <f>+SUM(M20:M54)</f>
        <v>22676</v>
      </c>
    </row>
    <row r="19" spans="1:13" ht="12.75">
      <c r="A19" s="82"/>
      <c r="B19" s="80"/>
      <c r="C19" s="80"/>
      <c r="D19" s="80"/>
      <c r="E19" s="80"/>
      <c r="F19" s="80"/>
      <c r="G19" s="80"/>
      <c r="H19" s="80"/>
      <c r="I19" s="80"/>
      <c r="J19" s="81"/>
      <c r="K19" s="81"/>
      <c r="L19" s="81"/>
      <c r="M19" s="81"/>
    </row>
    <row r="20" spans="1:13" ht="12.75">
      <c r="A20" s="77" t="s">
        <v>291</v>
      </c>
      <c r="B20" s="80">
        <v>79</v>
      </c>
      <c r="C20" s="80">
        <v>77</v>
      </c>
      <c r="D20" s="80">
        <v>83</v>
      </c>
      <c r="E20" s="80">
        <v>85</v>
      </c>
      <c r="F20" s="80">
        <v>85</v>
      </c>
      <c r="G20" s="80">
        <v>85</v>
      </c>
      <c r="H20" s="80">
        <v>88</v>
      </c>
      <c r="I20" s="80">
        <v>87</v>
      </c>
      <c r="J20" s="81">
        <v>93</v>
      </c>
      <c r="K20" s="81">
        <v>95</v>
      </c>
      <c r="L20" s="81">
        <v>98</v>
      </c>
      <c r="M20" s="81">
        <v>102</v>
      </c>
    </row>
    <row r="21" spans="1:13" ht="12.75">
      <c r="A21" s="82" t="s">
        <v>292</v>
      </c>
      <c r="B21" s="80">
        <v>104</v>
      </c>
      <c r="C21" s="80">
        <v>106</v>
      </c>
      <c r="D21" s="80">
        <v>110</v>
      </c>
      <c r="E21" s="80">
        <v>116</v>
      </c>
      <c r="F21" s="80">
        <v>118</v>
      </c>
      <c r="G21" s="80">
        <v>125</v>
      </c>
      <c r="H21" s="80">
        <v>132</v>
      </c>
      <c r="I21" s="80">
        <v>132</v>
      </c>
      <c r="J21" s="81">
        <v>136</v>
      </c>
      <c r="K21" s="81">
        <v>147</v>
      </c>
      <c r="L21" s="81">
        <v>156</v>
      </c>
      <c r="M21" s="81">
        <v>159</v>
      </c>
    </row>
    <row r="22" spans="1:13" ht="12.75">
      <c r="A22" s="77" t="s">
        <v>293</v>
      </c>
      <c r="B22" s="80">
        <v>47</v>
      </c>
      <c r="C22" s="80">
        <v>49</v>
      </c>
      <c r="D22" s="80">
        <v>51</v>
      </c>
      <c r="E22" s="80">
        <v>54</v>
      </c>
      <c r="F22" s="80">
        <v>54</v>
      </c>
      <c r="G22" s="80">
        <v>62</v>
      </c>
      <c r="H22" s="80">
        <v>64</v>
      </c>
      <c r="I22" s="80">
        <v>68</v>
      </c>
      <c r="J22" s="81">
        <v>72</v>
      </c>
      <c r="K22" s="81">
        <v>79</v>
      </c>
      <c r="L22" s="81">
        <v>83</v>
      </c>
      <c r="M22" s="81">
        <v>91</v>
      </c>
    </row>
    <row r="23" spans="1:13" ht="12.75">
      <c r="A23" s="82" t="s">
        <v>294</v>
      </c>
      <c r="B23" s="80">
        <v>478</v>
      </c>
      <c r="C23" s="80">
        <v>481</v>
      </c>
      <c r="D23" s="80">
        <v>499</v>
      </c>
      <c r="E23" s="80">
        <v>508</v>
      </c>
      <c r="F23" s="80">
        <v>518</v>
      </c>
      <c r="G23" s="80">
        <v>558</v>
      </c>
      <c r="H23" s="80">
        <v>559</v>
      </c>
      <c r="I23" s="80">
        <v>574</v>
      </c>
      <c r="J23" s="81">
        <v>574</v>
      </c>
      <c r="K23" s="81">
        <v>601</v>
      </c>
      <c r="L23" s="81">
        <v>623</v>
      </c>
      <c r="M23" s="81">
        <v>634</v>
      </c>
    </row>
    <row r="24" spans="1:13" ht="12.75">
      <c r="A24" s="82" t="s">
        <v>295</v>
      </c>
      <c r="B24" s="80">
        <v>74</v>
      </c>
      <c r="C24" s="80">
        <v>77</v>
      </c>
      <c r="D24" s="80">
        <v>81</v>
      </c>
      <c r="E24" s="80">
        <v>81</v>
      </c>
      <c r="F24" s="80">
        <v>82</v>
      </c>
      <c r="G24" s="80">
        <v>85</v>
      </c>
      <c r="H24" s="80">
        <v>90</v>
      </c>
      <c r="I24" s="80">
        <v>95</v>
      </c>
      <c r="J24" s="81">
        <v>96</v>
      </c>
      <c r="K24" s="81">
        <v>96</v>
      </c>
      <c r="L24" s="81">
        <v>96</v>
      </c>
      <c r="M24" s="81">
        <v>103</v>
      </c>
    </row>
    <row r="25" spans="1:13" ht="12.75">
      <c r="A25" s="82" t="s">
        <v>296</v>
      </c>
      <c r="B25" s="80">
        <v>1763</v>
      </c>
      <c r="C25" s="80">
        <v>1792</v>
      </c>
      <c r="D25" s="80">
        <v>1843</v>
      </c>
      <c r="E25" s="80">
        <v>1876</v>
      </c>
      <c r="F25" s="80">
        <v>1874</v>
      </c>
      <c r="G25" s="80">
        <v>2018</v>
      </c>
      <c r="H25" s="80">
        <v>2039</v>
      </c>
      <c r="I25" s="80">
        <v>2067</v>
      </c>
      <c r="J25" s="81">
        <v>2148</v>
      </c>
      <c r="K25" s="81">
        <v>2232</v>
      </c>
      <c r="L25" s="81">
        <v>2297</v>
      </c>
      <c r="M25" s="81">
        <v>2391</v>
      </c>
    </row>
    <row r="26" spans="1:13" ht="12.75">
      <c r="A26" s="82" t="s">
        <v>297</v>
      </c>
      <c r="B26" s="80">
        <v>180</v>
      </c>
      <c r="C26" s="80">
        <v>185</v>
      </c>
      <c r="D26" s="80">
        <v>193</v>
      </c>
      <c r="E26" s="80">
        <v>192</v>
      </c>
      <c r="F26" s="80">
        <v>196</v>
      </c>
      <c r="G26" s="80">
        <v>208</v>
      </c>
      <c r="H26" s="80">
        <v>209</v>
      </c>
      <c r="I26" s="80">
        <v>213</v>
      </c>
      <c r="J26" s="81">
        <v>213</v>
      </c>
      <c r="K26" s="81">
        <v>223</v>
      </c>
      <c r="L26" s="81">
        <v>237</v>
      </c>
      <c r="M26" s="81">
        <v>248</v>
      </c>
    </row>
    <row r="27" spans="1:13" ht="12.75">
      <c r="A27" s="82" t="s">
        <v>298</v>
      </c>
      <c r="B27" s="80">
        <v>188</v>
      </c>
      <c r="C27" s="80">
        <v>189</v>
      </c>
      <c r="D27" s="80">
        <v>201</v>
      </c>
      <c r="E27" s="80">
        <v>200</v>
      </c>
      <c r="F27" s="80">
        <v>192</v>
      </c>
      <c r="G27" s="80">
        <v>207</v>
      </c>
      <c r="H27" s="80">
        <v>211</v>
      </c>
      <c r="I27" s="80">
        <v>213</v>
      </c>
      <c r="J27" s="81">
        <v>220</v>
      </c>
      <c r="K27" s="81">
        <v>226</v>
      </c>
      <c r="L27" s="81">
        <v>228</v>
      </c>
      <c r="M27" s="81">
        <v>232</v>
      </c>
    </row>
    <row r="28" spans="1:13" ht="12.75">
      <c r="A28" s="82" t="s">
        <v>299</v>
      </c>
      <c r="B28" s="80">
        <v>137</v>
      </c>
      <c r="C28" s="80">
        <v>141</v>
      </c>
      <c r="D28" s="80">
        <v>141</v>
      </c>
      <c r="E28" s="80">
        <v>141</v>
      </c>
      <c r="F28" s="80">
        <v>145</v>
      </c>
      <c r="G28" s="80">
        <v>145</v>
      </c>
      <c r="H28" s="80">
        <v>144</v>
      </c>
      <c r="I28" s="80">
        <v>142</v>
      </c>
      <c r="J28" s="81">
        <v>150</v>
      </c>
      <c r="K28" s="81">
        <v>148</v>
      </c>
      <c r="L28" s="81">
        <v>147</v>
      </c>
      <c r="M28" s="81">
        <v>155</v>
      </c>
    </row>
    <row r="29" spans="1:13" ht="12.75">
      <c r="A29" s="82" t="s">
        <v>300</v>
      </c>
      <c r="B29" s="80">
        <v>152</v>
      </c>
      <c r="C29" s="80">
        <v>157</v>
      </c>
      <c r="D29" s="80">
        <v>155</v>
      </c>
      <c r="E29" s="80">
        <v>157</v>
      </c>
      <c r="F29" s="80">
        <v>155</v>
      </c>
      <c r="G29" s="80">
        <v>160</v>
      </c>
      <c r="H29" s="80">
        <v>159</v>
      </c>
      <c r="I29" s="80">
        <v>169</v>
      </c>
      <c r="J29" s="81">
        <v>168</v>
      </c>
      <c r="K29" s="81">
        <v>171</v>
      </c>
      <c r="L29" s="81">
        <v>184</v>
      </c>
      <c r="M29" s="81">
        <v>188</v>
      </c>
    </row>
    <row r="30" spans="1:13" ht="12.75">
      <c r="A30" s="82" t="s">
        <v>301</v>
      </c>
      <c r="B30" s="80">
        <v>116</v>
      </c>
      <c r="C30" s="80">
        <v>115</v>
      </c>
      <c r="D30" s="80">
        <v>120</v>
      </c>
      <c r="E30" s="80">
        <v>115</v>
      </c>
      <c r="F30" s="80">
        <v>121</v>
      </c>
      <c r="G30" s="80">
        <v>123</v>
      </c>
      <c r="H30" s="80">
        <v>124</v>
      </c>
      <c r="I30" s="80">
        <v>120</v>
      </c>
      <c r="J30" s="81">
        <v>125</v>
      </c>
      <c r="K30" s="81">
        <v>128</v>
      </c>
      <c r="L30" s="81">
        <v>136</v>
      </c>
      <c r="M30" s="81">
        <v>142</v>
      </c>
    </row>
    <row r="31" spans="1:13" ht="12.75">
      <c r="A31" s="82" t="s">
        <v>302</v>
      </c>
      <c r="B31" s="80">
        <v>147</v>
      </c>
      <c r="C31" s="80">
        <v>145</v>
      </c>
      <c r="D31" s="80">
        <v>149</v>
      </c>
      <c r="E31" s="80">
        <v>149</v>
      </c>
      <c r="F31" s="80">
        <v>149</v>
      </c>
      <c r="G31" s="80">
        <v>161</v>
      </c>
      <c r="H31" s="80">
        <v>152</v>
      </c>
      <c r="I31" s="80">
        <v>157</v>
      </c>
      <c r="J31" s="81">
        <v>158</v>
      </c>
      <c r="K31" s="81">
        <v>162</v>
      </c>
      <c r="L31" s="81">
        <v>162</v>
      </c>
      <c r="M31" s="81">
        <v>164</v>
      </c>
    </row>
    <row r="32" spans="1:13" ht="12.75">
      <c r="A32" s="82" t="s">
        <v>303</v>
      </c>
      <c r="B32" s="80">
        <v>13</v>
      </c>
      <c r="C32" s="80">
        <v>13</v>
      </c>
      <c r="D32" s="80">
        <v>12</v>
      </c>
      <c r="E32" s="80">
        <v>13</v>
      </c>
      <c r="F32" s="80">
        <v>12</v>
      </c>
      <c r="G32" s="80">
        <v>12</v>
      </c>
      <c r="H32" s="80">
        <v>12</v>
      </c>
      <c r="I32" s="80">
        <v>13</v>
      </c>
      <c r="J32" s="81">
        <v>13</v>
      </c>
      <c r="K32" s="81">
        <v>12</v>
      </c>
      <c r="L32" s="81">
        <v>12</v>
      </c>
      <c r="M32" s="81">
        <v>12</v>
      </c>
    </row>
    <row r="33" spans="1:13" ht="12.75">
      <c r="A33" s="82" t="s">
        <v>304</v>
      </c>
      <c r="B33" s="80">
        <v>2831</v>
      </c>
      <c r="C33" s="80">
        <v>2902</v>
      </c>
      <c r="D33" s="80">
        <v>3011</v>
      </c>
      <c r="E33" s="80">
        <v>3048</v>
      </c>
      <c r="F33" s="80">
        <v>3100</v>
      </c>
      <c r="G33" s="80">
        <v>3301</v>
      </c>
      <c r="H33" s="80">
        <v>3336</v>
      </c>
      <c r="I33" s="80">
        <v>3402</v>
      </c>
      <c r="J33" s="81">
        <v>3451</v>
      </c>
      <c r="K33" s="81">
        <v>3555</v>
      </c>
      <c r="L33" s="81">
        <v>3643</v>
      </c>
      <c r="M33" s="81">
        <v>3736</v>
      </c>
    </row>
    <row r="34" spans="1:13" ht="12.75">
      <c r="A34" s="83" t="s">
        <v>305</v>
      </c>
      <c r="B34" s="80">
        <v>139</v>
      </c>
      <c r="C34" s="80">
        <v>145</v>
      </c>
      <c r="D34" s="80">
        <v>152</v>
      </c>
      <c r="E34" s="80">
        <v>153</v>
      </c>
      <c r="F34" s="80">
        <v>151</v>
      </c>
      <c r="G34" s="80">
        <v>152</v>
      </c>
      <c r="H34" s="80">
        <v>149</v>
      </c>
      <c r="I34" s="80">
        <v>168</v>
      </c>
      <c r="J34" s="81">
        <v>178</v>
      </c>
      <c r="K34" s="81">
        <v>183</v>
      </c>
      <c r="L34" s="81">
        <v>193</v>
      </c>
      <c r="M34" s="81">
        <v>208</v>
      </c>
    </row>
    <row r="35" spans="1:13" ht="12.75">
      <c r="A35" s="82" t="s">
        <v>306</v>
      </c>
      <c r="B35" s="80">
        <v>63</v>
      </c>
      <c r="C35" s="80">
        <v>64</v>
      </c>
      <c r="D35" s="80">
        <v>63</v>
      </c>
      <c r="E35" s="80">
        <v>64</v>
      </c>
      <c r="F35" s="80">
        <v>66</v>
      </c>
      <c r="G35" s="80">
        <v>69</v>
      </c>
      <c r="H35" s="80">
        <v>69</v>
      </c>
      <c r="I35" s="80">
        <v>71</v>
      </c>
      <c r="J35" s="81">
        <v>77</v>
      </c>
      <c r="K35" s="81">
        <v>87</v>
      </c>
      <c r="L35" s="81">
        <v>90</v>
      </c>
      <c r="M35" s="81">
        <v>98</v>
      </c>
    </row>
    <row r="36" spans="1:13" ht="12.75">
      <c r="A36" s="82" t="s">
        <v>307</v>
      </c>
      <c r="B36" s="80">
        <v>56</v>
      </c>
      <c r="C36" s="80">
        <v>57</v>
      </c>
      <c r="D36" s="80">
        <v>57</v>
      </c>
      <c r="E36" s="80">
        <v>56</v>
      </c>
      <c r="F36" s="80">
        <v>61</v>
      </c>
      <c r="G36" s="80">
        <v>58</v>
      </c>
      <c r="H36" s="80">
        <v>55</v>
      </c>
      <c r="I36" s="80">
        <v>52</v>
      </c>
      <c r="J36" s="81">
        <v>50</v>
      </c>
      <c r="K36" s="81">
        <v>50</v>
      </c>
      <c r="L36" s="81">
        <v>47</v>
      </c>
      <c r="M36" s="81">
        <v>46</v>
      </c>
    </row>
    <row r="37" spans="1:13" ht="12.75">
      <c r="A37" s="82" t="s">
        <v>308</v>
      </c>
      <c r="B37" s="80">
        <v>257</v>
      </c>
      <c r="C37" s="80">
        <v>264</v>
      </c>
      <c r="D37" s="80">
        <v>271</v>
      </c>
      <c r="E37" s="80">
        <v>275</v>
      </c>
      <c r="F37" s="80">
        <v>298</v>
      </c>
      <c r="G37" s="80">
        <v>324</v>
      </c>
      <c r="H37" s="80">
        <v>343</v>
      </c>
      <c r="I37" s="80">
        <v>346</v>
      </c>
      <c r="J37" s="81">
        <v>370</v>
      </c>
      <c r="K37" s="81">
        <v>374</v>
      </c>
      <c r="L37" s="81">
        <v>397</v>
      </c>
      <c r="M37" s="81">
        <v>404</v>
      </c>
    </row>
    <row r="38" spans="1:13" ht="12.75">
      <c r="A38" s="82" t="s">
        <v>309</v>
      </c>
      <c r="B38" s="80">
        <v>1979</v>
      </c>
      <c r="C38" s="80">
        <v>2055</v>
      </c>
      <c r="D38" s="80">
        <v>2205</v>
      </c>
      <c r="E38" s="80">
        <v>2212</v>
      </c>
      <c r="F38" s="80">
        <v>2230</v>
      </c>
      <c r="G38" s="80">
        <v>2453</v>
      </c>
      <c r="H38" s="80">
        <v>2507</v>
      </c>
      <c r="I38" s="80">
        <v>2523</v>
      </c>
      <c r="J38" s="81">
        <v>2639</v>
      </c>
      <c r="K38" s="81">
        <v>2720</v>
      </c>
      <c r="L38" s="81">
        <v>2820</v>
      </c>
      <c r="M38" s="81">
        <v>2883</v>
      </c>
    </row>
    <row r="39" spans="1:13" ht="12.75">
      <c r="A39" s="82" t="s">
        <v>310</v>
      </c>
      <c r="B39" s="80">
        <v>169</v>
      </c>
      <c r="C39" s="80">
        <v>191</v>
      </c>
      <c r="D39" s="80">
        <v>207</v>
      </c>
      <c r="E39" s="80">
        <v>220</v>
      </c>
      <c r="F39" s="80">
        <v>233</v>
      </c>
      <c r="G39" s="80">
        <v>273</v>
      </c>
      <c r="H39" s="80">
        <v>299</v>
      </c>
      <c r="I39" s="80">
        <v>304</v>
      </c>
      <c r="J39" s="81">
        <v>313</v>
      </c>
      <c r="K39" s="81">
        <v>327</v>
      </c>
      <c r="L39" s="81">
        <v>366</v>
      </c>
      <c r="M39" s="81">
        <v>395</v>
      </c>
    </row>
    <row r="40" spans="1:13" ht="12.75">
      <c r="A40" s="82" t="s">
        <v>311</v>
      </c>
      <c r="B40" s="80">
        <v>163</v>
      </c>
      <c r="C40" s="80">
        <v>160</v>
      </c>
      <c r="D40" s="80">
        <v>158</v>
      </c>
      <c r="E40" s="80">
        <v>152</v>
      </c>
      <c r="F40" s="80">
        <v>157</v>
      </c>
      <c r="G40" s="80">
        <v>168</v>
      </c>
      <c r="H40" s="80">
        <v>170</v>
      </c>
      <c r="I40" s="80">
        <v>166</v>
      </c>
      <c r="J40" s="81">
        <v>171</v>
      </c>
      <c r="K40" s="81">
        <v>180</v>
      </c>
      <c r="L40" s="81">
        <v>188</v>
      </c>
      <c r="M40" s="81">
        <v>197</v>
      </c>
    </row>
    <row r="41" spans="1:13" ht="12.75">
      <c r="A41" s="82" t="s">
        <v>312</v>
      </c>
      <c r="B41" s="80">
        <v>191</v>
      </c>
      <c r="C41" s="80">
        <v>191</v>
      </c>
      <c r="D41" s="80">
        <v>206</v>
      </c>
      <c r="E41" s="80">
        <v>202</v>
      </c>
      <c r="F41" s="80">
        <v>207</v>
      </c>
      <c r="G41" s="80">
        <v>219</v>
      </c>
      <c r="H41" s="80">
        <v>222</v>
      </c>
      <c r="I41" s="80">
        <v>241</v>
      </c>
      <c r="J41" s="81">
        <v>248</v>
      </c>
      <c r="K41" s="81">
        <v>255</v>
      </c>
      <c r="L41" s="81">
        <v>271</v>
      </c>
      <c r="M41" s="81">
        <v>287</v>
      </c>
    </row>
    <row r="42" spans="1:13" ht="12.75">
      <c r="A42" s="82" t="s">
        <v>313</v>
      </c>
      <c r="B42" s="80">
        <v>179</v>
      </c>
      <c r="C42" s="80">
        <v>179</v>
      </c>
      <c r="D42" s="80">
        <v>188</v>
      </c>
      <c r="E42" s="80">
        <v>184</v>
      </c>
      <c r="F42" s="80">
        <v>187</v>
      </c>
      <c r="G42" s="80">
        <v>207</v>
      </c>
      <c r="H42" s="80">
        <v>205</v>
      </c>
      <c r="I42" s="80">
        <v>205</v>
      </c>
      <c r="J42" s="81">
        <v>210</v>
      </c>
      <c r="K42" s="81">
        <v>224</v>
      </c>
      <c r="L42" s="81">
        <v>226</v>
      </c>
      <c r="M42" s="81">
        <v>223</v>
      </c>
    </row>
    <row r="43" spans="1:13" ht="12.75">
      <c r="A43" s="82" t="s">
        <v>314</v>
      </c>
      <c r="B43" s="80">
        <v>589</v>
      </c>
      <c r="C43" s="80">
        <v>603</v>
      </c>
      <c r="D43" s="80">
        <v>603</v>
      </c>
      <c r="E43" s="80">
        <v>619</v>
      </c>
      <c r="F43" s="80">
        <v>618</v>
      </c>
      <c r="G43" s="80">
        <v>651</v>
      </c>
      <c r="H43" s="80">
        <v>664</v>
      </c>
      <c r="I43" s="80">
        <v>664</v>
      </c>
      <c r="J43" s="81">
        <v>684</v>
      </c>
      <c r="K43" s="81">
        <v>698</v>
      </c>
      <c r="L43" s="81">
        <v>713</v>
      </c>
      <c r="M43" s="81">
        <v>744</v>
      </c>
    </row>
    <row r="44" spans="1:13" ht="12.75">
      <c r="A44" s="82" t="s">
        <v>315</v>
      </c>
      <c r="B44" s="80">
        <v>81</v>
      </c>
      <c r="C44" s="80">
        <v>90</v>
      </c>
      <c r="D44" s="80">
        <v>95</v>
      </c>
      <c r="E44" s="80">
        <v>89</v>
      </c>
      <c r="F44" s="80">
        <v>88</v>
      </c>
      <c r="G44" s="80">
        <v>97</v>
      </c>
      <c r="H44" s="80">
        <v>107</v>
      </c>
      <c r="I44" s="80">
        <v>106</v>
      </c>
      <c r="J44" s="81">
        <v>113</v>
      </c>
      <c r="K44" s="81">
        <v>125</v>
      </c>
      <c r="L44" s="81">
        <v>145</v>
      </c>
      <c r="M44" s="81">
        <v>155</v>
      </c>
    </row>
    <row r="45" spans="1:13" ht="12.75">
      <c r="A45" s="82" t="s">
        <v>316</v>
      </c>
      <c r="B45" s="80">
        <v>131</v>
      </c>
      <c r="C45" s="80">
        <v>135</v>
      </c>
      <c r="D45" s="80">
        <v>135</v>
      </c>
      <c r="E45" s="80">
        <v>138</v>
      </c>
      <c r="F45" s="80">
        <v>141</v>
      </c>
      <c r="G45" s="80">
        <v>159</v>
      </c>
      <c r="H45" s="80">
        <v>167</v>
      </c>
      <c r="I45" s="80">
        <v>170</v>
      </c>
      <c r="J45" s="81">
        <v>177</v>
      </c>
      <c r="K45" s="81">
        <v>184</v>
      </c>
      <c r="L45" s="81">
        <v>193</v>
      </c>
      <c r="M45" s="81">
        <v>197</v>
      </c>
    </row>
    <row r="46" spans="1:13" ht="12.75">
      <c r="A46" s="82" t="s">
        <v>317</v>
      </c>
      <c r="B46" s="80">
        <v>499</v>
      </c>
      <c r="C46" s="80">
        <v>496</v>
      </c>
      <c r="D46" s="80">
        <v>502</v>
      </c>
      <c r="E46" s="80">
        <v>504</v>
      </c>
      <c r="F46" s="80">
        <v>502</v>
      </c>
      <c r="G46" s="80">
        <v>530</v>
      </c>
      <c r="H46" s="80">
        <v>544</v>
      </c>
      <c r="I46" s="80">
        <v>555</v>
      </c>
      <c r="J46" s="81">
        <v>565</v>
      </c>
      <c r="K46" s="81">
        <v>586</v>
      </c>
      <c r="L46" s="81">
        <v>586</v>
      </c>
      <c r="M46" s="81">
        <v>606</v>
      </c>
    </row>
    <row r="47" spans="1:13" ht="12.75">
      <c r="A47" s="82" t="s">
        <v>318</v>
      </c>
      <c r="B47" s="80">
        <v>2755</v>
      </c>
      <c r="C47" s="80">
        <v>2796</v>
      </c>
      <c r="D47" s="80">
        <v>2875</v>
      </c>
      <c r="E47" s="80">
        <v>2906</v>
      </c>
      <c r="F47" s="80">
        <v>2893</v>
      </c>
      <c r="G47" s="80">
        <v>3085</v>
      </c>
      <c r="H47" s="80">
        <v>3095</v>
      </c>
      <c r="I47" s="80">
        <v>3108</v>
      </c>
      <c r="J47" s="81">
        <v>3121</v>
      </c>
      <c r="K47" s="81">
        <v>3223</v>
      </c>
      <c r="L47" s="81">
        <v>3276</v>
      </c>
      <c r="M47" s="81">
        <v>3322</v>
      </c>
    </row>
    <row r="48" spans="1:13" ht="12.75">
      <c r="A48" s="82" t="s">
        <v>319</v>
      </c>
      <c r="B48" s="80">
        <v>40</v>
      </c>
      <c r="C48" s="80">
        <v>40</v>
      </c>
      <c r="D48" s="80">
        <v>40</v>
      </c>
      <c r="E48" s="80">
        <v>42</v>
      </c>
      <c r="F48" s="80">
        <v>44</v>
      </c>
      <c r="G48" s="80">
        <v>47</v>
      </c>
      <c r="H48" s="80">
        <v>46</v>
      </c>
      <c r="I48" s="80">
        <v>45</v>
      </c>
      <c r="J48" s="81">
        <v>52</v>
      </c>
      <c r="K48" s="81">
        <v>55</v>
      </c>
      <c r="L48" s="81">
        <v>58</v>
      </c>
      <c r="M48" s="81">
        <v>63</v>
      </c>
    </row>
    <row r="49" spans="1:13" ht="12.75">
      <c r="A49" s="82" t="s">
        <v>320</v>
      </c>
      <c r="B49" s="80">
        <v>230</v>
      </c>
      <c r="C49" s="80">
        <v>237</v>
      </c>
      <c r="D49" s="80">
        <v>246</v>
      </c>
      <c r="E49" s="80">
        <v>244</v>
      </c>
      <c r="F49" s="80">
        <v>245</v>
      </c>
      <c r="G49" s="80">
        <v>266</v>
      </c>
      <c r="H49" s="80">
        <v>271</v>
      </c>
      <c r="I49" s="80">
        <v>268</v>
      </c>
      <c r="J49" s="81">
        <v>279</v>
      </c>
      <c r="K49" s="81">
        <v>289</v>
      </c>
      <c r="L49" s="81">
        <v>304</v>
      </c>
      <c r="M49" s="81">
        <v>314</v>
      </c>
    </row>
    <row r="50" spans="1:13" ht="12.75">
      <c r="A50" s="82" t="s">
        <v>321</v>
      </c>
      <c r="B50" s="80">
        <v>74</v>
      </c>
      <c r="C50" s="80">
        <v>74</v>
      </c>
      <c r="D50" s="80">
        <v>73</v>
      </c>
      <c r="E50" s="80">
        <v>78</v>
      </c>
      <c r="F50" s="80">
        <v>76</v>
      </c>
      <c r="G50" s="80">
        <v>79</v>
      </c>
      <c r="H50" s="80">
        <v>81</v>
      </c>
      <c r="I50" s="80">
        <v>84</v>
      </c>
      <c r="J50" s="81">
        <v>89</v>
      </c>
      <c r="K50" s="81">
        <v>93</v>
      </c>
      <c r="L50" s="81">
        <v>100</v>
      </c>
      <c r="M50" s="81">
        <v>112</v>
      </c>
    </row>
    <row r="51" spans="1:13" ht="12.75">
      <c r="A51" s="82" t="s">
        <v>322</v>
      </c>
      <c r="B51" s="80">
        <v>375</v>
      </c>
      <c r="C51" s="80">
        <v>398</v>
      </c>
      <c r="D51" s="80">
        <v>461</v>
      </c>
      <c r="E51" s="80">
        <v>499</v>
      </c>
      <c r="F51" s="80">
        <v>508</v>
      </c>
      <c r="G51" s="80">
        <v>564</v>
      </c>
      <c r="H51" s="80">
        <v>602</v>
      </c>
      <c r="I51" s="80">
        <v>625</v>
      </c>
      <c r="J51" s="81">
        <v>641</v>
      </c>
      <c r="K51" s="81">
        <v>641</v>
      </c>
      <c r="L51" s="81">
        <v>671</v>
      </c>
      <c r="M51" s="81">
        <v>697</v>
      </c>
    </row>
    <row r="52" spans="1:13" ht="12.75">
      <c r="A52" s="82" t="s">
        <v>323</v>
      </c>
      <c r="B52" s="80">
        <v>773</v>
      </c>
      <c r="C52" s="80">
        <v>799</v>
      </c>
      <c r="D52" s="80">
        <v>835</v>
      </c>
      <c r="E52" s="80">
        <v>837</v>
      </c>
      <c r="F52" s="80">
        <v>834</v>
      </c>
      <c r="G52" s="80">
        <v>867</v>
      </c>
      <c r="H52" s="80">
        <v>899</v>
      </c>
      <c r="I52" s="80">
        <v>939</v>
      </c>
      <c r="J52" s="81">
        <v>960</v>
      </c>
      <c r="K52" s="81">
        <v>972</v>
      </c>
      <c r="L52" s="81">
        <v>993</v>
      </c>
      <c r="M52" s="81">
        <v>1038</v>
      </c>
    </row>
    <row r="53" spans="1:13" ht="12.75">
      <c r="A53" s="82" t="s">
        <v>324</v>
      </c>
      <c r="B53" s="80">
        <v>1432</v>
      </c>
      <c r="C53" s="80">
        <v>1462</v>
      </c>
      <c r="D53" s="80">
        <v>1512</v>
      </c>
      <c r="E53" s="80">
        <v>1520</v>
      </c>
      <c r="F53" s="80">
        <v>1543</v>
      </c>
      <c r="G53" s="80">
        <v>1661</v>
      </c>
      <c r="H53" s="80">
        <v>1670</v>
      </c>
      <c r="I53" s="80">
        <v>1722</v>
      </c>
      <c r="J53" s="81">
        <v>1745</v>
      </c>
      <c r="K53" s="81">
        <v>1776</v>
      </c>
      <c r="L53" s="81">
        <v>1795</v>
      </c>
      <c r="M53" s="81">
        <v>1880</v>
      </c>
    </row>
    <row r="54" spans="1:13" ht="13.5" thickBot="1">
      <c r="A54" s="86" t="s">
        <v>325</v>
      </c>
      <c r="B54" s="87">
        <v>283</v>
      </c>
      <c r="C54" s="87">
        <v>295</v>
      </c>
      <c r="D54" s="87">
        <v>307</v>
      </c>
      <c r="E54" s="87">
        <v>309</v>
      </c>
      <c r="F54" s="87">
        <v>319</v>
      </c>
      <c r="G54" s="87">
        <v>361</v>
      </c>
      <c r="H54" s="87">
        <v>364</v>
      </c>
      <c r="I54" s="87">
        <v>379</v>
      </c>
      <c r="J54" s="88">
        <v>402</v>
      </c>
      <c r="K54" s="88">
        <v>412</v>
      </c>
      <c r="L54" s="88">
        <v>421</v>
      </c>
      <c r="M54" s="88">
        <v>450</v>
      </c>
    </row>
    <row r="55" spans="1:13" ht="12.75">
      <c r="A55" s="731" t="s">
        <v>326</v>
      </c>
      <c r="B55" s="731"/>
      <c r="C55" s="731"/>
      <c r="D55" s="731"/>
      <c r="E55" s="731"/>
      <c r="F55" s="731"/>
      <c r="G55" s="731"/>
      <c r="H55" s="731"/>
      <c r="I55" s="82"/>
      <c r="J55" s="77"/>
      <c r="K55" s="77"/>
      <c r="L55" s="89"/>
      <c r="M55" s="89"/>
    </row>
    <row r="56" spans="1:13" ht="15">
      <c r="A56" s="90"/>
      <c r="B56" s="90"/>
      <c r="C56" s="90"/>
      <c r="D56" s="90"/>
      <c r="E56" s="90"/>
      <c r="F56" s="90"/>
      <c r="G56" s="90"/>
      <c r="H56" s="90"/>
      <c r="I56" s="90"/>
      <c r="J56" s="90"/>
      <c r="K56" s="90"/>
      <c r="L56" s="90"/>
      <c r="M56" s="90"/>
    </row>
  </sheetData>
  <sheetProtection/>
  <mergeCells count="16">
    <mergeCell ref="K5:K6"/>
    <mergeCell ref="M5:M6"/>
    <mergeCell ref="A55:H55"/>
    <mergeCell ref="A2:M2"/>
    <mergeCell ref="A3:J3"/>
    <mergeCell ref="A5:A6"/>
    <mergeCell ref="B5:B6"/>
    <mergeCell ref="C5:C6"/>
    <mergeCell ref="D5:D6"/>
    <mergeCell ref="L5:L6"/>
    <mergeCell ref="E5:E6"/>
    <mergeCell ref="F5:F6"/>
    <mergeCell ref="G5:G6"/>
    <mergeCell ref="H5:H6"/>
    <mergeCell ref="I5:I6"/>
    <mergeCell ref="J5:J6"/>
  </mergeCells>
  <hyperlinks>
    <hyperlink ref="A1" location="Índice!A1" display="Regresar"/>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46"/>
  <sheetViews>
    <sheetView showGridLines="0" zoomScale="90" zoomScaleNormal="90" zoomScalePageLayoutView="0" workbookViewId="0" topLeftCell="A1">
      <selection activeCell="A1" sqref="A1"/>
    </sheetView>
  </sheetViews>
  <sheetFormatPr defaultColWidth="11.421875" defaultRowHeight="12.75"/>
  <cols>
    <col min="1" max="1" width="48.57421875" style="0" customWidth="1"/>
  </cols>
  <sheetData>
    <row r="1" spans="1:13" ht="15">
      <c r="A1" s="17" t="s">
        <v>66</v>
      </c>
      <c r="B1" s="90"/>
      <c r="C1" s="90"/>
      <c r="D1" s="90"/>
      <c r="E1" s="90"/>
      <c r="F1" s="90"/>
      <c r="G1" s="90"/>
      <c r="H1" s="90"/>
      <c r="I1" s="90"/>
      <c r="J1" s="90"/>
      <c r="K1" s="90"/>
      <c r="L1" s="91"/>
      <c r="M1" s="91"/>
    </row>
    <row r="2" spans="1:13" ht="12.75">
      <c r="A2" s="732" t="s">
        <v>283</v>
      </c>
      <c r="B2" s="732"/>
      <c r="C2" s="732"/>
      <c r="D2" s="732"/>
      <c r="E2" s="732"/>
      <c r="F2" s="732"/>
      <c r="G2" s="732"/>
      <c r="H2" s="732"/>
      <c r="I2" s="732"/>
      <c r="J2" s="732"/>
      <c r="K2" s="732"/>
      <c r="L2" s="732"/>
      <c r="M2" s="732"/>
    </row>
    <row r="3" spans="1:13" ht="15">
      <c r="A3" s="736" t="s">
        <v>1012</v>
      </c>
      <c r="B3" s="736"/>
      <c r="C3" s="736"/>
      <c r="D3" s="736"/>
      <c r="E3" s="736"/>
      <c r="F3" s="736"/>
      <c r="G3" s="736"/>
      <c r="H3" s="736"/>
      <c r="I3" s="736"/>
      <c r="J3" s="736"/>
      <c r="K3" s="736"/>
      <c r="L3" s="736"/>
      <c r="M3" s="736"/>
    </row>
    <row r="4" spans="1:13" ht="13.5" thickBot="1">
      <c r="A4" s="74"/>
      <c r="B4" s="74"/>
      <c r="C4" s="74"/>
      <c r="D4" s="74"/>
      <c r="E4" s="74"/>
      <c r="F4" s="73"/>
      <c r="G4" s="73"/>
      <c r="H4" s="73"/>
      <c r="I4" s="73"/>
      <c r="J4" s="73"/>
      <c r="K4" s="73"/>
      <c r="L4" s="76"/>
      <c r="M4" s="76" t="s">
        <v>179</v>
      </c>
    </row>
    <row r="5" spans="1:13" ht="12.75">
      <c r="A5" s="722" t="s">
        <v>134</v>
      </c>
      <c r="B5" s="735">
        <v>2001</v>
      </c>
      <c r="C5" s="728">
        <v>2002</v>
      </c>
      <c r="D5" s="728">
        <v>2003</v>
      </c>
      <c r="E5" s="728">
        <v>2004</v>
      </c>
      <c r="F5" s="728">
        <v>2005</v>
      </c>
      <c r="G5" s="728">
        <v>2006</v>
      </c>
      <c r="H5" s="728">
        <v>2007</v>
      </c>
      <c r="I5" s="728">
        <v>2008</v>
      </c>
      <c r="J5" s="728">
        <v>2009</v>
      </c>
      <c r="K5" s="728">
        <v>2010</v>
      </c>
      <c r="L5" s="728">
        <v>2011</v>
      </c>
      <c r="M5" s="728">
        <v>2012</v>
      </c>
    </row>
    <row r="6" spans="1:13" ht="12.75">
      <c r="A6" s="723"/>
      <c r="B6" s="729"/>
      <c r="C6" s="729"/>
      <c r="D6" s="729"/>
      <c r="E6" s="729"/>
      <c r="F6" s="729"/>
      <c r="G6" s="729"/>
      <c r="H6" s="730"/>
      <c r="I6" s="730"/>
      <c r="J6" s="730"/>
      <c r="K6" s="730"/>
      <c r="L6" s="730"/>
      <c r="M6" s="730"/>
    </row>
    <row r="7" spans="1:13" ht="12.75">
      <c r="A7" s="77"/>
      <c r="B7" s="78"/>
      <c r="C7" s="78"/>
      <c r="D7" s="78"/>
      <c r="E7" s="78"/>
      <c r="F7" s="78"/>
      <c r="G7" s="78"/>
      <c r="H7" s="78"/>
      <c r="I7" s="78"/>
      <c r="J7" s="78"/>
      <c r="K7" s="78"/>
      <c r="L7" s="78"/>
      <c r="M7" s="638"/>
    </row>
    <row r="8" spans="1:13" ht="12.75">
      <c r="A8" s="79" t="s">
        <v>327</v>
      </c>
      <c r="B8" s="80">
        <v>2439</v>
      </c>
      <c r="C8" s="80">
        <v>2483</v>
      </c>
      <c r="D8" s="80">
        <v>2549</v>
      </c>
      <c r="E8" s="80">
        <v>2623</v>
      </c>
      <c r="F8" s="80">
        <v>2670</v>
      </c>
      <c r="G8" s="80">
        <v>2520</v>
      </c>
      <c r="H8" s="80">
        <v>2557</v>
      </c>
      <c r="I8" s="80">
        <v>2644</v>
      </c>
      <c r="J8" s="81">
        <v>2707</v>
      </c>
      <c r="K8" s="81">
        <v>2844</v>
      </c>
      <c r="L8" s="81">
        <v>3064</v>
      </c>
      <c r="M8" s="81">
        <v>3321</v>
      </c>
    </row>
    <row r="9" spans="1:13" ht="12.75">
      <c r="A9" s="77"/>
      <c r="B9" s="80"/>
      <c r="C9" s="80"/>
      <c r="D9" s="80"/>
      <c r="E9" s="80"/>
      <c r="F9" s="80"/>
      <c r="G9" s="80"/>
      <c r="H9" s="80"/>
      <c r="I9" s="80"/>
      <c r="J9" s="81"/>
      <c r="K9" s="81"/>
      <c r="L9" s="81"/>
      <c r="M9" s="81"/>
    </row>
    <row r="10" spans="1:13" ht="12.75">
      <c r="A10" s="82" t="s">
        <v>328</v>
      </c>
      <c r="B10" s="80">
        <v>549</v>
      </c>
      <c r="C10" s="80">
        <v>552</v>
      </c>
      <c r="D10" s="80">
        <v>529</v>
      </c>
      <c r="E10" s="80">
        <v>527</v>
      </c>
      <c r="F10" s="80">
        <v>520</v>
      </c>
      <c r="G10" s="80">
        <v>496</v>
      </c>
      <c r="H10" s="80">
        <v>483</v>
      </c>
      <c r="I10" s="80">
        <v>462</v>
      </c>
      <c r="J10" s="81">
        <v>439</v>
      </c>
      <c r="K10" s="81">
        <v>420</v>
      </c>
      <c r="L10" s="81">
        <v>393</v>
      </c>
      <c r="M10" s="81">
        <v>368</v>
      </c>
    </row>
    <row r="11" spans="1:13" ht="12.75">
      <c r="A11" s="77" t="s">
        <v>329</v>
      </c>
      <c r="B11" s="80">
        <v>1890</v>
      </c>
      <c r="C11" s="80">
        <v>1931</v>
      </c>
      <c r="D11" s="80">
        <v>2020</v>
      </c>
      <c r="E11" s="80">
        <v>2096</v>
      </c>
      <c r="F11" s="80">
        <v>2150</v>
      </c>
      <c r="G11" s="80">
        <v>2024</v>
      </c>
      <c r="H11" s="80">
        <v>2074</v>
      </c>
      <c r="I11" s="80">
        <v>2182</v>
      </c>
      <c r="J11" s="81">
        <v>2268</v>
      </c>
      <c r="K11" s="81">
        <v>2424</v>
      </c>
      <c r="L11" s="81">
        <v>2671</v>
      </c>
      <c r="M11" s="81">
        <v>2953</v>
      </c>
    </row>
    <row r="12" spans="1:13" ht="12.75">
      <c r="A12" s="82"/>
      <c r="B12" s="80"/>
      <c r="C12" s="80"/>
      <c r="D12" s="80"/>
      <c r="E12" s="84"/>
      <c r="F12" s="80"/>
      <c r="G12" s="80"/>
      <c r="H12" s="80"/>
      <c r="I12" s="80"/>
      <c r="J12" s="81"/>
      <c r="K12" s="81"/>
      <c r="L12" s="81"/>
      <c r="M12" s="81"/>
    </row>
    <row r="13" spans="1:13" ht="25.5">
      <c r="A13" s="92" t="s">
        <v>333</v>
      </c>
      <c r="B13" s="80">
        <v>4988</v>
      </c>
      <c r="C13" s="80">
        <v>5063</v>
      </c>
      <c r="D13" s="80">
        <v>5227</v>
      </c>
      <c r="E13" s="80">
        <v>5292</v>
      </c>
      <c r="F13" s="80">
        <v>5361</v>
      </c>
      <c r="G13" s="80">
        <v>5903</v>
      </c>
      <c r="H13" s="80">
        <v>6082</v>
      </c>
      <c r="I13" s="80">
        <v>6194</v>
      </c>
      <c r="J13" s="81">
        <v>6486</v>
      </c>
      <c r="K13" s="81">
        <v>6740</v>
      </c>
      <c r="L13" s="81">
        <f>+SUM(L15:L26)</f>
        <v>7039</v>
      </c>
      <c r="M13" s="81">
        <f>+SUM(M15:M26)</f>
        <v>7459</v>
      </c>
    </row>
    <row r="14" spans="1:13" ht="12.75">
      <c r="A14" s="82"/>
      <c r="B14" s="80"/>
      <c r="C14" s="80"/>
      <c r="D14" s="80"/>
      <c r="E14" s="80"/>
      <c r="F14" s="80"/>
      <c r="G14" s="80"/>
      <c r="H14" s="80"/>
      <c r="I14" s="80"/>
      <c r="J14" s="81"/>
      <c r="K14" s="81"/>
      <c r="L14" s="81"/>
      <c r="M14" s="81"/>
    </row>
    <row r="15" spans="1:13" ht="12.75">
      <c r="A15" s="77" t="s">
        <v>334</v>
      </c>
      <c r="B15" s="80">
        <v>44</v>
      </c>
      <c r="C15" s="80">
        <v>52</v>
      </c>
      <c r="D15" s="80">
        <v>58</v>
      </c>
      <c r="E15" s="80">
        <v>65</v>
      </c>
      <c r="F15" s="80">
        <v>78</v>
      </c>
      <c r="G15" s="80">
        <v>155</v>
      </c>
      <c r="H15" s="80">
        <v>188</v>
      </c>
      <c r="I15" s="80">
        <v>209</v>
      </c>
      <c r="J15" s="81">
        <v>250</v>
      </c>
      <c r="K15" s="81">
        <v>280</v>
      </c>
      <c r="L15" s="81">
        <v>310</v>
      </c>
      <c r="M15" s="81">
        <v>378</v>
      </c>
    </row>
    <row r="16" spans="1:13" ht="25.5">
      <c r="A16" s="92" t="s">
        <v>335</v>
      </c>
      <c r="B16" s="80">
        <v>265</v>
      </c>
      <c r="C16" s="80">
        <v>261</v>
      </c>
      <c r="D16" s="80">
        <v>267</v>
      </c>
      <c r="E16" s="80">
        <v>273</v>
      </c>
      <c r="F16" s="80">
        <v>274</v>
      </c>
      <c r="G16" s="80">
        <v>291</v>
      </c>
      <c r="H16" s="80">
        <v>296</v>
      </c>
      <c r="I16" s="80">
        <v>302</v>
      </c>
      <c r="J16" s="81">
        <v>318</v>
      </c>
      <c r="K16" s="81">
        <v>322</v>
      </c>
      <c r="L16" s="81">
        <v>323</v>
      </c>
      <c r="M16" s="81">
        <v>343</v>
      </c>
    </row>
    <row r="17" spans="1:13" ht="12.75">
      <c r="A17" s="77" t="s">
        <v>336</v>
      </c>
      <c r="B17" s="80">
        <v>3641</v>
      </c>
      <c r="C17" s="80">
        <v>3670</v>
      </c>
      <c r="D17" s="80">
        <v>3776</v>
      </c>
      <c r="E17" s="80">
        <v>3812</v>
      </c>
      <c r="F17" s="80">
        <v>3851</v>
      </c>
      <c r="G17" s="80">
        <v>4129</v>
      </c>
      <c r="H17" s="80">
        <v>4210</v>
      </c>
      <c r="I17" s="80">
        <v>4260</v>
      </c>
      <c r="J17" s="81">
        <v>4407</v>
      </c>
      <c r="K17" s="81">
        <v>4535</v>
      </c>
      <c r="L17" s="81">
        <v>4636</v>
      </c>
      <c r="M17" s="81">
        <v>4837</v>
      </c>
    </row>
    <row r="18" spans="1:13" ht="12.75">
      <c r="A18" s="82" t="s">
        <v>337</v>
      </c>
      <c r="B18" s="80">
        <v>31</v>
      </c>
      <c r="C18" s="80">
        <v>38</v>
      </c>
      <c r="D18" s="80">
        <v>45</v>
      </c>
      <c r="E18" s="80">
        <v>45</v>
      </c>
      <c r="F18" s="80">
        <v>48</v>
      </c>
      <c r="G18" s="80">
        <v>49</v>
      </c>
      <c r="H18" s="80">
        <v>35</v>
      </c>
      <c r="I18" s="80">
        <v>32</v>
      </c>
      <c r="J18" s="81">
        <v>32</v>
      </c>
      <c r="K18" s="81">
        <v>29</v>
      </c>
      <c r="L18" s="81">
        <v>35</v>
      </c>
      <c r="M18" s="81">
        <v>38</v>
      </c>
    </row>
    <row r="19" spans="1:13" ht="12.75">
      <c r="A19" s="82" t="s">
        <v>338</v>
      </c>
      <c r="B19" s="80">
        <v>30</v>
      </c>
      <c r="C19" s="80">
        <v>33</v>
      </c>
      <c r="D19" s="80">
        <v>36</v>
      </c>
      <c r="E19" s="80">
        <v>33</v>
      </c>
      <c r="F19" s="80">
        <v>37</v>
      </c>
      <c r="G19" s="80">
        <v>59</v>
      </c>
      <c r="H19" s="80">
        <v>78</v>
      </c>
      <c r="I19" s="80">
        <v>84</v>
      </c>
      <c r="J19" s="81">
        <v>106</v>
      </c>
      <c r="K19" s="81">
        <v>111</v>
      </c>
      <c r="L19" s="81">
        <v>125</v>
      </c>
      <c r="M19" s="81">
        <v>139</v>
      </c>
    </row>
    <row r="20" spans="1:13" ht="12.75">
      <c r="A20" s="82" t="s">
        <v>339</v>
      </c>
      <c r="B20" s="80">
        <v>9</v>
      </c>
      <c r="C20" s="80">
        <v>8</v>
      </c>
      <c r="D20" s="80">
        <v>8</v>
      </c>
      <c r="E20" s="80">
        <v>6</v>
      </c>
      <c r="F20" s="80">
        <v>6</v>
      </c>
      <c r="G20" s="80">
        <v>5</v>
      </c>
      <c r="H20" s="80">
        <v>5</v>
      </c>
      <c r="I20" s="80">
        <v>7</v>
      </c>
      <c r="J20" s="81">
        <v>7</v>
      </c>
      <c r="K20" s="81">
        <v>7</v>
      </c>
      <c r="L20" s="81">
        <v>6</v>
      </c>
      <c r="M20" s="81">
        <v>6</v>
      </c>
    </row>
    <row r="21" spans="1:13" ht="12.75">
      <c r="A21" s="82" t="s">
        <v>340</v>
      </c>
      <c r="B21" s="80">
        <v>31</v>
      </c>
      <c r="C21" s="80">
        <v>31</v>
      </c>
      <c r="D21" s="80">
        <v>30</v>
      </c>
      <c r="E21" s="80">
        <v>32</v>
      </c>
      <c r="F21" s="80">
        <v>33</v>
      </c>
      <c r="G21" s="80">
        <v>34</v>
      </c>
      <c r="H21" s="80">
        <v>37</v>
      </c>
      <c r="I21" s="80">
        <v>39</v>
      </c>
      <c r="J21" s="81">
        <v>40</v>
      </c>
      <c r="K21" s="81">
        <v>47</v>
      </c>
      <c r="L21" s="81">
        <v>51</v>
      </c>
      <c r="M21" s="81">
        <v>58</v>
      </c>
    </row>
    <row r="22" spans="1:13" ht="12.75">
      <c r="A22" s="82" t="s">
        <v>341</v>
      </c>
      <c r="B22" s="80">
        <v>42</v>
      </c>
      <c r="C22" s="80">
        <v>46</v>
      </c>
      <c r="D22" s="80">
        <v>47</v>
      </c>
      <c r="E22" s="80">
        <v>46</v>
      </c>
      <c r="F22" s="80">
        <v>44</v>
      </c>
      <c r="G22" s="80">
        <v>41</v>
      </c>
      <c r="H22" s="80">
        <v>52</v>
      </c>
      <c r="I22" s="80">
        <v>57</v>
      </c>
      <c r="J22" s="81">
        <v>59</v>
      </c>
      <c r="K22" s="81">
        <v>71</v>
      </c>
      <c r="L22" s="81">
        <v>74</v>
      </c>
      <c r="M22" s="81">
        <v>76</v>
      </c>
    </row>
    <row r="23" spans="1:13" ht="12.75">
      <c r="A23" s="82" t="s">
        <v>342</v>
      </c>
      <c r="B23" s="80">
        <v>808</v>
      </c>
      <c r="C23" s="80">
        <v>833</v>
      </c>
      <c r="D23" s="80">
        <v>870</v>
      </c>
      <c r="E23" s="80">
        <v>891</v>
      </c>
      <c r="F23" s="80">
        <v>901</v>
      </c>
      <c r="G23" s="80">
        <v>1055</v>
      </c>
      <c r="H23" s="80">
        <v>1098</v>
      </c>
      <c r="I23" s="80">
        <v>1123</v>
      </c>
      <c r="J23" s="81">
        <v>1183</v>
      </c>
      <c r="K23" s="81">
        <v>1250</v>
      </c>
      <c r="L23" s="81">
        <v>1387</v>
      </c>
      <c r="M23" s="81">
        <v>1476</v>
      </c>
    </row>
    <row r="24" spans="1:13" ht="12.75">
      <c r="A24" s="82" t="s">
        <v>343</v>
      </c>
      <c r="B24" s="80">
        <v>49</v>
      </c>
      <c r="C24" s="80">
        <v>50</v>
      </c>
      <c r="D24" s="80">
        <v>50</v>
      </c>
      <c r="E24" s="80">
        <v>49</v>
      </c>
      <c r="F24" s="80">
        <v>50</v>
      </c>
      <c r="G24" s="80">
        <v>46</v>
      </c>
      <c r="H24" s="80">
        <v>45</v>
      </c>
      <c r="I24" s="80">
        <v>43</v>
      </c>
      <c r="J24" s="81">
        <v>44</v>
      </c>
      <c r="K24" s="81">
        <v>48</v>
      </c>
      <c r="L24" s="81">
        <v>50</v>
      </c>
      <c r="M24" s="81">
        <v>61</v>
      </c>
    </row>
    <row r="25" spans="1:13" ht="12.75">
      <c r="A25" s="82" t="s">
        <v>344</v>
      </c>
      <c r="B25" s="80">
        <v>36</v>
      </c>
      <c r="C25" s="80">
        <v>37</v>
      </c>
      <c r="D25" s="80">
        <v>34</v>
      </c>
      <c r="E25" s="80">
        <v>34</v>
      </c>
      <c r="F25" s="80">
        <v>34</v>
      </c>
      <c r="G25" s="80">
        <v>32</v>
      </c>
      <c r="H25" s="80">
        <v>34</v>
      </c>
      <c r="I25" s="80">
        <v>34</v>
      </c>
      <c r="J25" s="81">
        <v>37</v>
      </c>
      <c r="K25" s="81">
        <v>38</v>
      </c>
      <c r="L25" s="81">
        <v>41</v>
      </c>
      <c r="M25" s="81">
        <v>46</v>
      </c>
    </row>
    <row r="26" spans="1:13" ht="12.75">
      <c r="A26" s="82" t="s">
        <v>345</v>
      </c>
      <c r="B26" s="80">
        <v>2</v>
      </c>
      <c r="C26" s="80">
        <v>4</v>
      </c>
      <c r="D26" s="80">
        <v>6</v>
      </c>
      <c r="E26" s="80">
        <v>6</v>
      </c>
      <c r="F26" s="80">
        <v>5</v>
      </c>
      <c r="G26" s="80">
        <v>7</v>
      </c>
      <c r="H26" s="80">
        <v>4</v>
      </c>
      <c r="I26" s="80">
        <v>4</v>
      </c>
      <c r="J26" s="81">
        <v>3</v>
      </c>
      <c r="K26" s="81">
        <v>2</v>
      </c>
      <c r="L26" s="81">
        <v>1</v>
      </c>
      <c r="M26" s="81">
        <v>1</v>
      </c>
    </row>
    <row r="27" spans="1:13" ht="12.75">
      <c r="A27" s="82"/>
      <c r="B27" s="80"/>
      <c r="C27" s="80"/>
      <c r="D27" s="80"/>
      <c r="E27" s="80"/>
      <c r="F27" s="80"/>
      <c r="G27" s="80"/>
      <c r="H27" s="80"/>
      <c r="I27" s="80"/>
      <c r="J27" s="81"/>
      <c r="K27" s="81"/>
      <c r="L27" s="81"/>
      <c r="M27" s="81"/>
    </row>
    <row r="28" spans="1:13" ht="12.75">
      <c r="A28" s="82" t="s">
        <v>346</v>
      </c>
      <c r="B28" s="80">
        <v>3031</v>
      </c>
      <c r="C28" s="80">
        <v>3029</v>
      </c>
      <c r="D28" s="80">
        <v>3030</v>
      </c>
      <c r="E28" s="80">
        <v>3003</v>
      </c>
      <c r="F28" s="80">
        <v>2957</v>
      </c>
      <c r="G28" s="80">
        <v>2974</v>
      </c>
      <c r="H28" s="80">
        <v>2934</v>
      </c>
      <c r="I28" s="80">
        <v>2823</v>
      </c>
      <c r="J28" s="81">
        <v>2734</v>
      </c>
      <c r="K28" s="81">
        <v>2685</v>
      </c>
      <c r="L28" s="81">
        <f>+SUM(L30:L34)</f>
        <v>2623</v>
      </c>
      <c r="M28" s="81">
        <f>+SUM(M30:M34)</f>
        <v>2677</v>
      </c>
    </row>
    <row r="29" spans="1:13" ht="12.75">
      <c r="A29" s="83"/>
      <c r="B29" s="80"/>
      <c r="C29" s="80"/>
      <c r="D29" s="80"/>
      <c r="E29" s="80"/>
      <c r="F29" s="80"/>
      <c r="G29" s="80"/>
      <c r="H29" s="80"/>
      <c r="I29" s="80"/>
      <c r="J29" s="81"/>
      <c r="K29" s="81"/>
      <c r="L29" s="81"/>
      <c r="M29" s="81"/>
    </row>
    <row r="30" spans="1:13" ht="12.75">
      <c r="A30" s="82" t="s">
        <v>347</v>
      </c>
      <c r="B30" s="80">
        <v>8</v>
      </c>
      <c r="C30" s="80">
        <v>11</v>
      </c>
      <c r="D30" s="80">
        <v>9</v>
      </c>
      <c r="E30" s="80">
        <v>9</v>
      </c>
      <c r="F30" s="80">
        <v>12</v>
      </c>
      <c r="G30" s="80">
        <v>10</v>
      </c>
      <c r="H30" s="80">
        <v>9</v>
      </c>
      <c r="I30" s="80">
        <v>8</v>
      </c>
      <c r="J30" s="81">
        <v>9</v>
      </c>
      <c r="K30" s="81">
        <v>8</v>
      </c>
      <c r="L30" s="81">
        <v>8</v>
      </c>
      <c r="M30" s="81">
        <v>9</v>
      </c>
    </row>
    <row r="31" spans="1:13" ht="12.75">
      <c r="A31" s="82" t="s">
        <v>348</v>
      </c>
      <c r="B31" s="80">
        <v>27</v>
      </c>
      <c r="C31" s="80">
        <v>21</v>
      </c>
      <c r="D31" s="80">
        <v>24</v>
      </c>
      <c r="E31" s="80">
        <v>24</v>
      </c>
      <c r="F31" s="80">
        <v>29</v>
      </c>
      <c r="G31" s="80">
        <v>30</v>
      </c>
      <c r="H31" s="80">
        <v>30</v>
      </c>
      <c r="I31" s="80">
        <v>29</v>
      </c>
      <c r="J31" s="81">
        <v>25</v>
      </c>
      <c r="K31" s="81">
        <v>25</v>
      </c>
      <c r="L31" s="81">
        <v>23</v>
      </c>
      <c r="M31" s="81">
        <v>22</v>
      </c>
    </row>
    <row r="32" spans="1:13" ht="12.75">
      <c r="A32" s="82" t="s">
        <v>349</v>
      </c>
      <c r="B32" s="80">
        <v>237</v>
      </c>
      <c r="C32" s="80">
        <v>262</v>
      </c>
      <c r="D32" s="80">
        <v>294</v>
      </c>
      <c r="E32" s="80">
        <v>317</v>
      </c>
      <c r="F32" s="80">
        <v>331</v>
      </c>
      <c r="G32" s="80">
        <v>378</v>
      </c>
      <c r="H32" s="80">
        <v>432</v>
      </c>
      <c r="I32" s="80">
        <v>438</v>
      </c>
      <c r="J32" s="81">
        <v>456</v>
      </c>
      <c r="K32" s="81">
        <v>475</v>
      </c>
      <c r="L32" s="81">
        <v>478</v>
      </c>
      <c r="M32" s="81">
        <v>501</v>
      </c>
    </row>
    <row r="33" spans="1:13" ht="12.75">
      <c r="A33" s="82" t="s">
        <v>350</v>
      </c>
      <c r="B33" s="80">
        <v>30</v>
      </c>
      <c r="C33" s="80">
        <v>31</v>
      </c>
      <c r="D33" s="80">
        <v>30</v>
      </c>
      <c r="E33" s="80">
        <v>32</v>
      </c>
      <c r="F33" s="80">
        <v>33</v>
      </c>
      <c r="G33" s="80">
        <v>36</v>
      </c>
      <c r="H33" s="80">
        <v>46</v>
      </c>
      <c r="I33" s="80">
        <v>46</v>
      </c>
      <c r="J33" s="81">
        <v>42</v>
      </c>
      <c r="K33" s="81">
        <v>43</v>
      </c>
      <c r="L33" s="81">
        <v>36</v>
      </c>
      <c r="M33" s="81">
        <v>32</v>
      </c>
    </row>
    <row r="34" spans="1:13" ht="12.75">
      <c r="A34" s="82" t="s">
        <v>351</v>
      </c>
      <c r="B34" s="80">
        <v>2729</v>
      </c>
      <c r="C34" s="80">
        <v>2704</v>
      </c>
      <c r="D34" s="80">
        <v>2673</v>
      </c>
      <c r="E34" s="80">
        <v>2621</v>
      </c>
      <c r="F34" s="80">
        <v>2552</v>
      </c>
      <c r="G34" s="80">
        <v>2520</v>
      </c>
      <c r="H34" s="80">
        <v>2417</v>
      </c>
      <c r="I34" s="80">
        <v>2302</v>
      </c>
      <c r="J34" s="81">
        <v>2202</v>
      </c>
      <c r="K34" s="81">
        <v>2134</v>
      </c>
      <c r="L34" s="81">
        <v>2078</v>
      </c>
      <c r="M34" s="81">
        <v>2113</v>
      </c>
    </row>
    <row r="35" spans="1:13" ht="12.75">
      <c r="A35" s="82"/>
      <c r="B35" s="80"/>
      <c r="C35" s="80"/>
      <c r="D35" s="80"/>
      <c r="E35" s="80"/>
      <c r="F35" s="80"/>
      <c r="G35" s="80"/>
      <c r="H35" s="80"/>
      <c r="I35" s="80"/>
      <c r="J35" s="81"/>
      <c r="K35" s="81"/>
      <c r="L35" s="81"/>
      <c r="M35" s="81"/>
    </row>
    <row r="36" spans="1:13" ht="12.75">
      <c r="A36" s="82" t="s">
        <v>352</v>
      </c>
      <c r="B36" s="80">
        <v>4279</v>
      </c>
      <c r="C36" s="80">
        <v>4184</v>
      </c>
      <c r="D36" s="80">
        <v>4223</v>
      </c>
      <c r="E36" s="80">
        <v>3728</v>
      </c>
      <c r="F36" s="80">
        <v>4507</v>
      </c>
      <c r="G36" s="80">
        <v>4567</v>
      </c>
      <c r="H36" s="80">
        <v>4671</v>
      </c>
      <c r="I36" s="80">
        <v>4778</v>
      </c>
      <c r="J36" s="81">
        <v>4855</v>
      </c>
      <c r="K36" s="81">
        <v>5003</v>
      </c>
      <c r="L36" s="81">
        <f>+SUM(L38:L39)</f>
        <v>4923</v>
      </c>
      <c r="M36" s="81">
        <f>+SUM(M38:M39)</f>
        <v>5148</v>
      </c>
    </row>
    <row r="37" spans="1:13" ht="12.75">
      <c r="A37" s="82"/>
      <c r="B37" s="80"/>
      <c r="C37" s="80"/>
      <c r="D37" s="80"/>
      <c r="E37" s="80"/>
      <c r="F37" s="80"/>
      <c r="G37" s="80"/>
      <c r="H37" s="80"/>
      <c r="I37" s="80"/>
      <c r="J37" s="81"/>
      <c r="K37" s="81"/>
      <c r="L37" s="81"/>
      <c r="M37" s="81"/>
    </row>
    <row r="38" spans="1:13" ht="25.5">
      <c r="A38" s="92" t="s">
        <v>353</v>
      </c>
      <c r="B38" s="80">
        <v>4262</v>
      </c>
      <c r="C38" s="80">
        <v>4167</v>
      </c>
      <c r="D38" s="80">
        <v>4210</v>
      </c>
      <c r="E38" s="80">
        <v>3716</v>
      </c>
      <c r="F38" s="80">
        <v>4501</v>
      </c>
      <c r="G38" s="80">
        <v>4563</v>
      </c>
      <c r="H38" s="80">
        <v>4668</v>
      </c>
      <c r="I38" s="80">
        <v>4775</v>
      </c>
      <c r="J38" s="81">
        <v>4853</v>
      </c>
      <c r="K38" s="81">
        <v>5000</v>
      </c>
      <c r="L38" s="81">
        <v>4921</v>
      </c>
      <c r="M38" s="81">
        <v>5147</v>
      </c>
    </row>
    <row r="39" spans="1:13" ht="12.75">
      <c r="A39" s="82" t="s">
        <v>354</v>
      </c>
      <c r="B39" s="80">
        <v>17</v>
      </c>
      <c r="C39" s="80">
        <v>17</v>
      </c>
      <c r="D39" s="80">
        <v>13</v>
      </c>
      <c r="E39" s="80">
        <v>12</v>
      </c>
      <c r="F39" s="80">
        <v>6</v>
      </c>
      <c r="G39" s="80">
        <v>4</v>
      </c>
      <c r="H39" s="80">
        <v>3</v>
      </c>
      <c r="I39" s="80">
        <v>3</v>
      </c>
      <c r="J39" s="81">
        <v>2</v>
      </c>
      <c r="K39" s="81">
        <v>3</v>
      </c>
      <c r="L39" s="81">
        <v>2</v>
      </c>
      <c r="M39" s="81">
        <v>1</v>
      </c>
    </row>
    <row r="40" spans="1:13" ht="12.75">
      <c r="A40" s="82"/>
      <c r="B40" s="80"/>
      <c r="C40" s="80"/>
      <c r="D40" s="80"/>
      <c r="E40" s="80"/>
      <c r="F40" s="80"/>
      <c r="G40" s="80"/>
      <c r="H40" s="80"/>
      <c r="I40" s="80"/>
      <c r="J40" s="81"/>
      <c r="K40" s="81"/>
      <c r="L40" s="81"/>
      <c r="M40" s="81"/>
    </row>
    <row r="41" spans="1:13" ht="12.75">
      <c r="A41" s="82" t="s">
        <v>355</v>
      </c>
      <c r="B41" s="80">
        <v>7243</v>
      </c>
      <c r="C41" s="80">
        <v>6447</v>
      </c>
      <c r="D41" s="80">
        <v>6697</v>
      </c>
      <c r="E41" s="80">
        <v>6984</v>
      </c>
      <c r="F41" s="80">
        <v>7375</v>
      </c>
      <c r="G41" s="80">
        <v>8630</v>
      </c>
      <c r="H41" s="80">
        <v>9306</v>
      </c>
      <c r="I41" s="80">
        <v>10590</v>
      </c>
      <c r="J41" s="81">
        <v>11697</v>
      </c>
      <c r="K41" s="81">
        <v>12499</v>
      </c>
      <c r="L41" s="81">
        <f>+SUM(L43:L44)</f>
        <v>13326</v>
      </c>
      <c r="M41" s="81">
        <f>+SUM(M43:M44)</f>
        <v>14213</v>
      </c>
    </row>
    <row r="42" spans="1:13" ht="12.75">
      <c r="A42" s="82"/>
      <c r="B42" s="80"/>
      <c r="C42" s="80"/>
      <c r="D42" s="80"/>
      <c r="E42" s="80"/>
      <c r="F42" s="80"/>
      <c r="G42" s="80"/>
      <c r="H42" s="80"/>
      <c r="I42" s="80"/>
      <c r="J42" s="81"/>
      <c r="K42" s="81"/>
      <c r="L42" s="81"/>
      <c r="M42" s="81"/>
    </row>
    <row r="43" spans="1:13" ht="12.75">
      <c r="A43" s="82" t="s">
        <v>356</v>
      </c>
      <c r="B43" s="80">
        <v>1551</v>
      </c>
      <c r="C43" s="80">
        <v>1060</v>
      </c>
      <c r="D43" s="80">
        <v>1128</v>
      </c>
      <c r="E43" s="80">
        <v>1319</v>
      </c>
      <c r="F43" s="80">
        <v>1616</v>
      </c>
      <c r="G43" s="80">
        <v>2989</v>
      </c>
      <c r="H43" s="80">
        <v>3215</v>
      </c>
      <c r="I43" s="80">
        <v>3185</v>
      </c>
      <c r="J43" s="81">
        <v>3281</v>
      </c>
      <c r="K43" s="81">
        <v>3564</v>
      </c>
      <c r="L43" s="81">
        <v>3778</v>
      </c>
      <c r="M43" s="81">
        <v>4293</v>
      </c>
    </row>
    <row r="44" spans="1:13" ht="13.5" thickBot="1">
      <c r="A44" s="86" t="s">
        <v>357</v>
      </c>
      <c r="B44" s="87">
        <v>5692</v>
      </c>
      <c r="C44" s="87">
        <v>5387</v>
      </c>
      <c r="D44" s="87">
        <v>5569</v>
      </c>
      <c r="E44" s="87">
        <v>5665</v>
      </c>
      <c r="F44" s="87">
        <v>5759</v>
      </c>
      <c r="G44" s="87">
        <v>5641</v>
      </c>
      <c r="H44" s="87">
        <v>6091</v>
      </c>
      <c r="I44" s="87">
        <v>7405</v>
      </c>
      <c r="J44" s="88">
        <v>8416</v>
      </c>
      <c r="K44" s="88">
        <v>8935</v>
      </c>
      <c r="L44" s="88">
        <v>9548</v>
      </c>
      <c r="M44" s="88">
        <v>9920</v>
      </c>
    </row>
    <row r="45" spans="1:13" ht="12.75">
      <c r="A45" s="89" t="s">
        <v>326</v>
      </c>
      <c r="B45" s="80"/>
      <c r="C45" s="80"/>
      <c r="D45" s="80"/>
      <c r="E45" s="80"/>
      <c r="F45" s="80"/>
      <c r="G45" s="80"/>
      <c r="H45" s="80"/>
      <c r="I45" s="80"/>
      <c r="J45" s="81"/>
      <c r="K45" s="77"/>
      <c r="L45" s="89"/>
      <c r="M45" s="89"/>
    </row>
    <row r="46" spans="1:13" ht="15">
      <c r="A46" s="90"/>
      <c r="B46" s="90"/>
      <c r="C46" s="90"/>
      <c r="D46" s="90"/>
      <c r="E46" s="90"/>
      <c r="F46" s="90"/>
      <c r="G46" s="90"/>
      <c r="H46" s="90"/>
      <c r="I46" s="90"/>
      <c r="J46" s="90"/>
      <c r="K46" s="90"/>
      <c r="L46" s="90"/>
      <c r="M46" s="90"/>
    </row>
  </sheetData>
  <sheetProtection/>
  <mergeCells count="15">
    <mergeCell ref="G5:G6"/>
    <mergeCell ref="H5:H6"/>
    <mergeCell ref="I5:I6"/>
    <mergeCell ref="J5:J6"/>
    <mergeCell ref="K5:K6"/>
    <mergeCell ref="M5:M6"/>
    <mergeCell ref="A2:M2"/>
    <mergeCell ref="A3:M3"/>
    <mergeCell ref="A5:A6"/>
    <mergeCell ref="B5:B6"/>
    <mergeCell ref="C5:C6"/>
    <mergeCell ref="L5:L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61"/>
  <sheetViews>
    <sheetView showGridLines="0" zoomScale="90" zoomScaleNormal="90" zoomScalePageLayoutView="0" workbookViewId="0" topLeftCell="A1">
      <selection activeCell="A1" sqref="A1"/>
    </sheetView>
  </sheetViews>
  <sheetFormatPr defaultColWidth="11.421875" defaultRowHeight="12.75"/>
  <cols>
    <col min="1" max="1" width="50.00390625" style="0" customWidth="1"/>
    <col min="2" max="2" width="11.00390625" style="0" customWidth="1"/>
    <col min="3" max="12" width="11.421875" style="0" customWidth="1"/>
  </cols>
  <sheetData>
    <row r="1" spans="1:13" ht="15">
      <c r="A1" s="17" t="s">
        <v>66</v>
      </c>
      <c r="B1" s="52"/>
      <c r="C1" s="52"/>
      <c r="D1" s="52"/>
      <c r="E1" s="52"/>
      <c r="F1" s="52"/>
      <c r="G1" s="52"/>
      <c r="H1" s="52"/>
      <c r="I1" s="52"/>
      <c r="J1" s="52"/>
      <c r="K1" s="52"/>
      <c r="L1" s="626"/>
      <c r="M1" s="73"/>
    </row>
    <row r="2" spans="1:13" ht="12.75">
      <c r="A2" s="732" t="s">
        <v>283</v>
      </c>
      <c r="B2" s="732"/>
      <c r="C2" s="732"/>
      <c r="D2" s="732"/>
      <c r="E2" s="732"/>
      <c r="F2" s="732"/>
      <c r="G2" s="732"/>
      <c r="H2" s="732"/>
      <c r="I2" s="732"/>
      <c r="J2" s="732"/>
      <c r="K2" s="732"/>
      <c r="L2" s="732"/>
      <c r="M2" s="732"/>
    </row>
    <row r="3" spans="1:13" ht="15">
      <c r="A3" s="733" t="s">
        <v>1012</v>
      </c>
      <c r="B3" s="734"/>
      <c r="C3" s="734"/>
      <c r="D3" s="734"/>
      <c r="E3" s="734"/>
      <c r="F3" s="734"/>
      <c r="G3" s="734"/>
      <c r="H3" s="734"/>
      <c r="I3" s="734"/>
      <c r="J3" s="734"/>
      <c r="K3" s="74"/>
      <c r="L3" s="627"/>
      <c r="M3" s="75"/>
    </row>
    <row r="4" spans="1:13" ht="13.5" thickBot="1">
      <c r="A4" s="74"/>
      <c r="B4" s="74"/>
      <c r="C4" s="74"/>
      <c r="D4" s="74"/>
      <c r="E4" s="74"/>
      <c r="F4" s="73"/>
      <c r="G4" s="73"/>
      <c r="H4" s="73"/>
      <c r="I4" s="73"/>
      <c r="J4" s="73"/>
      <c r="K4" s="73"/>
      <c r="L4" s="76"/>
      <c r="M4" s="76" t="s">
        <v>216</v>
      </c>
    </row>
    <row r="5" spans="1:13" ht="12.75">
      <c r="A5" s="722" t="s">
        <v>134</v>
      </c>
      <c r="B5" s="735">
        <v>2001</v>
      </c>
      <c r="C5" s="728">
        <v>2002</v>
      </c>
      <c r="D5" s="728">
        <v>2003</v>
      </c>
      <c r="E5" s="728">
        <v>2004</v>
      </c>
      <c r="F5" s="728">
        <v>2005</v>
      </c>
      <c r="G5" s="728">
        <v>2006</v>
      </c>
      <c r="H5" s="728">
        <v>2007</v>
      </c>
      <c r="I5" s="728">
        <v>2008</v>
      </c>
      <c r="J5" s="728">
        <v>2009</v>
      </c>
      <c r="K5" s="728">
        <v>2010</v>
      </c>
      <c r="L5" s="728">
        <v>2011</v>
      </c>
      <c r="M5" s="728">
        <v>2012</v>
      </c>
    </row>
    <row r="6" spans="1:13" ht="12.75">
      <c r="A6" s="723"/>
      <c r="B6" s="729"/>
      <c r="C6" s="729"/>
      <c r="D6" s="729"/>
      <c r="E6" s="729"/>
      <c r="F6" s="729"/>
      <c r="G6" s="729"/>
      <c r="H6" s="730"/>
      <c r="I6" s="730"/>
      <c r="J6" s="730"/>
      <c r="K6" s="730"/>
      <c r="L6" s="730"/>
      <c r="M6" s="730"/>
    </row>
    <row r="7" spans="1:13" ht="12.75">
      <c r="A7" s="77"/>
      <c r="B7" s="78"/>
      <c r="C7" s="78"/>
      <c r="D7" s="78"/>
      <c r="E7" s="78"/>
      <c r="F7" s="78"/>
      <c r="G7" s="78"/>
      <c r="H7" s="78"/>
      <c r="I7" s="78"/>
      <c r="J7" s="78"/>
      <c r="K7" s="78"/>
      <c r="L7" s="78"/>
      <c r="M7" s="78"/>
    </row>
    <row r="8" spans="1:13" ht="12.75">
      <c r="A8" s="79" t="s">
        <v>358</v>
      </c>
      <c r="B8" s="80">
        <v>202550</v>
      </c>
      <c r="C8" s="80">
        <v>202732</v>
      </c>
      <c r="D8" s="80">
        <v>205546</v>
      </c>
      <c r="E8" s="80">
        <v>207887</v>
      </c>
      <c r="F8" s="80">
        <v>204495</v>
      </c>
      <c r="G8" s="80">
        <v>214323</v>
      </c>
      <c r="H8" s="80">
        <v>216813</v>
      </c>
      <c r="I8" s="80">
        <v>218833</v>
      </c>
      <c r="J8" s="81">
        <v>225533</v>
      </c>
      <c r="K8" s="81">
        <v>233164</v>
      </c>
      <c r="L8" s="81">
        <v>236259</v>
      </c>
      <c r="M8" s="81">
        <v>248137</v>
      </c>
    </row>
    <row r="9" spans="1:13" ht="12.75">
      <c r="A9" s="77"/>
      <c r="B9" s="80"/>
      <c r="C9" s="80"/>
      <c r="D9" s="80"/>
      <c r="E9" s="80"/>
      <c r="F9" s="80"/>
      <c r="G9" s="80"/>
      <c r="H9" s="80"/>
      <c r="I9" s="80"/>
      <c r="J9" s="81"/>
      <c r="K9" s="81"/>
      <c r="L9" s="81"/>
      <c r="M9" s="81"/>
    </row>
    <row r="10" spans="1:13" ht="12.75">
      <c r="A10" s="82" t="s">
        <v>330</v>
      </c>
      <c r="B10" s="80">
        <v>1817</v>
      </c>
      <c r="C10" s="80">
        <v>1817</v>
      </c>
      <c r="D10" s="80">
        <v>1846</v>
      </c>
      <c r="E10" s="80">
        <v>1861</v>
      </c>
      <c r="F10" s="80">
        <v>1827</v>
      </c>
      <c r="G10" s="80">
        <v>1909</v>
      </c>
      <c r="H10" s="80">
        <v>1888</v>
      </c>
      <c r="I10" s="80">
        <v>1936</v>
      </c>
      <c r="J10" s="81">
        <v>1952</v>
      </c>
      <c r="K10" s="81">
        <v>2036</v>
      </c>
      <c r="L10" s="81">
        <f>+SUM(L12:L13)</f>
        <v>2047</v>
      </c>
      <c r="M10" s="81">
        <v>2101</v>
      </c>
    </row>
    <row r="11" spans="1:13" ht="12.75">
      <c r="A11" s="77"/>
      <c r="B11" s="80"/>
      <c r="C11" s="80"/>
      <c r="D11" s="80"/>
      <c r="E11" s="80"/>
      <c r="F11" s="80"/>
      <c r="G11" s="80"/>
      <c r="H11" s="80"/>
      <c r="I11" s="80"/>
      <c r="J11" s="81"/>
      <c r="K11" s="81"/>
      <c r="L11" s="81"/>
      <c r="M11" s="81"/>
    </row>
    <row r="12" spans="1:13" ht="12.75">
      <c r="A12" s="82" t="s">
        <v>331</v>
      </c>
      <c r="B12" s="80">
        <v>1579</v>
      </c>
      <c r="C12" s="80">
        <v>1580</v>
      </c>
      <c r="D12" s="80">
        <v>1613</v>
      </c>
      <c r="E12" s="80">
        <v>1629</v>
      </c>
      <c r="F12" s="80">
        <v>1605</v>
      </c>
      <c r="G12" s="80">
        <v>1689</v>
      </c>
      <c r="H12" s="80">
        <v>1678</v>
      </c>
      <c r="I12" s="80">
        <v>1729</v>
      </c>
      <c r="J12" s="81">
        <v>1747</v>
      </c>
      <c r="K12" s="81">
        <v>1838</v>
      </c>
      <c r="L12" s="81">
        <v>1851</v>
      </c>
      <c r="M12" s="81">
        <v>1912</v>
      </c>
    </row>
    <row r="13" spans="1:13" ht="12.75">
      <c r="A13" s="83" t="s">
        <v>332</v>
      </c>
      <c r="B13" s="80">
        <v>238</v>
      </c>
      <c r="C13" s="80">
        <v>237</v>
      </c>
      <c r="D13" s="80">
        <v>233</v>
      </c>
      <c r="E13" s="80">
        <v>232</v>
      </c>
      <c r="F13" s="80">
        <v>222</v>
      </c>
      <c r="G13" s="80">
        <v>220</v>
      </c>
      <c r="H13" s="80">
        <v>210</v>
      </c>
      <c r="I13" s="80">
        <v>207</v>
      </c>
      <c r="J13" s="81">
        <v>205</v>
      </c>
      <c r="K13" s="81">
        <v>198</v>
      </c>
      <c r="L13" s="81">
        <v>196</v>
      </c>
      <c r="M13" s="81">
        <v>189</v>
      </c>
    </row>
    <row r="14" spans="1:13" ht="12.75">
      <c r="A14" s="83"/>
      <c r="B14" s="80"/>
      <c r="C14" s="80"/>
      <c r="D14" s="80"/>
      <c r="E14" s="80"/>
      <c r="F14" s="80"/>
      <c r="G14" s="80"/>
      <c r="H14" s="80"/>
      <c r="I14" s="80"/>
      <c r="J14" s="81"/>
      <c r="K14" s="81"/>
      <c r="L14" s="81"/>
      <c r="M14" s="81"/>
    </row>
    <row r="15" spans="1:13" ht="12.75">
      <c r="A15" s="82" t="s">
        <v>359</v>
      </c>
      <c r="B15" s="80">
        <v>103824</v>
      </c>
      <c r="C15" s="80">
        <v>104613</v>
      </c>
      <c r="D15" s="80">
        <v>106943</v>
      </c>
      <c r="E15" s="80">
        <v>107514</v>
      </c>
      <c r="F15" s="80">
        <v>107405</v>
      </c>
      <c r="G15" s="80">
        <v>113814</v>
      </c>
      <c r="H15" s="80">
        <v>115171</v>
      </c>
      <c r="I15" s="80">
        <v>116959</v>
      </c>
      <c r="J15" s="81">
        <v>119663</v>
      </c>
      <c r="K15" s="81">
        <v>123906</v>
      </c>
      <c r="L15" s="81">
        <v>126525</v>
      </c>
      <c r="M15" s="81">
        <v>132162</v>
      </c>
    </row>
    <row r="16" spans="1:13" ht="12.75">
      <c r="A16" s="77" t="s">
        <v>360</v>
      </c>
      <c r="B16" s="80">
        <v>79715</v>
      </c>
      <c r="C16" s="80">
        <v>80346</v>
      </c>
      <c r="D16" s="80">
        <v>82198</v>
      </c>
      <c r="E16" s="80">
        <v>82694</v>
      </c>
      <c r="F16" s="80">
        <v>82599</v>
      </c>
      <c r="G16" s="80">
        <v>87660</v>
      </c>
      <c r="H16" s="80">
        <v>88689</v>
      </c>
      <c r="I16" s="80">
        <v>90113</v>
      </c>
      <c r="J16" s="81">
        <v>92917</v>
      </c>
      <c r="K16" s="81">
        <v>96594</v>
      </c>
      <c r="L16" s="81">
        <v>99007</v>
      </c>
      <c r="M16" s="81">
        <v>103564</v>
      </c>
    </row>
    <row r="17" spans="1:13" ht="12.75">
      <c r="A17" s="82" t="s">
        <v>361</v>
      </c>
      <c r="B17" s="80">
        <v>2337</v>
      </c>
      <c r="C17" s="80">
        <v>2141</v>
      </c>
      <c r="D17" s="80">
        <v>2171</v>
      </c>
      <c r="E17" s="80">
        <v>2043</v>
      </c>
      <c r="F17" s="80">
        <v>2094</v>
      </c>
      <c r="G17" s="80">
        <v>2171</v>
      </c>
      <c r="H17" s="80">
        <v>2143</v>
      </c>
      <c r="I17" s="80">
        <v>2233</v>
      </c>
      <c r="J17" s="81">
        <v>2264</v>
      </c>
      <c r="K17" s="81">
        <v>2349</v>
      </c>
      <c r="L17" s="81">
        <v>2345</v>
      </c>
      <c r="M17" s="81">
        <v>2500</v>
      </c>
    </row>
    <row r="18" spans="1:13" ht="12.75">
      <c r="A18" s="82" t="s">
        <v>362</v>
      </c>
      <c r="B18" s="80">
        <v>5019</v>
      </c>
      <c r="C18" s="80">
        <v>5024</v>
      </c>
      <c r="D18" s="80">
        <v>5034</v>
      </c>
      <c r="E18" s="80">
        <v>5044</v>
      </c>
      <c r="F18" s="80">
        <v>5004</v>
      </c>
      <c r="G18" s="80">
        <v>5182</v>
      </c>
      <c r="H18" s="80">
        <v>5112</v>
      </c>
      <c r="I18" s="80">
        <v>5570</v>
      </c>
      <c r="J18" s="81">
        <v>5531</v>
      </c>
      <c r="K18" s="81">
        <v>5767</v>
      </c>
      <c r="L18" s="81">
        <v>5676</v>
      </c>
      <c r="M18" s="81">
        <v>5990</v>
      </c>
    </row>
    <row r="19" spans="1:13" ht="12.75">
      <c r="A19" s="77" t="s">
        <v>363</v>
      </c>
      <c r="B19" s="80">
        <v>9940</v>
      </c>
      <c r="C19" s="80">
        <v>10075</v>
      </c>
      <c r="D19" s="80">
        <v>10307</v>
      </c>
      <c r="E19" s="80">
        <v>10444</v>
      </c>
      <c r="F19" s="80">
        <v>10440</v>
      </c>
      <c r="G19" s="80">
        <v>11244</v>
      </c>
      <c r="H19" s="80">
        <v>11444</v>
      </c>
      <c r="I19" s="80">
        <v>11514</v>
      </c>
      <c r="J19" s="81">
        <v>11980</v>
      </c>
      <c r="K19" s="81">
        <v>12557</v>
      </c>
      <c r="L19" s="81">
        <v>12825</v>
      </c>
      <c r="M19" s="81">
        <v>13417</v>
      </c>
    </row>
    <row r="20" spans="1:13" ht="12.75">
      <c r="A20" s="82" t="s">
        <v>364</v>
      </c>
      <c r="B20" s="80">
        <v>32808</v>
      </c>
      <c r="C20" s="80">
        <v>33292</v>
      </c>
      <c r="D20" s="80">
        <v>34660</v>
      </c>
      <c r="E20" s="80">
        <v>35103</v>
      </c>
      <c r="F20" s="80">
        <v>35193</v>
      </c>
      <c r="G20" s="80">
        <v>38003</v>
      </c>
      <c r="H20" s="80">
        <v>38662</v>
      </c>
      <c r="I20" s="80">
        <v>39406</v>
      </c>
      <c r="J20" s="81">
        <v>40855</v>
      </c>
      <c r="K20" s="81">
        <v>42455</v>
      </c>
      <c r="L20" s="81">
        <v>43770</v>
      </c>
      <c r="M20" s="81">
        <v>45899</v>
      </c>
    </row>
    <row r="21" spans="1:13" ht="12.75">
      <c r="A21" s="83" t="s">
        <v>365</v>
      </c>
      <c r="B21" s="80">
        <v>28737</v>
      </c>
      <c r="C21" s="80">
        <v>28767</v>
      </c>
      <c r="D21" s="80">
        <v>29125</v>
      </c>
      <c r="E21" s="80">
        <v>29060</v>
      </c>
      <c r="F21" s="80">
        <v>28773</v>
      </c>
      <c r="G21" s="80">
        <v>29972</v>
      </c>
      <c r="H21" s="80">
        <v>30252</v>
      </c>
      <c r="I21" s="80">
        <v>30283</v>
      </c>
      <c r="J21" s="81">
        <v>31042</v>
      </c>
      <c r="K21" s="81">
        <v>32292</v>
      </c>
      <c r="L21" s="81">
        <v>33132</v>
      </c>
      <c r="M21" s="81">
        <v>34339</v>
      </c>
    </row>
    <row r="22" spans="1:13" ht="12.75">
      <c r="A22" s="82" t="s">
        <v>366</v>
      </c>
      <c r="B22" s="80">
        <v>65</v>
      </c>
      <c r="C22" s="80">
        <v>66</v>
      </c>
      <c r="D22" s="80">
        <v>66</v>
      </c>
      <c r="E22" s="84">
        <v>64</v>
      </c>
      <c r="F22" s="80">
        <v>64</v>
      </c>
      <c r="G22" s="80">
        <v>61</v>
      </c>
      <c r="H22" s="80">
        <v>60</v>
      </c>
      <c r="I22" s="80">
        <v>60</v>
      </c>
      <c r="J22" s="81">
        <v>56</v>
      </c>
      <c r="K22" s="81">
        <v>54</v>
      </c>
      <c r="L22" s="81">
        <v>54</v>
      </c>
      <c r="M22" s="81">
        <v>50</v>
      </c>
    </row>
    <row r="23" spans="1:13" ht="12.75">
      <c r="A23" s="82" t="s">
        <v>367</v>
      </c>
      <c r="B23" s="80">
        <v>515</v>
      </c>
      <c r="C23" s="80">
        <v>509</v>
      </c>
      <c r="D23" s="80">
        <v>500</v>
      </c>
      <c r="E23" s="80">
        <v>480</v>
      </c>
      <c r="F23" s="80">
        <v>471</v>
      </c>
      <c r="G23" s="80">
        <v>442</v>
      </c>
      <c r="H23" s="80">
        <v>418</v>
      </c>
      <c r="I23" s="80">
        <v>409</v>
      </c>
      <c r="J23" s="81">
        <v>395</v>
      </c>
      <c r="K23" s="81">
        <v>382</v>
      </c>
      <c r="L23" s="81">
        <v>363</v>
      </c>
      <c r="M23" s="81">
        <v>358</v>
      </c>
    </row>
    <row r="24" spans="1:13" ht="12.75">
      <c r="A24" s="82" t="s">
        <v>368</v>
      </c>
      <c r="B24" s="80">
        <v>1</v>
      </c>
      <c r="C24" s="80">
        <v>1</v>
      </c>
      <c r="D24" s="80">
        <v>1</v>
      </c>
      <c r="E24" s="80"/>
      <c r="F24" s="80"/>
      <c r="G24" s="80">
        <v>585</v>
      </c>
      <c r="H24" s="80">
        <v>598</v>
      </c>
      <c r="I24" s="80"/>
      <c r="J24" s="81"/>
      <c r="K24" s="81"/>
      <c r="L24" s="81"/>
      <c r="M24" s="81"/>
    </row>
    <row r="25" spans="1:13" ht="12.75">
      <c r="A25" s="77" t="s">
        <v>369</v>
      </c>
      <c r="B25" s="80">
        <v>293</v>
      </c>
      <c r="C25" s="80">
        <v>471</v>
      </c>
      <c r="D25" s="80">
        <v>334</v>
      </c>
      <c r="E25" s="80">
        <v>456</v>
      </c>
      <c r="F25" s="80">
        <v>560</v>
      </c>
      <c r="G25" s="80">
        <v>0</v>
      </c>
      <c r="H25" s="80">
        <v>0</v>
      </c>
      <c r="I25" s="80">
        <v>638</v>
      </c>
      <c r="J25" s="81">
        <v>794</v>
      </c>
      <c r="K25" s="81">
        <v>738</v>
      </c>
      <c r="L25" s="81">
        <v>842</v>
      </c>
      <c r="M25" s="81">
        <v>1011</v>
      </c>
    </row>
    <row r="26" spans="1:13" ht="12.75">
      <c r="A26" s="82"/>
      <c r="B26" s="80"/>
      <c r="C26" s="80"/>
      <c r="D26" s="80"/>
      <c r="E26" s="80"/>
      <c r="F26" s="80"/>
      <c r="G26" s="80"/>
      <c r="H26" s="80"/>
      <c r="I26" s="80"/>
      <c r="J26" s="81">
        <v>0</v>
      </c>
      <c r="K26" s="81"/>
      <c r="L26" s="81"/>
      <c r="M26" s="81"/>
    </row>
    <row r="27" spans="1:13" ht="12.75">
      <c r="A27" s="77" t="s">
        <v>370</v>
      </c>
      <c r="B27" s="80">
        <v>24109</v>
      </c>
      <c r="C27" s="80">
        <v>24267</v>
      </c>
      <c r="D27" s="80">
        <v>24745</v>
      </c>
      <c r="E27" s="80">
        <v>24820</v>
      </c>
      <c r="F27" s="80">
        <v>24806</v>
      </c>
      <c r="G27" s="80">
        <v>26154</v>
      </c>
      <c r="H27" s="80">
        <v>26482</v>
      </c>
      <c r="I27" s="80">
        <v>26846</v>
      </c>
      <c r="J27" s="81">
        <v>26746</v>
      </c>
      <c r="K27" s="81">
        <v>27312</v>
      </c>
      <c r="L27" s="81">
        <v>27518</v>
      </c>
      <c r="M27" s="81">
        <f>+SUM(M28:M33)</f>
        <v>28598</v>
      </c>
    </row>
    <row r="28" spans="1:13" ht="12.75">
      <c r="A28" s="82" t="s">
        <v>371</v>
      </c>
      <c r="B28" s="80">
        <v>350</v>
      </c>
      <c r="C28" s="80">
        <v>323</v>
      </c>
      <c r="D28" s="80">
        <v>326</v>
      </c>
      <c r="E28" s="80">
        <v>298</v>
      </c>
      <c r="F28" s="80">
        <v>302</v>
      </c>
      <c r="G28" s="80">
        <v>306</v>
      </c>
      <c r="H28" s="80">
        <v>327</v>
      </c>
      <c r="I28" s="80">
        <v>339</v>
      </c>
      <c r="J28" s="81">
        <v>354</v>
      </c>
      <c r="K28" s="81">
        <v>355</v>
      </c>
      <c r="L28" s="81">
        <v>366</v>
      </c>
      <c r="M28" s="81">
        <v>395</v>
      </c>
    </row>
    <row r="29" spans="1:13" ht="12.75">
      <c r="A29" s="82" t="s">
        <v>372</v>
      </c>
      <c r="B29" s="80">
        <v>3410</v>
      </c>
      <c r="C29" s="80">
        <v>3474</v>
      </c>
      <c r="D29" s="80">
        <v>3530</v>
      </c>
      <c r="E29" s="80">
        <v>3547</v>
      </c>
      <c r="F29" s="80">
        <v>3544</v>
      </c>
      <c r="G29" s="80">
        <v>3796</v>
      </c>
      <c r="H29" s="80">
        <v>3845</v>
      </c>
      <c r="I29" s="80">
        <v>3922</v>
      </c>
      <c r="J29" s="81">
        <v>3405</v>
      </c>
      <c r="K29" s="81">
        <v>3550</v>
      </c>
      <c r="L29" s="81">
        <v>3599</v>
      </c>
      <c r="M29" s="81">
        <v>3740</v>
      </c>
    </row>
    <row r="30" spans="1:13" ht="12.75">
      <c r="A30" s="82" t="s">
        <v>373</v>
      </c>
      <c r="B30" s="80">
        <v>763</v>
      </c>
      <c r="C30" s="80">
        <v>756</v>
      </c>
      <c r="D30" s="80">
        <v>765</v>
      </c>
      <c r="E30" s="80">
        <v>789</v>
      </c>
      <c r="F30" s="80">
        <v>783</v>
      </c>
      <c r="G30" s="80">
        <v>837</v>
      </c>
      <c r="H30" s="80">
        <v>857</v>
      </c>
      <c r="I30" s="80">
        <v>876</v>
      </c>
      <c r="J30" s="81">
        <v>884</v>
      </c>
      <c r="K30" s="81">
        <v>911</v>
      </c>
      <c r="L30" s="81">
        <v>917</v>
      </c>
      <c r="M30" s="81">
        <v>961</v>
      </c>
    </row>
    <row r="31" spans="1:13" ht="12.75">
      <c r="A31" s="82" t="s">
        <v>374</v>
      </c>
      <c r="B31" s="80">
        <v>4</v>
      </c>
      <c r="C31" s="80">
        <v>4</v>
      </c>
      <c r="D31" s="80">
        <v>3</v>
      </c>
      <c r="E31" s="80">
        <v>2</v>
      </c>
      <c r="F31" s="80">
        <v>3</v>
      </c>
      <c r="G31" s="80">
        <v>3</v>
      </c>
      <c r="H31" s="80">
        <v>4</v>
      </c>
      <c r="I31" s="80">
        <v>4</v>
      </c>
      <c r="J31" s="81">
        <v>4</v>
      </c>
      <c r="K31" s="81">
        <v>4</v>
      </c>
      <c r="L31" s="81">
        <v>4</v>
      </c>
      <c r="M31" s="81">
        <v>9</v>
      </c>
    </row>
    <row r="32" spans="1:13" ht="12.75">
      <c r="A32" s="82" t="s">
        <v>375</v>
      </c>
      <c r="B32" s="80">
        <v>19577</v>
      </c>
      <c r="C32" s="80">
        <v>19700</v>
      </c>
      <c r="D32" s="80">
        <v>20119</v>
      </c>
      <c r="E32" s="80">
        <v>20184</v>
      </c>
      <c r="F32" s="80">
        <v>20173</v>
      </c>
      <c r="G32" s="80">
        <v>21209</v>
      </c>
      <c r="H32" s="80">
        <v>21443</v>
      </c>
      <c r="I32" s="80">
        <v>21705</v>
      </c>
      <c r="J32" s="81">
        <v>22096</v>
      </c>
      <c r="K32" s="81">
        <v>22491</v>
      </c>
      <c r="L32" s="81">
        <v>22624</v>
      </c>
      <c r="M32" s="81">
        <v>23491</v>
      </c>
    </row>
    <row r="33" spans="1:13" ht="12.75">
      <c r="A33" s="82" t="s">
        <v>376</v>
      </c>
      <c r="B33" s="80">
        <v>5</v>
      </c>
      <c r="C33" s="80">
        <v>10</v>
      </c>
      <c r="D33" s="80">
        <v>2</v>
      </c>
      <c r="E33" s="80">
        <v>0</v>
      </c>
      <c r="F33" s="80">
        <v>1</v>
      </c>
      <c r="G33" s="80">
        <v>3</v>
      </c>
      <c r="H33" s="80">
        <v>6</v>
      </c>
      <c r="I33" s="80"/>
      <c r="J33" s="81">
        <v>3</v>
      </c>
      <c r="K33" s="81">
        <v>1</v>
      </c>
      <c r="L33" s="81">
        <v>8</v>
      </c>
      <c r="M33" s="81">
        <v>2</v>
      </c>
    </row>
    <row r="34" spans="1:13" ht="12.75">
      <c r="A34" s="82"/>
      <c r="B34" s="80"/>
      <c r="C34" s="80"/>
      <c r="D34" s="80"/>
      <c r="E34" s="80"/>
      <c r="F34" s="80"/>
      <c r="G34" s="80"/>
      <c r="H34" s="80"/>
      <c r="I34" s="80"/>
      <c r="J34" s="81"/>
      <c r="K34" s="81"/>
      <c r="L34" s="81"/>
      <c r="M34" s="81"/>
    </row>
    <row r="35" spans="1:13" ht="12.75">
      <c r="A35" s="93" t="s">
        <v>377</v>
      </c>
      <c r="B35" s="80">
        <v>14017</v>
      </c>
      <c r="C35" s="80">
        <v>14079</v>
      </c>
      <c r="D35" s="80">
        <v>14269</v>
      </c>
      <c r="E35" s="80">
        <v>14341</v>
      </c>
      <c r="F35" s="80">
        <v>14322</v>
      </c>
      <c r="G35" s="80">
        <v>15076</v>
      </c>
      <c r="H35" s="80">
        <v>15213</v>
      </c>
      <c r="I35" s="80">
        <v>15343</v>
      </c>
      <c r="J35" s="81">
        <v>15631</v>
      </c>
      <c r="K35" s="81">
        <v>16066</v>
      </c>
      <c r="L35" s="81">
        <v>16313</v>
      </c>
      <c r="M35" s="81">
        <f>+SUM(M37:M59)</f>
        <v>16867</v>
      </c>
    </row>
    <row r="36" spans="1:13" ht="12.75">
      <c r="A36" s="82"/>
      <c r="B36" s="80"/>
      <c r="C36" s="80"/>
      <c r="D36" s="80"/>
      <c r="E36" s="80"/>
      <c r="F36" s="80"/>
      <c r="G36" s="80"/>
      <c r="H36" s="80"/>
      <c r="I36" s="80"/>
      <c r="J36" s="81"/>
      <c r="K36" s="81"/>
      <c r="L36" s="81"/>
      <c r="M36" s="81"/>
    </row>
    <row r="37" spans="1:13" ht="12.75">
      <c r="A37" s="82" t="s">
        <v>378</v>
      </c>
      <c r="B37" s="80">
        <v>114</v>
      </c>
      <c r="C37" s="80">
        <v>114</v>
      </c>
      <c r="D37" s="80">
        <v>111</v>
      </c>
      <c r="E37" s="80">
        <v>115</v>
      </c>
      <c r="F37" s="80">
        <v>119</v>
      </c>
      <c r="G37" s="80">
        <v>118</v>
      </c>
      <c r="H37" s="80">
        <v>113</v>
      </c>
      <c r="I37" s="80">
        <v>120</v>
      </c>
      <c r="J37" s="81">
        <v>121</v>
      </c>
      <c r="K37" s="81">
        <v>121</v>
      </c>
      <c r="L37" s="81">
        <v>123</v>
      </c>
      <c r="M37" s="81">
        <v>124</v>
      </c>
    </row>
    <row r="38" spans="1:13" ht="12.75">
      <c r="A38" s="82" t="s">
        <v>379</v>
      </c>
      <c r="B38" s="80">
        <v>3596</v>
      </c>
      <c r="C38" s="80">
        <v>3571</v>
      </c>
      <c r="D38" s="80">
        <v>3593</v>
      </c>
      <c r="E38" s="80">
        <v>3614</v>
      </c>
      <c r="F38" s="80">
        <v>3587</v>
      </c>
      <c r="G38" s="80">
        <v>3678</v>
      </c>
      <c r="H38" s="80">
        <v>3673</v>
      </c>
      <c r="I38" s="80">
        <v>3671</v>
      </c>
      <c r="J38" s="81">
        <v>3694</v>
      </c>
      <c r="K38" s="81">
        <v>3737</v>
      </c>
      <c r="L38" s="81">
        <v>3763</v>
      </c>
      <c r="M38" s="81">
        <v>3816</v>
      </c>
    </row>
    <row r="39" spans="1:13" ht="12.75">
      <c r="A39" s="83" t="s">
        <v>380</v>
      </c>
      <c r="B39" s="80">
        <v>2995</v>
      </c>
      <c r="C39" s="80">
        <v>3006</v>
      </c>
      <c r="D39" s="80">
        <v>3061</v>
      </c>
      <c r="E39" s="80">
        <v>3084</v>
      </c>
      <c r="F39" s="80">
        <v>3066</v>
      </c>
      <c r="G39" s="80">
        <v>3204</v>
      </c>
      <c r="H39" s="80">
        <v>3276</v>
      </c>
      <c r="I39" s="80">
        <v>3294</v>
      </c>
      <c r="J39" s="81">
        <v>3350</v>
      </c>
      <c r="K39" s="81">
        <v>3491</v>
      </c>
      <c r="L39" s="81">
        <v>3540</v>
      </c>
      <c r="M39" s="81">
        <v>3643</v>
      </c>
    </row>
    <row r="40" spans="1:13" ht="12.75">
      <c r="A40" s="82" t="s">
        <v>381</v>
      </c>
      <c r="B40" s="80">
        <v>1874</v>
      </c>
      <c r="C40" s="80">
        <v>1878</v>
      </c>
      <c r="D40" s="80">
        <v>1894</v>
      </c>
      <c r="E40" s="80">
        <v>1872</v>
      </c>
      <c r="F40" s="80">
        <v>1858</v>
      </c>
      <c r="G40" s="80">
        <v>1917</v>
      </c>
      <c r="H40" s="80">
        <v>1922</v>
      </c>
      <c r="I40" s="80">
        <v>1924</v>
      </c>
      <c r="J40" s="81">
        <v>1939</v>
      </c>
      <c r="K40" s="81">
        <v>1965</v>
      </c>
      <c r="L40" s="81">
        <v>1964</v>
      </c>
      <c r="M40" s="81">
        <v>2021</v>
      </c>
    </row>
    <row r="41" spans="1:13" ht="12.75">
      <c r="A41" s="82" t="s">
        <v>382</v>
      </c>
      <c r="B41" s="80">
        <v>2452</v>
      </c>
      <c r="C41" s="80">
        <v>2493</v>
      </c>
      <c r="D41" s="80">
        <v>2533</v>
      </c>
      <c r="E41" s="80">
        <v>2559</v>
      </c>
      <c r="F41" s="80">
        <v>2550</v>
      </c>
      <c r="G41" s="80">
        <v>2816</v>
      </c>
      <c r="H41" s="80">
        <v>2871</v>
      </c>
      <c r="I41" s="80">
        <v>2921</v>
      </c>
      <c r="J41" s="81">
        <v>3040</v>
      </c>
      <c r="K41" s="81">
        <v>3137</v>
      </c>
      <c r="L41" s="81">
        <v>3247</v>
      </c>
      <c r="M41" s="81">
        <v>3427</v>
      </c>
    </row>
    <row r="42" spans="1:13" ht="12.75">
      <c r="A42" s="82" t="s">
        <v>383</v>
      </c>
      <c r="B42" s="80">
        <v>254</v>
      </c>
      <c r="C42" s="80">
        <v>256</v>
      </c>
      <c r="D42" s="80">
        <v>258</v>
      </c>
      <c r="E42" s="80">
        <v>257</v>
      </c>
      <c r="F42" s="80">
        <v>248</v>
      </c>
      <c r="G42" s="80">
        <v>263</v>
      </c>
      <c r="H42" s="80">
        <v>255</v>
      </c>
      <c r="I42" s="80">
        <v>246</v>
      </c>
      <c r="J42" s="81">
        <v>238</v>
      </c>
      <c r="K42" s="81">
        <v>230</v>
      </c>
      <c r="L42" s="81">
        <v>226</v>
      </c>
      <c r="M42" s="81">
        <v>213</v>
      </c>
    </row>
    <row r="43" spans="1:13" ht="12.75">
      <c r="A43" s="82" t="s">
        <v>384</v>
      </c>
      <c r="B43" s="80">
        <v>243</v>
      </c>
      <c r="C43" s="80">
        <v>261</v>
      </c>
      <c r="D43" s="80">
        <v>269</v>
      </c>
      <c r="E43" s="80">
        <v>261</v>
      </c>
      <c r="F43" s="80">
        <v>265</v>
      </c>
      <c r="G43" s="80">
        <v>277</v>
      </c>
      <c r="H43" s="80">
        <v>274</v>
      </c>
      <c r="I43" s="80">
        <v>277</v>
      </c>
      <c r="J43" s="81">
        <v>285</v>
      </c>
      <c r="K43" s="81">
        <v>280</v>
      </c>
      <c r="L43" s="81">
        <v>282</v>
      </c>
      <c r="M43" s="81">
        <v>294</v>
      </c>
    </row>
    <row r="44" spans="1:13" ht="12.75">
      <c r="A44" s="82" t="s">
        <v>385</v>
      </c>
      <c r="B44" s="80">
        <v>23</v>
      </c>
      <c r="C44" s="80">
        <v>21</v>
      </c>
      <c r="D44" s="80">
        <v>22</v>
      </c>
      <c r="E44" s="80">
        <v>20</v>
      </c>
      <c r="F44" s="80">
        <v>21</v>
      </c>
      <c r="G44" s="80">
        <v>21</v>
      </c>
      <c r="H44" s="80">
        <v>20</v>
      </c>
      <c r="I44" s="80">
        <v>20</v>
      </c>
      <c r="J44" s="81">
        <v>21</v>
      </c>
      <c r="K44" s="81">
        <v>20</v>
      </c>
      <c r="L44" s="81">
        <v>21</v>
      </c>
      <c r="M44" s="81">
        <v>21</v>
      </c>
    </row>
    <row r="45" spans="1:13" ht="12.75">
      <c r="A45" s="82" t="s">
        <v>386</v>
      </c>
      <c r="B45" s="80">
        <v>35</v>
      </c>
      <c r="C45" s="80">
        <v>35</v>
      </c>
      <c r="D45" s="80">
        <v>37</v>
      </c>
      <c r="E45" s="80">
        <v>35</v>
      </c>
      <c r="F45" s="80">
        <v>39</v>
      </c>
      <c r="G45" s="80">
        <v>38</v>
      </c>
      <c r="H45" s="80">
        <v>37</v>
      </c>
      <c r="I45" s="80">
        <v>39</v>
      </c>
      <c r="J45" s="81">
        <v>39</v>
      </c>
      <c r="K45" s="81">
        <v>37</v>
      </c>
      <c r="L45" s="81">
        <v>39</v>
      </c>
      <c r="M45" s="81">
        <v>44</v>
      </c>
    </row>
    <row r="46" spans="1:13" ht="12.75">
      <c r="A46" s="82" t="s">
        <v>387</v>
      </c>
      <c r="B46" s="80">
        <v>74</v>
      </c>
      <c r="C46" s="80">
        <v>76</v>
      </c>
      <c r="D46" s="80">
        <v>97</v>
      </c>
      <c r="E46" s="80">
        <v>98</v>
      </c>
      <c r="F46" s="80">
        <v>99</v>
      </c>
      <c r="G46" s="80">
        <v>99</v>
      </c>
      <c r="H46" s="80">
        <v>101</v>
      </c>
      <c r="I46" s="80">
        <v>102</v>
      </c>
      <c r="J46" s="81">
        <v>104</v>
      </c>
      <c r="K46" s="81">
        <v>102</v>
      </c>
      <c r="L46" s="81">
        <v>121</v>
      </c>
      <c r="M46" s="81">
        <v>129</v>
      </c>
    </row>
    <row r="47" spans="1:13" ht="12.75">
      <c r="A47" s="82" t="s">
        <v>388</v>
      </c>
      <c r="B47" s="80">
        <v>44</v>
      </c>
      <c r="C47" s="80">
        <v>43</v>
      </c>
      <c r="D47" s="80">
        <v>42</v>
      </c>
      <c r="E47" s="80">
        <v>42</v>
      </c>
      <c r="F47" s="80">
        <v>42</v>
      </c>
      <c r="G47" s="80">
        <v>43</v>
      </c>
      <c r="H47" s="80">
        <v>42</v>
      </c>
      <c r="I47" s="80">
        <v>41</v>
      </c>
      <c r="J47" s="81">
        <v>40</v>
      </c>
      <c r="K47" s="81">
        <v>40</v>
      </c>
      <c r="L47" s="81">
        <v>39</v>
      </c>
      <c r="M47" s="81">
        <v>36</v>
      </c>
    </row>
    <row r="48" spans="1:13" ht="12.75">
      <c r="A48" s="82" t="s">
        <v>389</v>
      </c>
      <c r="B48" s="80">
        <v>36</v>
      </c>
      <c r="C48" s="80">
        <v>37</v>
      </c>
      <c r="D48" s="80">
        <v>39</v>
      </c>
      <c r="E48" s="80">
        <v>40</v>
      </c>
      <c r="F48" s="80">
        <v>39</v>
      </c>
      <c r="G48" s="80">
        <v>40</v>
      </c>
      <c r="H48" s="80">
        <v>38</v>
      </c>
      <c r="I48" s="80">
        <v>39</v>
      </c>
      <c r="J48" s="81">
        <v>40</v>
      </c>
      <c r="K48" s="81">
        <v>45</v>
      </c>
      <c r="L48" s="81">
        <v>47</v>
      </c>
      <c r="M48" s="81">
        <v>52</v>
      </c>
    </row>
    <row r="49" spans="1:13" ht="12.75">
      <c r="A49" s="82" t="s">
        <v>390</v>
      </c>
      <c r="B49" s="80">
        <v>10</v>
      </c>
      <c r="C49" s="80">
        <v>10</v>
      </c>
      <c r="D49" s="80">
        <v>10</v>
      </c>
      <c r="E49" s="80">
        <v>10</v>
      </c>
      <c r="F49" s="80">
        <v>9</v>
      </c>
      <c r="G49" s="80">
        <v>9</v>
      </c>
      <c r="H49" s="80">
        <v>0</v>
      </c>
      <c r="I49" s="80">
        <v>0</v>
      </c>
      <c r="J49" s="81">
        <v>0</v>
      </c>
      <c r="K49" s="81">
        <v>0</v>
      </c>
      <c r="L49" s="81">
        <v>0</v>
      </c>
      <c r="M49" s="81">
        <v>0</v>
      </c>
    </row>
    <row r="50" spans="1:13" ht="12.75">
      <c r="A50" s="82" t="s">
        <v>391</v>
      </c>
      <c r="B50" s="80">
        <v>532</v>
      </c>
      <c r="C50" s="80">
        <v>533</v>
      </c>
      <c r="D50" s="80">
        <v>549</v>
      </c>
      <c r="E50" s="80">
        <v>562</v>
      </c>
      <c r="F50" s="80">
        <v>572</v>
      </c>
      <c r="G50" s="80">
        <v>636</v>
      </c>
      <c r="H50" s="80">
        <v>661</v>
      </c>
      <c r="I50" s="80">
        <v>681</v>
      </c>
      <c r="J50" s="81">
        <v>709</v>
      </c>
      <c r="K50" s="81">
        <v>748</v>
      </c>
      <c r="L50" s="81">
        <v>769</v>
      </c>
      <c r="M50" s="81">
        <v>794</v>
      </c>
    </row>
    <row r="51" spans="1:13" ht="12.75">
      <c r="A51" s="82" t="s">
        <v>392</v>
      </c>
      <c r="B51" s="80">
        <v>31</v>
      </c>
      <c r="C51" s="80">
        <v>26</v>
      </c>
      <c r="D51" s="80">
        <v>26</v>
      </c>
      <c r="E51" s="80">
        <v>14</v>
      </c>
      <c r="F51" s="80">
        <v>6</v>
      </c>
      <c r="G51" s="80">
        <v>0</v>
      </c>
      <c r="H51" s="80">
        <v>0</v>
      </c>
      <c r="I51" s="80">
        <v>6</v>
      </c>
      <c r="J51" s="81">
        <v>1</v>
      </c>
      <c r="K51" s="81">
        <v>1</v>
      </c>
      <c r="L51" s="81">
        <v>1</v>
      </c>
      <c r="M51" s="81">
        <v>1</v>
      </c>
    </row>
    <row r="52" spans="1:13" ht="12.75">
      <c r="A52" s="82" t="s">
        <v>393</v>
      </c>
      <c r="B52" s="80">
        <v>686</v>
      </c>
      <c r="C52" s="80">
        <v>684</v>
      </c>
      <c r="D52" s="80">
        <v>684</v>
      </c>
      <c r="E52" s="80">
        <v>699</v>
      </c>
      <c r="F52" s="80">
        <v>721</v>
      </c>
      <c r="G52" s="80">
        <v>808</v>
      </c>
      <c r="H52" s="80">
        <v>819</v>
      </c>
      <c r="I52" s="80">
        <v>836</v>
      </c>
      <c r="J52" s="81">
        <v>890</v>
      </c>
      <c r="K52" s="81">
        <v>942</v>
      </c>
      <c r="L52" s="81">
        <v>969</v>
      </c>
      <c r="M52" s="81">
        <v>1021</v>
      </c>
    </row>
    <row r="53" spans="1:13" ht="12.75">
      <c r="A53" s="82" t="s">
        <v>394</v>
      </c>
      <c r="B53" s="80">
        <v>117</v>
      </c>
      <c r="C53" s="80">
        <v>116</v>
      </c>
      <c r="D53" s="80">
        <v>120</v>
      </c>
      <c r="E53" s="80">
        <v>119</v>
      </c>
      <c r="F53" s="80">
        <v>125</v>
      </c>
      <c r="G53" s="80">
        <v>130</v>
      </c>
      <c r="H53" s="80">
        <v>135</v>
      </c>
      <c r="I53" s="80">
        <v>141</v>
      </c>
      <c r="J53" s="81">
        <v>144</v>
      </c>
      <c r="K53" s="81">
        <v>151</v>
      </c>
      <c r="L53" s="81">
        <v>148</v>
      </c>
      <c r="M53" s="81">
        <v>161</v>
      </c>
    </row>
    <row r="54" spans="1:13" ht="12.75">
      <c r="A54" s="82" t="s">
        <v>395</v>
      </c>
      <c r="B54" s="80">
        <v>12</v>
      </c>
      <c r="C54" s="80">
        <v>13</v>
      </c>
      <c r="D54" s="80">
        <v>13</v>
      </c>
      <c r="E54" s="80">
        <v>10</v>
      </c>
      <c r="F54" s="80">
        <v>13</v>
      </c>
      <c r="G54" s="80">
        <v>13</v>
      </c>
      <c r="H54" s="80">
        <v>12</v>
      </c>
      <c r="I54" s="80">
        <v>13</v>
      </c>
      <c r="J54" s="81">
        <v>14</v>
      </c>
      <c r="K54" s="81">
        <v>15</v>
      </c>
      <c r="L54" s="81">
        <v>17</v>
      </c>
      <c r="M54" s="81">
        <v>22</v>
      </c>
    </row>
    <row r="55" spans="1:13" ht="12.75">
      <c r="A55" s="82" t="s">
        <v>396</v>
      </c>
      <c r="B55" s="80">
        <v>256</v>
      </c>
      <c r="C55" s="80">
        <v>250</v>
      </c>
      <c r="D55" s="80">
        <v>254</v>
      </c>
      <c r="E55" s="80">
        <v>262</v>
      </c>
      <c r="F55" s="80">
        <v>264</v>
      </c>
      <c r="G55" s="80">
        <v>275</v>
      </c>
      <c r="H55" s="80">
        <v>275</v>
      </c>
      <c r="I55" s="80">
        <v>274</v>
      </c>
      <c r="J55" s="81">
        <v>268</v>
      </c>
      <c r="K55" s="81">
        <v>294</v>
      </c>
      <c r="L55" s="81">
        <v>297</v>
      </c>
      <c r="M55" s="81">
        <v>310</v>
      </c>
    </row>
    <row r="56" spans="1:13" ht="12.75">
      <c r="A56" s="82" t="s">
        <v>397</v>
      </c>
      <c r="B56" s="80">
        <v>285</v>
      </c>
      <c r="C56" s="80">
        <v>281</v>
      </c>
      <c r="D56" s="80">
        <v>291</v>
      </c>
      <c r="E56" s="80">
        <v>291</v>
      </c>
      <c r="F56" s="80">
        <v>285</v>
      </c>
      <c r="G56" s="80">
        <v>300</v>
      </c>
      <c r="H56" s="80">
        <v>299</v>
      </c>
      <c r="I56" s="80">
        <v>296</v>
      </c>
      <c r="J56" s="81">
        <v>296</v>
      </c>
      <c r="K56" s="81">
        <v>295</v>
      </c>
      <c r="L56" s="81">
        <v>298</v>
      </c>
      <c r="M56" s="81">
        <v>301</v>
      </c>
    </row>
    <row r="57" spans="1:13" ht="12.75">
      <c r="A57" s="82" t="s">
        <v>398</v>
      </c>
      <c r="B57" s="80">
        <v>236</v>
      </c>
      <c r="C57" s="80">
        <v>235</v>
      </c>
      <c r="D57" s="80">
        <v>245</v>
      </c>
      <c r="E57" s="80">
        <v>251</v>
      </c>
      <c r="F57" s="80">
        <v>252</v>
      </c>
      <c r="G57" s="80">
        <v>267</v>
      </c>
      <c r="H57" s="80">
        <v>271</v>
      </c>
      <c r="I57" s="80">
        <v>277</v>
      </c>
      <c r="J57" s="81">
        <v>282</v>
      </c>
      <c r="K57" s="81">
        <v>290</v>
      </c>
      <c r="L57" s="81">
        <v>292</v>
      </c>
      <c r="M57" s="81">
        <v>310</v>
      </c>
    </row>
    <row r="58" spans="1:13" ht="12.75">
      <c r="A58" s="82" t="s">
        <v>399</v>
      </c>
      <c r="B58" s="80">
        <v>96</v>
      </c>
      <c r="C58" s="80">
        <v>96</v>
      </c>
      <c r="D58" s="80">
        <v>91</v>
      </c>
      <c r="E58" s="80">
        <v>93</v>
      </c>
      <c r="F58" s="80">
        <v>90</v>
      </c>
      <c r="G58" s="80">
        <v>87</v>
      </c>
      <c r="H58" s="80">
        <v>84</v>
      </c>
      <c r="I58" s="80">
        <v>82</v>
      </c>
      <c r="J58" s="81">
        <v>85</v>
      </c>
      <c r="K58" s="81">
        <v>88</v>
      </c>
      <c r="L58" s="81">
        <v>83</v>
      </c>
      <c r="M58" s="81">
        <v>86</v>
      </c>
    </row>
    <row r="59" spans="1:13" ht="12.75" customHeight="1" thickBot="1">
      <c r="A59" s="94" t="s">
        <v>400</v>
      </c>
      <c r="B59" s="87">
        <v>16</v>
      </c>
      <c r="C59" s="87">
        <v>44</v>
      </c>
      <c r="D59" s="87">
        <v>30</v>
      </c>
      <c r="E59" s="87">
        <v>33</v>
      </c>
      <c r="F59" s="87">
        <v>52</v>
      </c>
      <c r="G59" s="87">
        <v>37</v>
      </c>
      <c r="H59" s="87">
        <v>35</v>
      </c>
      <c r="I59" s="87">
        <v>43</v>
      </c>
      <c r="J59" s="88">
        <v>31</v>
      </c>
      <c r="K59" s="88">
        <v>37</v>
      </c>
      <c r="L59" s="88">
        <v>27</v>
      </c>
      <c r="M59" s="88">
        <v>41</v>
      </c>
    </row>
    <row r="60" spans="1:13" ht="12.75">
      <c r="A60" s="95" t="s">
        <v>326</v>
      </c>
      <c r="B60" s="77"/>
      <c r="C60" s="77"/>
      <c r="D60" s="77"/>
      <c r="E60" s="77"/>
      <c r="F60" s="77"/>
      <c r="G60" s="77"/>
      <c r="H60" s="77"/>
      <c r="I60" s="77"/>
      <c r="J60" s="77"/>
      <c r="K60" s="77"/>
      <c r="L60" s="95"/>
      <c r="M60" s="95"/>
    </row>
    <row r="61" spans="1:13" ht="15">
      <c r="A61" s="90"/>
      <c r="B61" s="90"/>
      <c r="C61" s="90"/>
      <c r="D61" s="90"/>
      <c r="E61" s="90"/>
      <c r="F61" s="90"/>
      <c r="G61" s="90"/>
      <c r="H61" s="90"/>
      <c r="I61" s="90"/>
      <c r="J61" s="90"/>
      <c r="K61" s="90"/>
      <c r="L61" s="90"/>
      <c r="M61" s="90"/>
    </row>
  </sheetData>
  <sheetProtection/>
  <mergeCells count="15">
    <mergeCell ref="G5:G6"/>
    <mergeCell ref="H5:H6"/>
    <mergeCell ref="I5:I6"/>
    <mergeCell ref="J5:J6"/>
    <mergeCell ref="K5:K6"/>
    <mergeCell ref="M5:M6"/>
    <mergeCell ref="A2:M2"/>
    <mergeCell ref="A3:J3"/>
    <mergeCell ref="A5:A6"/>
    <mergeCell ref="B5:B6"/>
    <mergeCell ref="C5:C6"/>
    <mergeCell ref="L5:L6"/>
    <mergeCell ref="D5:D6"/>
    <mergeCell ref="E5:E6"/>
    <mergeCell ref="F5:F6"/>
  </mergeCells>
  <hyperlinks>
    <hyperlink ref="A1" location="Índice!A1" display="Regresar"/>
  </hyperlink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52"/>
  <sheetViews>
    <sheetView showGridLines="0" zoomScale="90" zoomScaleNormal="90" zoomScalePageLayoutView="0" workbookViewId="0" topLeftCell="A1">
      <selection activeCell="A1" sqref="A1"/>
    </sheetView>
  </sheetViews>
  <sheetFormatPr defaultColWidth="11.421875" defaultRowHeight="12.75"/>
  <cols>
    <col min="1" max="1" width="38.421875" style="0" customWidth="1"/>
  </cols>
  <sheetData>
    <row r="1" spans="1:13" ht="15">
      <c r="A1" s="17" t="s">
        <v>66</v>
      </c>
      <c r="B1" s="52"/>
      <c r="C1" s="52"/>
      <c r="D1" s="52"/>
      <c r="E1" s="52"/>
      <c r="F1" s="52"/>
      <c r="G1" s="52"/>
      <c r="H1" s="52"/>
      <c r="I1" s="52"/>
      <c r="J1" s="52"/>
      <c r="K1" s="52"/>
      <c r="L1" s="626"/>
      <c r="M1" s="73"/>
    </row>
    <row r="2" spans="1:13" ht="12.75">
      <c r="A2" s="732" t="s">
        <v>283</v>
      </c>
      <c r="B2" s="732"/>
      <c r="C2" s="732"/>
      <c r="D2" s="732"/>
      <c r="E2" s="732"/>
      <c r="F2" s="732"/>
      <c r="G2" s="732"/>
      <c r="H2" s="732"/>
      <c r="I2" s="732"/>
      <c r="J2" s="732"/>
      <c r="K2" s="732"/>
      <c r="L2" s="732"/>
      <c r="M2" s="732"/>
    </row>
    <row r="3" spans="1:13" ht="15">
      <c r="A3" s="733" t="s">
        <v>987</v>
      </c>
      <c r="B3" s="734"/>
      <c r="C3" s="734"/>
      <c r="D3" s="734"/>
      <c r="E3" s="734"/>
      <c r="F3" s="734"/>
      <c r="G3" s="734"/>
      <c r="H3" s="734"/>
      <c r="I3" s="734"/>
      <c r="J3" s="734"/>
      <c r="K3" s="74"/>
      <c r="L3" s="627"/>
      <c r="M3" s="75"/>
    </row>
    <row r="4" spans="1:13" ht="13.5" thickBot="1">
      <c r="A4" s="74"/>
      <c r="B4" s="74"/>
      <c r="C4" s="74"/>
      <c r="D4" s="74"/>
      <c r="E4" s="74"/>
      <c r="F4" s="73"/>
      <c r="G4" s="73"/>
      <c r="H4" s="73"/>
      <c r="I4" s="73"/>
      <c r="J4" s="73"/>
      <c r="K4" s="73"/>
      <c r="L4" s="76"/>
      <c r="M4" s="76" t="s">
        <v>257</v>
      </c>
    </row>
    <row r="5" spans="1:13" ht="12.75">
      <c r="A5" s="722" t="s">
        <v>134</v>
      </c>
      <c r="B5" s="735">
        <v>2001</v>
      </c>
      <c r="C5" s="728">
        <v>2002</v>
      </c>
      <c r="D5" s="728">
        <v>2003</v>
      </c>
      <c r="E5" s="728">
        <v>2004</v>
      </c>
      <c r="F5" s="728">
        <v>2005</v>
      </c>
      <c r="G5" s="728">
        <v>2006</v>
      </c>
      <c r="H5" s="728">
        <v>2007</v>
      </c>
      <c r="I5" s="728">
        <v>2008</v>
      </c>
      <c r="J5" s="728">
        <v>2009</v>
      </c>
      <c r="K5" s="728">
        <v>2010</v>
      </c>
      <c r="L5" s="728">
        <v>2011</v>
      </c>
      <c r="M5" s="728">
        <v>2012</v>
      </c>
    </row>
    <row r="6" spans="1:13" ht="12.75">
      <c r="A6" s="723"/>
      <c r="B6" s="729"/>
      <c r="C6" s="729"/>
      <c r="D6" s="729"/>
      <c r="E6" s="729"/>
      <c r="F6" s="729"/>
      <c r="G6" s="729"/>
      <c r="H6" s="730"/>
      <c r="I6" s="730"/>
      <c r="J6" s="730"/>
      <c r="K6" s="730"/>
      <c r="L6" s="730"/>
      <c r="M6" s="730"/>
    </row>
    <row r="7" spans="1:13" ht="12.75">
      <c r="A7" s="77"/>
      <c r="B7" s="78"/>
      <c r="C7" s="78"/>
      <c r="D7" s="78"/>
      <c r="E7" s="78"/>
      <c r="F7" s="78"/>
      <c r="G7" s="78"/>
      <c r="H7" s="78"/>
      <c r="I7" s="78"/>
      <c r="J7" s="78"/>
      <c r="K7" s="78"/>
      <c r="L7" s="78"/>
      <c r="M7" s="78"/>
    </row>
    <row r="8" spans="1:13" ht="12.75">
      <c r="A8" s="79" t="s">
        <v>401</v>
      </c>
      <c r="B8" s="80">
        <v>84709</v>
      </c>
      <c r="C8" s="80">
        <v>84040</v>
      </c>
      <c r="D8" s="80">
        <v>84334</v>
      </c>
      <c r="E8" s="80">
        <v>86032</v>
      </c>
      <c r="F8" s="80">
        <v>82768</v>
      </c>
      <c r="G8" s="80">
        <v>85433</v>
      </c>
      <c r="H8" s="80">
        <v>86429</v>
      </c>
      <c r="I8" s="80">
        <v>86531</v>
      </c>
      <c r="J8" s="81">
        <v>90239</v>
      </c>
      <c r="K8" s="81">
        <v>93192</v>
      </c>
      <c r="L8" s="81">
        <v>93421</v>
      </c>
      <c r="M8" s="81">
        <f>+M10+M12+M14+M24+M32+M42</f>
        <v>97007</v>
      </c>
    </row>
    <row r="9" spans="1:13" ht="12.75">
      <c r="A9" s="77"/>
      <c r="B9" s="80"/>
      <c r="C9" s="80"/>
      <c r="D9" s="80"/>
      <c r="E9" s="80"/>
      <c r="F9" s="80"/>
      <c r="G9" s="80"/>
      <c r="H9" s="80"/>
      <c r="I9" s="80"/>
      <c r="J9" s="81"/>
      <c r="K9" s="81"/>
      <c r="L9" s="81"/>
      <c r="M9" s="81"/>
    </row>
    <row r="10" spans="1:13" ht="12.75">
      <c r="A10" s="82" t="s">
        <v>402</v>
      </c>
      <c r="B10" s="80">
        <v>18543</v>
      </c>
      <c r="C10" s="80">
        <v>17957</v>
      </c>
      <c r="D10" s="80">
        <v>18224</v>
      </c>
      <c r="E10" s="80">
        <v>17662</v>
      </c>
      <c r="F10" s="80">
        <v>17412</v>
      </c>
      <c r="G10" s="80">
        <v>17987</v>
      </c>
      <c r="H10" s="80">
        <v>18327</v>
      </c>
      <c r="I10" s="80">
        <v>18412</v>
      </c>
      <c r="J10" s="81">
        <v>18854</v>
      </c>
      <c r="K10" s="81">
        <v>19345</v>
      </c>
      <c r="L10" s="81">
        <v>19302</v>
      </c>
      <c r="M10" s="81">
        <v>19763</v>
      </c>
    </row>
    <row r="11" spans="1:13" ht="12.75">
      <c r="A11" s="77"/>
      <c r="B11" s="80"/>
      <c r="C11" s="80"/>
      <c r="D11" s="80"/>
      <c r="E11" s="80"/>
      <c r="F11" s="80"/>
      <c r="G11" s="80"/>
      <c r="H11" s="80"/>
      <c r="I11" s="80"/>
      <c r="J11" s="81"/>
      <c r="K11" s="81"/>
      <c r="L11" s="81"/>
      <c r="M11" s="81"/>
    </row>
    <row r="12" spans="1:13" ht="12.75">
      <c r="A12" s="82" t="s">
        <v>403</v>
      </c>
      <c r="B12" s="80">
        <v>2087</v>
      </c>
      <c r="C12" s="80">
        <v>2258</v>
      </c>
      <c r="D12" s="80">
        <v>2306</v>
      </c>
      <c r="E12" s="80">
        <v>2336</v>
      </c>
      <c r="F12" s="80">
        <v>2330</v>
      </c>
      <c r="G12" s="80">
        <v>2449</v>
      </c>
      <c r="H12" s="80">
        <v>2482</v>
      </c>
      <c r="I12" s="80">
        <v>2609</v>
      </c>
      <c r="J12" s="81">
        <v>2678</v>
      </c>
      <c r="K12" s="81">
        <v>2809</v>
      </c>
      <c r="L12" s="81">
        <v>2889</v>
      </c>
      <c r="M12" s="81">
        <v>3071</v>
      </c>
    </row>
    <row r="13" spans="1:13" ht="12.75">
      <c r="A13" s="82"/>
      <c r="B13" s="80"/>
      <c r="C13" s="80"/>
      <c r="D13" s="80"/>
      <c r="E13" s="80"/>
      <c r="F13" s="80"/>
      <c r="G13" s="80"/>
      <c r="H13" s="80"/>
      <c r="I13" s="80"/>
      <c r="J13" s="81"/>
      <c r="K13" s="81"/>
      <c r="L13" s="81"/>
      <c r="M13" s="81"/>
    </row>
    <row r="14" spans="1:13" ht="12.75">
      <c r="A14" s="77" t="s">
        <v>404</v>
      </c>
      <c r="B14" s="80">
        <v>6663</v>
      </c>
      <c r="C14" s="80">
        <v>6812</v>
      </c>
      <c r="D14" s="80">
        <v>6897</v>
      </c>
      <c r="E14" s="80">
        <v>6857</v>
      </c>
      <c r="F14" s="80">
        <v>6831</v>
      </c>
      <c r="G14" s="80">
        <v>7027</v>
      </c>
      <c r="H14" s="80">
        <v>6892</v>
      </c>
      <c r="I14" s="80">
        <v>6849</v>
      </c>
      <c r="J14" s="81">
        <v>6840</v>
      </c>
      <c r="K14" s="81">
        <v>6990</v>
      </c>
      <c r="L14" s="81">
        <v>6958</v>
      </c>
      <c r="M14" s="81">
        <f>+SUM(M16:M22)</f>
        <v>7072</v>
      </c>
    </row>
    <row r="15" spans="1:13" ht="12.75">
      <c r="A15" s="82"/>
      <c r="B15" s="80"/>
      <c r="C15" s="80"/>
      <c r="D15" s="80"/>
      <c r="E15" s="80"/>
      <c r="F15" s="80"/>
      <c r="G15" s="80"/>
      <c r="H15" s="80"/>
      <c r="I15" s="80"/>
      <c r="J15" s="81"/>
      <c r="K15" s="81"/>
      <c r="L15" s="81"/>
      <c r="M15" s="81"/>
    </row>
    <row r="16" spans="1:13" ht="12.75">
      <c r="A16" s="83" t="s">
        <v>405</v>
      </c>
      <c r="B16" s="80">
        <v>2</v>
      </c>
      <c r="C16" s="80">
        <v>3</v>
      </c>
      <c r="D16" s="80">
        <v>2</v>
      </c>
      <c r="E16" s="80">
        <v>2</v>
      </c>
      <c r="F16" s="80">
        <v>1</v>
      </c>
      <c r="G16" s="80">
        <v>2</v>
      </c>
      <c r="H16" s="80">
        <v>2</v>
      </c>
      <c r="I16" s="80">
        <v>2</v>
      </c>
      <c r="J16" s="81">
        <v>2</v>
      </c>
      <c r="K16" s="81">
        <v>2</v>
      </c>
      <c r="L16" s="81">
        <v>1</v>
      </c>
      <c r="M16" s="81">
        <v>5</v>
      </c>
    </row>
    <row r="17" spans="1:13" ht="12.75">
      <c r="A17" s="82" t="s">
        <v>406</v>
      </c>
      <c r="B17" s="80">
        <v>312</v>
      </c>
      <c r="C17" s="80">
        <v>314</v>
      </c>
      <c r="D17" s="80">
        <v>322</v>
      </c>
      <c r="E17" s="80">
        <v>321</v>
      </c>
      <c r="F17" s="80">
        <v>321</v>
      </c>
      <c r="G17" s="80">
        <v>348</v>
      </c>
      <c r="H17" s="80">
        <v>347</v>
      </c>
      <c r="I17" s="80">
        <v>364</v>
      </c>
      <c r="J17" s="81">
        <v>364</v>
      </c>
      <c r="K17" s="81">
        <v>386</v>
      </c>
      <c r="L17" s="81">
        <v>375</v>
      </c>
      <c r="M17" s="81">
        <v>411</v>
      </c>
    </row>
    <row r="18" spans="1:13" ht="12.75">
      <c r="A18" s="82" t="s">
        <v>407</v>
      </c>
      <c r="B18" s="80">
        <v>973</v>
      </c>
      <c r="C18" s="80">
        <v>994</v>
      </c>
      <c r="D18" s="80">
        <v>994</v>
      </c>
      <c r="E18" s="80">
        <v>1000</v>
      </c>
      <c r="F18" s="80">
        <v>1006</v>
      </c>
      <c r="G18" s="80">
        <v>1043</v>
      </c>
      <c r="H18" s="80">
        <v>1037</v>
      </c>
      <c r="I18" s="80">
        <v>1052</v>
      </c>
      <c r="J18" s="81">
        <v>1089</v>
      </c>
      <c r="K18" s="81">
        <v>1114</v>
      </c>
      <c r="L18" s="81">
        <v>1140</v>
      </c>
      <c r="M18" s="81">
        <v>1155</v>
      </c>
    </row>
    <row r="19" spans="1:13" ht="12.75">
      <c r="A19" s="82" t="s">
        <v>408</v>
      </c>
      <c r="B19" s="80">
        <v>1441</v>
      </c>
      <c r="C19" s="80">
        <v>1443</v>
      </c>
      <c r="D19" s="80">
        <v>1455</v>
      </c>
      <c r="E19" s="80">
        <v>1458</v>
      </c>
      <c r="F19" s="80">
        <v>0</v>
      </c>
      <c r="G19" s="80">
        <v>1533</v>
      </c>
      <c r="H19" s="80">
        <v>1559</v>
      </c>
      <c r="I19" s="80">
        <v>1603</v>
      </c>
      <c r="J19" s="81">
        <v>1620</v>
      </c>
      <c r="K19" s="81">
        <v>1673</v>
      </c>
      <c r="L19" s="81">
        <v>1666</v>
      </c>
      <c r="M19" s="81">
        <v>1731</v>
      </c>
    </row>
    <row r="20" spans="1:13" ht="12.75">
      <c r="A20" s="77" t="s">
        <v>409</v>
      </c>
      <c r="B20" s="80">
        <v>2311</v>
      </c>
      <c r="C20" s="80">
        <v>2361</v>
      </c>
      <c r="D20" s="80">
        <v>2404</v>
      </c>
      <c r="E20" s="80">
        <v>2360</v>
      </c>
      <c r="F20" s="80">
        <v>2349</v>
      </c>
      <c r="G20" s="80">
        <v>2394</v>
      </c>
      <c r="H20" s="80">
        <v>2374</v>
      </c>
      <c r="I20" s="80">
        <v>2342</v>
      </c>
      <c r="J20" s="81">
        <v>2340</v>
      </c>
      <c r="K20" s="81">
        <v>2396</v>
      </c>
      <c r="L20" s="81">
        <v>2341</v>
      </c>
      <c r="M20" s="81">
        <v>2361</v>
      </c>
    </row>
    <row r="21" spans="1:13" ht="12.75">
      <c r="A21" s="82" t="s">
        <v>410</v>
      </c>
      <c r="B21" s="80">
        <v>609</v>
      </c>
      <c r="C21" s="80">
        <v>612</v>
      </c>
      <c r="D21" s="80">
        <v>625</v>
      </c>
      <c r="E21" s="80">
        <v>615</v>
      </c>
      <c r="F21" s="80">
        <v>620</v>
      </c>
      <c r="G21" s="80">
        <v>637</v>
      </c>
      <c r="H21" s="80">
        <v>529</v>
      </c>
      <c r="I21" s="80">
        <v>504</v>
      </c>
      <c r="J21" s="81">
        <v>470</v>
      </c>
      <c r="K21" s="81">
        <v>478</v>
      </c>
      <c r="L21" s="81">
        <v>530</v>
      </c>
      <c r="M21" s="81">
        <v>533</v>
      </c>
    </row>
    <row r="22" spans="1:13" ht="12.75">
      <c r="A22" s="77" t="s">
        <v>411</v>
      </c>
      <c r="B22" s="80">
        <v>1015</v>
      </c>
      <c r="C22" s="80">
        <v>1085</v>
      </c>
      <c r="D22" s="80">
        <v>1095</v>
      </c>
      <c r="E22" s="80">
        <v>1101</v>
      </c>
      <c r="F22" s="80">
        <v>1069</v>
      </c>
      <c r="G22" s="80">
        <v>1070</v>
      </c>
      <c r="H22" s="80">
        <v>1044</v>
      </c>
      <c r="I22" s="80">
        <v>982</v>
      </c>
      <c r="J22" s="81">
        <v>955</v>
      </c>
      <c r="K22" s="81">
        <v>941</v>
      </c>
      <c r="L22" s="81">
        <v>905</v>
      </c>
      <c r="M22" s="81">
        <v>876</v>
      </c>
    </row>
    <row r="23" spans="1:13" ht="12.75">
      <c r="A23" s="82"/>
      <c r="B23" s="80"/>
      <c r="C23" s="80"/>
      <c r="D23" s="80"/>
      <c r="E23" s="80"/>
      <c r="F23" s="80"/>
      <c r="G23" s="80"/>
      <c r="H23" s="80"/>
      <c r="I23" s="80"/>
      <c r="J23" s="81"/>
      <c r="K23" s="81"/>
      <c r="L23" s="81"/>
      <c r="M23" s="81"/>
    </row>
    <row r="24" spans="1:13" ht="12.75">
      <c r="A24" s="82" t="s">
        <v>412</v>
      </c>
      <c r="B24" s="80">
        <v>9073</v>
      </c>
      <c r="C24" s="80">
        <v>9067</v>
      </c>
      <c r="D24" s="80">
        <v>9170</v>
      </c>
      <c r="E24" s="80">
        <v>9107</v>
      </c>
      <c r="F24" s="80">
        <v>8990</v>
      </c>
      <c r="G24" s="80">
        <v>9214</v>
      </c>
      <c r="H24" s="80">
        <v>9342</v>
      </c>
      <c r="I24" s="80">
        <v>9189</v>
      </c>
      <c r="J24" s="81">
        <v>9582</v>
      </c>
      <c r="K24" s="81">
        <v>9870</v>
      </c>
      <c r="L24" s="81">
        <v>9865</v>
      </c>
      <c r="M24" s="81">
        <f>+SUM(M26:M30)</f>
        <v>10321</v>
      </c>
    </row>
    <row r="25" spans="1:13" ht="12.75">
      <c r="A25" s="82"/>
      <c r="B25" s="80"/>
      <c r="C25" s="80"/>
      <c r="D25" s="80"/>
      <c r="E25" s="80"/>
      <c r="F25" s="80"/>
      <c r="G25" s="80"/>
      <c r="H25" s="80"/>
      <c r="I25" s="80"/>
      <c r="J25" s="81"/>
      <c r="K25" s="81"/>
      <c r="L25" s="81"/>
      <c r="M25" s="81"/>
    </row>
    <row r="26" spans="1:13" ht="12.75">
      <c r="A26" s="82" t="s">
        <v>413</v>
      </c>
      <c r="B26" s="80">
        <v>1440</v>
      </c>
      <c r="C26" s="80">
        <v>1467</v>
      </c>
      <c r="D26" s="80">
        <v>1511</v>
      </c>
      <c r="E26" s="80">
        <v>1514</v>
      </c>
      <c r="F26" s="80">
        <v>1517</v>
      </c>
      <c r="G26" s="80">
        <v>1567</v>
      </c>
      <c r="H26" s="80">
        <v>1591</v>
      </c>
      <c r="I26" s="80">
        <v>1606</v>
      </c>
      <c r="J26" s="81">
        <v>1698</v>
      </c>
      <c r="K26" s="81">
        <v>1804</v>
      </c>
      <c r="L26" s="81">
        <v>1831</v>
      </c>
      <c r="M26" s="81">
        <v>1898</v>
      </c>
    </row>
    <row r="27" spans="1:13" ht="12.75">
      <c r="A27" s="82" t="s">
        <v>414</v>
      </c>
      <c r="B27" s="80">
        <v>115</v>
      </c>
      <c r="C27" s="80">
        <v>113</v>
      </c>
      <c r="D27" s="80">
        <v>117</v>
      </c>
      <c r="E27" s="80">
        <v>119</v>
      </c>
      <c r="F27" s="80">
        <v>122</v>
      </c>
      <c r="G27" s="80">
        <v>144</v>
      </c>
      <c r="H27" s="80">
        <v>156</v>
      </c>
      <c r="I27" s="80">
        <v>147</v>
      </c>
      <c r="J27" s="81">
        <v>155</v>
      </c>
      <c r="K27" s="81">
        <v>174</v>
      </c>
      <c r="L27" s="81">
        <v>153</v>
      </c>
      <c r="M27" s="81">
        <v>178</v>
      </c>
    </row>
    <row r="28" spans="1:13" ht="12.75">
      <c r="A28" s="82" t="s">
        <v>415</v>
      </c>
      <c r="B28" s="80">
        <v>1116</v>
      </c>
      <c r="C28" s="80">
        <v>1118</v>
      </c>
      <c r="D28" s="80">
        <v>1115</v>
      </c>
      <c r="E28" s="80">
        <v>1127</v>
      </c>
      <c r="F28" s="80">
        <v>1118</v>
      </c>
      <c r="G28" s="80">
        <v>1134</v>
      </c>
      <c r="H28" s="80">
        <v>1156</v>
      </c>
      <c r="I28" s="80">
        <v>1155</v>
      </c>
      <c r="J28" s="81">
        <v>1133</v>
      </c>
      <c r="K28" s="81">
        <v>1136</v>
      </c>
      <c r="L28" s="81">
        <v>1143</v>
      </c>
      <c r="M28" s="81">
        <v>1176</v>
      </c>
    </row>
    <row r="29" spans="1:13" ht="12.75">
      <c r="A29" s="82" t="s">
        <v>416</v>
      </c>
      <c r="B29" s="80">
        <v>6352</v>
      </c>
      <c r="C29" s="80">
        <v>6319</v>
      </c>
      <c r="D29" s="80">
        <v>6383</v>
      </c>
      <c r="E29" s="80">
        <v>6312</v>
      </c>
      <c r="F29" s="80">
        <v>6201</v>
      </c>
      <c r="G29" s="80">
        <v>6337</v>
      </c>
      <c r="H29" s="80">
        <v>6413</v>
      </c>
      <c r="I29" s="80">
        <v>6253</v>
      </c>
      <c r="J29" s="81">
        <v>6567</v>
      </c>
      <c r="K29" s="81">
        <v>6731</v>
      </c>
      <c r="L29" s="81">
        <v>6713</v>
      </c>
      <c r="M29" s="81">
        <v>7047</v>
      </c>
    </row>
    <row r="30" spans="1:13" ht="12.75">
      <c r="A30" s="82" t="s">
        <v>417</v>
      </c>
      <c r="B30" s="80">
        <v>50</v>
      </c>
      <c r="C30" s="80">
        <v>50</v>
      </c>
      <c r="D30" s="80">
        <v>44</v>
      </c>
      <c r="E30" s="80">
        <v>35</v>
      </c>
      <c r="F30" s="80">
        <v>32</v>
      </c>
      <c r="G30" s="80">
        <v>32</v>
      </c>
      <c r="H30" s="80">
        <v>26</v>
      </c>
      <c r="I30" s="80">
        <v>28</v>
      </c>
      <c r="J30" s="81">
        <v>29</v>
      </c>
      <c r="K30" s="81">
        <v>25</v>
      </c>
      <c r="L30" s="81">
        <v>25</v>
      </c>
      <c r="M30" s="81">
        <v>22</v>
      </c>
    </row>
    <row r="31" spans="1:13" ht="12.75">
      <c r="A31" s="82"/>
      <c r="B31" s="80"/>
      <c r="C31" s="80"/>
      <c r="D31" s="80"/>
      <c r="E31" s="80"/>
      <c r="F31" s="80"/>
      <c r="G31" s="80"/>
      <c r="H31" s="80" t="s">
        <v>998</v>
      </c>
      <c r="I31" s="80"/>
      <c r="J31" s="81"/>
      <c r="K31" s="81"/>
      <c r="L31" s="81"/>
      <c r="M31" s="81"/>
    </row>
    <row r="32" spans="1:13" ht="12.75">
      <c r="A32" s="82" t="s">
        <v>418</v>
      </c>
      <c r="B32" s="80">
        <v>3165</v>
      </c>
      <c r="C32" s="80">
        <v>3163</v>
      </c>
      <c r="D32" s="80">
        <v>3228</v>
      </c>
      <c r="E32" s="80">
        <v>3268</v>
      </c>
      <c r="F32" s="80">
        <v>3289</v>
      </c>
      <c r="G32" s="80">
        <v>3484</v>
      </c>
      <c r="H32" s="80">
        <v>3537</v>
      </c>
      <c r="I32" s="80">
        <v>3590</v>
      </c>
      <c r="J32" s="81">
        <v>3732</v>
      </c>
      <c r="K32" s="81">
        <v>3866</v>
      </c>
      <c r="L32" s="81">
        <v>3983</v>
      </c>
      <c r="M32" s="81">
        <f>+SUM(M34:M39)</f>
        <v>4262</v>
      </c>
    </row>
    <row r="33" spans="1:13" ht="12.75">
      <c r="A33" s="82"/>
      <c r="B33" s="80"/>
      <c r="C33" s="80"/>
      <c r="D33" s="80"/>
      <c r="E33" s="80"/>
      <c r="F33" s="80"/>
      <c r="G33" s="80"/>
      <c r="H33" s="80"/>
      <c r="I33" s="80"/>
      <c r="J33" s="81"/>
      <c r="K33" s="81"/>
      <c r="L33" s="81"/>
      <c r="M33" s="81"/>
    </row>
    <row r="34" spans="1:13" ht="12.75">
      <c r="A34" s="83" t="s">
        <v>419</v>
      </c>
      <c r="B34" s="80">
        <v>5</v>
      </c>
      <c r="C34" s="80">
        <v>4</v>
      </c>
      <c r="D34" s="80">
        <v>4</v>
      </c>
      <c r="E34" s="80">
        <v>4</v>
      </c>
      <c r="F34" s="80">
        <v>4</v>
      </c>
      <c r="G34" s="80">
        <v>3</v>
      </c>
      <c r="H34" s="80">
        <v>3</v>
      </c>
      <c r="I34" s="80">
        <v>3</v>
      </c>
      <c r="J34" s="81">
        <v>3</v>
      </c>
      <c r="K34" s="81">
        <v>2</v>
      </c>
      <c r="L34" s="81">
        <v>1</v>
      </c>
      <c r="M34" s="81">
        <v>1</v>
      </c>
    </row>
    <row r="35" spans="1:13" ht="12.75">
      <c r="A35" s="82" t="s">
        <v>420</v>
      </c>
      <c r="B35" s="80">
        <v>623</v>
      </c>
      <c r="C35" s="80">
        <v>624</v>
      </c>
      <c r="D35" s="80">
        <v>639</v>
      </c>
      <c r="E35" s="80">
        <v>660</v>
      </c>
      <c r="F35" s="80">
        <v>664</v>
      </c>
      <c r="G35" s="80">
        <v>699</v>
      </c>
      <c r="H35" s="80">
        <v>709</v>
      </c>
      <c r="I35" s="80">
        <v>720</v>
      </c>
      <c r="J35" s="81">
        <v>743</v>
      </c>
      <c r="K35" s="81">
        <v>774</v>
      </c>
      <c r="L35" s="81">
        <v>770</v>
      </c>
      <c r="M35" s="81">
        <v>809</v>
      </c>
    </row>
    <row r="36" spans="1:13" ht="12.75">
      <c r="A36" s="82" t="s">
        <v>421</v>
      </c>
      <c r="B36" s="80">
        <v>3</v>
      </c>
      <c r="C36" s="80">
        <v>2</v>
      </c>
      <c r="D36" s="80">
        <v>1</v>
      </c>
      <c r="E36" s="80">
        <v>1</v>
      </c>
      <c r="F36" s="80"/>
      <c r="G36" s="80">
        <v>0</v>
      </c>
      <c r="H36" s="80">
        <v>0</v>
      </c>
      <c r="I36" s="80">
        <v>0</v>
      </c>
      <c r="J36" s="81">
        <v>0</v>
      </c>
      <c r="K36" s="81"/>
      <c r="L36" s="81"/>
      <c r="M36" s="81"/>
    </row>
    <row r="37" spans="1:13" ht="12.75">
      <c r="A37" s="82" t="s">
        <v>422</v>
      </c>
      <c r="B37" s="80">
        <v>196</v>
      </c>
      <c r="C37" s="80">
        <v>194</v>
      </c>
      <c r="D37" s="80">
        <v>200</v>
      </c>
      <c r="E37" s="80">
        <v>199</v>
      </c>
      <c r="F37" s="80">
        <v>224</v>
      </c>
      <c r="G37" s="80">
        <v>242</v>
      </c>
      <c r="H37" s="80">
        <v>227</v>
      </c>
      <c r="I37" s="80">
        <v>245</v>
      </c>
      <c r="J37" s="81">
        <v>242</v>
      </c>
      <c r="K37" s="81">
        <v>246</v>
      </c>
      <c r="L37" s="81">
        <v>241</v>
      </c>
      <c r="M37" s="81">
        <v>267</v>
      </c>
    </row>
    <row r="38" spans="1:13" ht="12.75">
      <c r="A38" s="82" t="s">
        <v>423</v>
      </c>
      <c r="B38" s="80">
        <v>1070</v>
      </c>
      <c r="C38" s="80">
        <v>1061</v>
      </c>
      <c r="D38" s="80">
        <v>1069</v>
      </c>
      <c r="E38" s="80">
        <v>1071</v>
      </c>
      <c r="F38" s="80">
        <v>1046</v>
      </c>
      <c r="G38" s="80">
        <v>1055</v>
      </c>
      <c r="H38" s="80">
        <v>1072</v>
      </c>
      <c r="I38" s="80">
        <v>1083</v>
      </c>
      <c r="J38" s="81">
        <v>1159</v>
      </c>
      <c r="K38" s="81">
        <v>1192</v>
      </c>
      <c r="L38" s="81">
        <v>1212</v>
      </c>
      <c r="M38" s="81">
        <v>1246</v>
      </c>
    </row>
    <row r="39" spans="1:13" ht="12.75">
      <c r="A39" s="82" t="s">
        <v>424</v>
      </c>
      <c r="B39" s="80">
        <v>1267</v>
      </c>
      <c r="C39" s="80">
        <v>1277</v>
      </c>
      <c r="D39" s="80">
        <v>1314</v>
      </c>
      <c r="E39" s="80">
        <v>1332</v>
      </c>
      <c r="F39" s="80">
        <v>1351</v>
      </c>
      <c r="G39" s="80">
        <v>1485</v>
      </c>
      <c r="H39" s="80">
        <v>1526</v>
      </c>
      <c r="I39" s="80">
        <v>1539</v>
      </c>
      <c r="J39" s="81">
        <v>1585</v>
      </c>
      <c r="K39" s="81">
        <v>1652</v>
      </c>
      <c r="L39" s="81">
        <v>1759</v>
      </c>
      <c r="M39" s="81">
        <v>1939</v>
      </c>
    </row>
    <row r="40" spans="1:13" ht="12.75">
      <c r="A40" s="82" t="s">
        <v>425</v>
      </c>
      <c r="B40" s="80">
        <v>1</v>
      </c>
      <c r="C40" s="80">
        <v>1</v>
      </c>
      <c r="D40" s="80">
        <v>1</v>
      </c>
      <c r="E40" s="80">
        <v>1</v>
      </c>
      <c r="F40" s="80"/>
      <c r="G40" s="80"/>
      <c r="H40" s="80"/>
      <c r="I40" s="80"/>
      <c r="J40" s="81">
        <v>0</v>
      </c>
      <c r="K40" s="81"/>
      <c r="L40" s="81"/>
      <c r="M40" s="81"/>
    </row>
    <row r="41" spans="1:13" ht="12.75">
      <c r="A41" s="82"/>
      <c r="B41" s="80"/>
      <c r="C41" s="80"/>
      <c r="D41" s="80"/>
      <c r="E41" s="80"/>
      <c r="F41" s="80"/>
      <c r="G41" s="80"/>
      <c r="H41" s="80"/>
      <c r="I41" s="80"/>
      <c r="J41" s="81"/>
      <c r="K41" s="81"/>
      <c r="L41" s="81"/>
      <c r="M41" s="81"/>
    </row>
    <row r="42" spans="1:13" ht="12.75">
      <c r="A42" s="82" t="s">
        <v>426</v>
      </c>
      <c r="B42" s="80">
        <v>45178</v>
      </c>
      <c r="C42" s="80">
        <v>44783</v>
      </c>
      <c r="D42" s="80">
        <v>44509</v>
      </c>
      <c r="E42" s="80">
        <v>46802</v>
      </c>
      <c r="F42" s="80">
        <v>43916</v>
      </c>
      <c r="G42" s="80">
        <v>45272</v>
      </c>
      <c r="H42" s="80">
        <v>45849</v>
      </c>
      <c r="I42" s="80">
        <v>45882</v>
      </c>
      <c r="J42" s="81">
        <v>48553</v>
      </c>
      <c r="K42" s="81">
        <v>50312</v>
      </c>
      <c r="L42" s="81">
        <v>50424</v>
      </c>
      <c r="M42" s="81">
        <f>+SUM(M44:M50)</f>
        <v>52518</v>
      </c>
    </row>
    <row r="43" spans="1:13" ht="12.75">
      <c r="A43" s="82"/>
      <c r="B43" s="80"/>
      <c r="C43" s="80"/>
      <c r="D43" s="80"/>
      <c r="E43" s="80"/>
      <c r="F43" s="80"/>
      <c r="G43" s="80"/>
      <c r="H43" s="80"/>
      <c r="I43" s="80"/>
      <c r="J43" s="81"/>
      <c r="K43" s="81"/>
      <c r="L43" s="81"/>
      <c r="M43" s="81"/>
    </row>
    <row r="44" spans="1:13" ht="12.75">
      <c r="A44" s="82" t="s">
        <v>427</v>
      </c>
      <c r="B44" s="80">
        <v>3</v>
      </c>
      <c r="C44" s="80">
        <v>134</v>
      </c>
      <c r="D44" s="80">
        <v>171</v>
      </c>
      <c r="E44" s="80">
        <v>200</v>
      </c>
      <c r="F44" s="80">
        <v>251</v>
      </c>
      <c r="G44" s="80">
        <v>302</v>
      </c>
      <c r="H44" s="80">
        <v>353</v>
      </c>
      <c r="I44" s="80">
        <v>369</v>
      </c>
      <c r="J44" s="81">
        <v>363</v>
      </c>
      <c r="K44" s="81">
        <v>381</v>
      </c>
      <c r="L44" s="81">
        <v>509</v>
      </c>
      <c r="M44" s="81">
        <v>627</v>
      </c>
    </row>
    <row r="45" spans="1:13" ht="12.75">
      <c r="A45" s="82" t="s">
        <v>428</v>
      </c>
      <c r="B45" s="80">
        <v>6013</v>
      </c>
      <c r="C45" s="80">
        <v>5999</v>
      </c>
      <c r="D45" s="80">
        <v>5984</v>
      </c>
      <c r="E45" s="80">
        <v>5910</v>
      </c>
      <c r="F45" s="80">
        <v>5801</v>
      </c>
      <c r="G45" s="80">
        <v>6079</v>
      </c>
      <c r="H45" s="80">
        <v>6217</v>
      </c>
      <c r="I45" s="80">
        <v>6237</v>
      </c>
      <c r="J45" s="81">
        <v>6353</v>
      </c>
      <c r="K45" s="81">
        <v>6536</v>
      </c>
      <c r="L45" s="81">
        <v>6474</v>
      </c>
      <c r="M45" s="81">
        <v>6754</v>
      </c>
    </row>
    <row r="46" spans="1:13" ht="12.75">
      <c r="A46" s="82" t="s">
        <v>429</v>
      </c>
      <c r="B46" s="80">
        <v>28849</v>
      </c>
      <c r="C46" s="80">
        <v>28635</v>
      </c>
      <c r="D46" s="80">
        <v>28835</v>
      </c>
      <c r="E46" s="80">
        <v>28456</v>
      </c>
      <c r="F46" s="80">
        <v>27710</v>
      </c>
      <c r="G46" s="80">
        <v>28504</v>
      </c>
      <c r="H46" s="80">
        <v>28937</v>
      </c>
      <c r="I46" s="80">
        <v>28723</v>
      </c>
      <c r="J46" s="81">
        <v>30233</v>
      </c>
      <c r="K46" s="81">
        <v>31293</v>
      </c>
      <c r="L46" s="81">
        <v>31197</v>
      </c>
      <c r="M46" s="81">
        <v>32278</v>
      </c>
    </row>
    <row r="47" spans="1:13" ht="12.75">
      <c r="A47" s="82" t="s">
        <v>430</v>
      </c>
      <c r="B47" s="80">
        <v>1442</v>
      </c>
      <c r="C47" s="80">
        <v>1423</v>
      </c>
      <c r="D47" s="80">
        <v>1414</v>
      </c>
      <c r="E47" s="80">
        <v>1410</v>
      </c>
      <c r="F47" s="80">
        <v>1388</v>
      </c>
      <c r="G47" s="80">
        <v>1398</v>
      </c>
      <c r="H47" s="80">
        <v>1392</v>
      </c>
      <c r="I47" s="80">
        <v>1383</v>
      </c>
      <c r="J47" s="81">
        <v>1383</v>
      </c>
      <c r="K47" s="81">
        <v>1384</v>
      </c>
      <c r="L47" s="81">
        <v>1339</v>
      </c>
      <c r="M47" s="81">
        <v>1357</v>
      </c>
    </row>
    <row r="48" spans="1:13" ht="12.75">
      <c r="A48" s="82" t="s">
        <v>431</v>
      </c>
      <c r="B48" s="80">
        <v>3473</v>
      </c>
      <c r="C48" s="80">
        <v>3475</v>
      </c>
      <c r="D48" s="80">
        <v>3485</v>
      </c>
      <c r="E48" s="80">
        <v>3418</v>
      </c>
      <c r="F48" s="80">
        <v>3389</v>
      </c>
      <c r="G48" s="80">
        <v>3424</v>
      </c>
      <c r="H48" s="80">
        <v>1654</v>
      </c>
      <c r="I48" s="80">
        <v>1578</v>
      </c>
      <c r="J48" s="81">
        <v>1501</v>
      </c>
      <c r="K48" s="81">
        <v>1482</v>
      </c>
      <c r="L48" s="81">
        <v>1420</v>
      </c>
      <c r="M48" s="81">
        <v>1398</v>
      </c>
    </row>
    <row r="49" spans="1:13" ht="12.75">
      <c r="A49" s="82" t="s">
        <v>432</v>
      </c>
      <c r="B49" s="80">
        <v>1686</v>
      </c>
      <c r="C49" s="80">
        <v>1713</v>
      </c>
      <c r="D49" s="80">
        <v>1719</v>
      </c>
      <c r="E49" s="80">
        <v>1714</v>
      </c>
      <c r="F49" s="80">
        <v>1692</v>
      </c>
      <c r="G49" s="80">
        <v>1743</v>
      </c>
      <c r="H49" s="80">
        <v>1775</v>
      </c>
      <c r="I49" s="80">
        <v>1778</v>
      </c>
      <c r="J49" s="81">
        <v>1819</v>
      </c>
      <c r="K49" s="81">
        <v>1873</v>
      </c>
      <c r="L49" s="81">
        <v>1839</v>
      </c>
      <c r="M49" s="81">
        <v>1876</v>
      </c>
    </row>
    <row r="50" spans="1:13" ht="13.5" thickBot="1">
      <c r="A50" s="86" t="s">
        <v>433</v>
      </c>
      <c r="B50" s="87">
        <v>3712</v>
      </c>
      <c r="C50" s="87">
        <v>3404</v>
      </c>
      <c r="D50" s="87">
        <v>2901</v>
      </c>
      <c r="E50" s="87">
        <v>5694</v>
      </c>
      <c r="F50" s="87">
        <v>3685</v>
      </c>
      <c r="G50" s="87">
        <v>3822</v>
      </c>
      <c r="H50" s="87">
        <v>5521</v>
      </c>
      <c r="I50" s="87">
        <v>5814</v>
      </c>
      <c r="J50" s="88">
        <v>6901</v>
      </c>
      <c r="K50" s="88">
        <v>7363</v>
      </c>
      <c r="L50" s="88">
        <v>7646</v>
      </c>
      <c r="M50" s="88">
        <v>8228</v>
      </c>
    </row>
    <row r="51" spans="1:13" ht="12.75">
      <c r="A51" s="89" t="s">
        <v>326</v>
      </c>
      <c r="B51" s="80"/>
      <c r="C51" s="80"/>
      <c r="D51" s="80"/>
      <c r="E51" s="80"/>
      <c r="F51" s="80"/>
      <c r="G51" s="80"/>
      <c r="H51" s="80"/>
      <c r="I51" s="80"/>
      <c r="J51" s="81"/>
      <c r="K51" s="77"/>
      <c r="L51" s="89"/>
      <c r="M51" s="89"/>
    </row>
    <row r="52" spans="1:13" ht="15">
      <c r="A52" s="90"/>
      <c r="B52" s="90"/>
      <c r="C52" s="90"/>
      <c r="D52" s="90"/>
      <c r="E52" s="90"/>
      <c r="F52" s="90"/>
      <c r="G52" s="90"/>
      <c r="H52" s="90"/>
      <c r="I52" s="90"/>
      <c r="J52" s="90"/>
      <c r="K52" s="90"/>
      <c r="L52" s="90"/>
      <c r="M52" s="90"/>
    </row>
  </sheetData>
  <sheetProtection/>
  <mergeCells count="15">
    <mergeCell ref="G5:G6"/>
    <mergeCell ref="H5:H6"/>
    <mergeCell ref="I5:I6"/>
    <mergeCell ref="J5:J6"/>
    <mergeCell ref="K5:K6"/>
    <mergeCell ref="M5:M6"/>
    <mergeCell ref="A2:M2"/>
    <mergeCell ref="A3:J3"/>
    <mergeCell ref="A5:A6"/>
    <mergeCell ref="B5:B6"/>
    <mergeCell ref="C5:C6"/>
    <mergeCell ref="L5:L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44"/>
  <sheetViews>
    <sheetView showGridLines="0" zoomScale="90" zoomScaleNormal="90" zoomScalePageLayoutView="0" workbookViewId="0" topLeftCell="A1">
      <selection activeCell="A1" sqref="A1"/>
    </sheetView>
  </sheetViews>
  <sheetFormatPr defaultColWidth="11.421875" defaultRowHeight="12.75"/>
  <cols>
    <col min="1" max="1" width="49.140625" style="0" customWidth="1"/>
  </cols>
  <sheetData>
    <row r="1" spans="1:14" ht="15">
      <c r="A1" s="17" t="s">
        <v>66</v>
      </c>
      <c r="B1" s="52"/>
      <c r="C1" s="52"/>
      <c r="D1" s="52"/>
      <c r="E1" s="52"/>
      <c r="F1" s="52"/>
      <c r="G1" s="52"/>
      <c r="H1" s="52"/>
      <c r="I1" s="52"/>
      <c r="J1" s="52"/>
      <c r="K1" s="52"/>
      <c r="L1" s="52"/>
      <c r="M1" s="52"/>
      <c r="N1" s="52"/>
    </row>
    <row r="2" spans="1:14" ht="12.75">
      <c r="A2" s="737" t="s">
        <v>14</v>
      </c>
      <c r="B2" s="737"/>
      <c r="C2" s="737"/>
      <c r="D2" s="737"/>
      <c r="E2" s="737"/>
      <c r="F2" s="737"/>
      <c r="G2" s="737"/>
      <c r="H2" s="737"/>
      <c r="I2" s="737"/>
      <c r="J2" s="737"/>
      <c r="K2" s="737"/>
      <c r="L2" s="737"/>
      <c r="M2" s="737"/>
      <c r="N2" s="737"/>
    </row>
    <row r="3" spans="1:14" ht="15">
      <c r="A3" s="738" t="s">
        <v>988</v>
      </c>
      <c r="B3" s="739"/>
      <c r="C3" s="739"/>
      <c r="D3" s="739"/>
      <c r="E3" s="739"/>
      <c r="F3" s="739"/>
      <c r="G3" s="739"/>
      <c r="H3" s="739"/>
      <c r="I3" s="739"/>
      <c r="J3" s="739"/>
      <c r="K3" s="738"/>
      <c r="L3" s="738"/>
      <c r="M3" s="98"/>
      <c r="N3" s="98"/>
    </row>
    <row r="4" spans="1:14" ht="13.5" thickBot="1">
      <c r="A4" s="98"/>
      <c r="B4" s="98"/>
      <c r="C4" s="98"/>
      <c r="D4" s="98"/>
      <c r="E4" s="98"/>
      <c r="F4" s="98"/>
      <c r="G4" s="98"/>
      <c r="H4" s="98"/>
      <c r="I4" s="98"/>
      <c r="J4" s="98"/>
      <c r="K4" s="98"/>
      <c r="L4" s="98"/>
      <c r="M4" s="98"/>
      <c r="N4" s="98"/>
    </row>
    <row r="5" spans="1:14" ht="12.75">
      <c r="A5" s="740" t="s">
        <v>434</v>
      </c>
      <c r="B5" s="742">
        <v>2000</v>
      </c>
      <c r="C5" s="742">
        <v>2001</v>
      </c>
      <c r="D5" s="742">
        <v>2002</v>
      </c>
      <c r="E5" s="742">
        <v>2003</v>
      </c>
      <c r="F5" s="742">
        <v>2004</v>
      </c>
      <c r="G5" s="742">
        <v>2005</v>
      </c>
      <c r="H5" s="742">
        <v>2006</v>
      </c>
      <c r="I5" s="742">
        <v>2007</v>
      </c>
      <c r="J5" s="745">
        <v>2008</v>
      </c>
      <c r="K5" s="745">
        <v>2009</v>
      </c>
      <c r="L5" s="745">
        <v>2010</v>
      </c>
      <c r="M5" s="745">
        <v>2011</v>
      </c>
      <c r="N5" s="745">
        <v>2012</v>
      </c>
    </row>
    <row r="6" spans="1:14" ht="12.75">
      <c r="A6" s="741"/>
      <c r="B6" s="743"/>
      <c r="C6" s="743"/>
      <c r="D6" s="743"/>
      <c r="E6" s="743"/>
      <c r="F6" s="743"/>
      <c r="G6" s="743"/>
      <c r="H6" s="743"/>
      <c r="I6" s="743"/>
      <c r="J6" s="743"/>
      <c r="K6" s="743"/>
      <c r="L6" s="743"/>
      <c r="M6" s="743"/>
      <c r="N6" s="743"/>
    </row>
    <row r="7" spans="1:14" ht="12.75">
      <c r="A7" s="99"/>
      <c r="B7" s="99"/>
      <c r="C7" s="99"/>
      <c r="D7" s="99"/>
      <c r="E7" s="99"/>
      <c r="F7" s="99"/>
      <c r="G7" s="99"/>
      <c r="H7" s="99"/>
      <c r="I7" s="99"/>
      <c r="J7" s="99"/>
      <c r="K7" s="99"/>
      <c r="L7" s="99"/>
      <c r="M7" s="99"/>
      <c r="N7" s="99"/>
    </row>
    <row r="8" spans="1:14" ht="12.75">
      <c r="A8" s="100" t="s">
        <v>435</v>
      </c>
      <c r="B8" s="101">
        <v>1784</v>
      </c>
      <c r="C8" s="101">
        <v>1769</v>
      </c>
      <c r="D8" s="101">
        <v>1771</v>
      </c>
      <c r="E8" s="101">
        <v>1768</v>
      </c>
      <c r="F8" s="101">
        <v>1771</v>
      </c>
      <c r="G8" s="101">
        <v>1772</v>
      </c>
      <c r="H8" s="101">
        <v>1794</v>
      </c>
      <c r="I8" s="101">
        <v>1796</v>
      </c>
      <c r="J8" s="102">
        <v>1779</v>
      </c>
      <c r="K8" s="103">
        <v>1796</v>
      </c>
      <c r="L8" s="103">
        <v>1811</v>
      </c>
      <c r="M8" s="103">
        <v>1799</v>
      </c>
      <c r="N8" s="103">
        <f>+N10+N18+N38</f>
        <v>1808</v>
      </c>
    </row>
    <row r="9" spans="1:14" ht="12.75">
      <c r="A9" s="99"/>
      <c r="B9" s="104"/>
      <c r="C9" s="104"/>
      <c r="D9" s="104"/>
      <c r="E9" s="104"/>
      <c r="F9" s="104"/>
      <c r="G9" s="104"/>
      <c r="H9" s="104"/>
      <c r="I9" s="104"/>
      <c r="J9" s="104"/>
      <c r="K9" s="104"/>
      <c r="L9" s="104"/>
      <c r="M9" s="104"/>
      <c r="N9" s="104"/>
    </row>
    <row r="10" spans="1:14" ht="12.75">
      <c r="A10" s="105" t="s">
        <v>436</v>
      </c>
      <c r="B10" s="101">
        <v>40</v>
      </c>
      <c r="C10" s="101">
        <v>40</v>
      </c>
      <c r="D10" s="101">
        <v>40</v>
      </c>
      <c r="E10" s="101">
        <v>40</v>
      </c>
      <c r="F10" s="101">
        <v>41</v>
      </c>
      <c r="G10" s="101">
        <v>38</v>
      </c>
      <c r="H10" s="101">
        <v>38</v>
      </c>
      <c r="I10" s="101">
        <v>38</v>
      </c>
      <c r="J10" s="101">
        <v>38</v>
      </c>
      <c r="K10" s="101">
        <v>38</v>
      </c>
      <c r="L10" s="101">
        <v>38</v>
      </c>
      <c r="M10" s="101">
        <v>38</v>
      </c>
      <c r="N10" s="101">
        <f>+SUM(N11:N16)</f>
        <v>36</v>
      </c>
    </row>
    <row r="11" spans="1:14" ht="12.75">
      <c r="A11" s="105" t="s">
        <v>437</v>
      </c>
      <c r="B11" s="101">
        <v>19</v>
      </c>
      <c r="C11" s="101">
        <v>19</v>
      </c>
      <c r="D11" s="101">
        <v>19</v>
      </c>
      <c r="E11" s="101">
        <v>19</v>
      </c>
      <c r="F11" s="101">
        <v>19</v>
      </c>
      <c r="G11" s="101">
        <v>19</v>
      </c>
      <c r="H11" s="101">
        <v>19</v>
      </c>
      <c r="I11" s="101">
        <v>19</v>
      </c>
      <c r="J11" s="101">
        <v>19</v>
      </c>
      <c r="K11" s="101">
        <v>19</v>
      </c>
      <c r="L11" s="101">
        <v>19</v>
      </c>
      <c r="M11" s="101">
        <v>19</v>
      </c>
      <c r="N11" s="101">
        <v>19</v>
      </c>
    </row>
    <row r="12" spans="1:14" ht="12.75">
      <c r="A12" s="105" t="s">
        <v>438</v>
      </c>
      <c r="B12" s="101">
        <v>12</v>
      </c>
      <c r="C12" s="101">
        <v>12</v>
      </c>
      <c r="D12" s="101">
        <v>12</v>
      </c>
      <c r="E12" s="101">
        <v>12</v>
      </c>
      <c r="F12" s="101">
        <v>13</v>
      </c>
      <c r="G12" s="101">
        <v>11</v>
      </c>
      <c r="H12" s="101">
        <v>11</v>
      </c>
      <c r="I12" s="101">
        <v>11</v>
      </c>
      <c r="J12" s="101">
        <v>11</v>
      </c>
      <c r="K12" s="101">
        <v>11</v>
      </c>
      <c r="L12" s="101">
        <v>11</v>
      </c>
      <c r="M12" s="101">
        <v>11</v>
      </c>
      <c r="N12" s="101">
        <v>11</v>
      </c>
    </row>
    <row r="13" spans="1:14" ht="12.75">
      <c r="A13" s="106" t="s">
        <v>439</v>
      </c>
      <c r="B13" s="101">
        <v>4</v>
      </c>
      <c r="C13" s="101">
        <v>4</v>
      </c>
      <c r="D13" s="101">
        <v>4</v>
      </c>
      <c r="E13" s="101">
        <v>4</v>
      </c>
      <c r="F13" s="101">
        <v>4</v>
      </c>
      <c r="G13" s="101">
        <v>4</v>
      </c>
      <c r="H13" s="101">
        <v>4</v>
      </c>
      <c r="I13" s="101">
        <v>4</v>
      </c>
      <c r="J13" s="101">
        <v>4</v>
      </c>
      <c r="K13" s="101">
        <v>4</v>
      </c>
      <c r="L13" s="101">
        <v>4</v>
      </c>
      <c r="M13" s="101">
        <v>4</v>
      </c>
      <c r="N13" s="101">
        <v>3</v>
      </c>
    </row>
    <row r="14" spans="1:14" ht="12.75">
      <c r="A14" s="106" t="s">
        <v>440</v>
      </c>
      <c r="B14" s="101">
        <v>1</v>
      </c>
      <c r="C14" s="101">
        <v>1</v>
      </c>
      <c r="D14" s="101">
        <v>1</v>
      </c>
      <c r="E14" s="101">
        <v>1</v>
      </c>
      <c r="F14" s="101">
        <v>1</v>
      </c>
      <c r="G14" s="101">
        <v>1</v>
      </c>
      <c r="H14" s="101">
        <v>1</v>
      </c>
      <c r="I14" s="101">
        <v>1</v>
      </c>
      <c r="J14" s="101">
        <v>1</v>
      </c>
      <c r="K14" s="101">
        <v>1</v>
      </c>
      <c r="L14" s="101">
        <v>1</v>
      </c>
      <c r="M14" s="101">
        <v>1</v>
      </c>
      <c r="N14" s="640" t="s">
        <v>999</v>
      </c>
    </row>
    <row r="15" spans="1:14" ht="12.75">
      <c r="A15" s="106" t="s">
        <v>441</v>
      </c>
      <c r="B15" s="101">
        <v>3</v>
      </c>
      <c r="C15" s="101">
        <v>3</v>
      </c>
      <c r="D15" s="101">
        <v>3</v>
      </c>
      <c r="E15" s="101">
        <v>3</v>
      </c>
      <c r="F15" s="101">
        <v>3</v>
      </c>
      <c r="G15" s="101">
        <v>3</v>
      </c>
      <c r="H15" s="101">
        <v>3</v>
      </c>
      <c r="I15" s="101">
        <v>3</v>
      </c>
      <c r="J15" s="101">
        <v>3</v>
      </c>
      <c r="K15" s="101">
        <v>3</v>
      </c>
      <c r="L15" s="101">
        <v>3</v>
      </c>
      <c r="M15" s="101">
        <v>3</v>
      </c>
      <c r="N15" s="101">
        <v>3</v>
      </c>
    </row>
    <row r="16" spans="1:14" ht="12.75">
      <c r="A16" s="106" t="s">
        <v>442</v>
      </c>
      <c r="B16" s="101">
        <v>1</v>
      </c>
      <c r="C16" s="101">
        <v>1</v>
      </c>
      <c r="D16" s="101">
        <v>1</v>
      </c>
      <c r="E16" s="101">
        <v>1</v>
      </c>
      <c r="F16" s="101">
        <v>1</v>
      </c>
      <c r="G16" s="101"/>
      <c r="H16" s="101"/>
      <c r="I16" s="101"/>
      <c r="J16" s="101"/>
      <c r="K16" s="101"/>
      <c r="L16" s="101">
        <v>0</v>
      </c>
      <c r="M16" s="101">
        <v>0</v>
      </c>
      <c r="N16" s="101">
        <v>0</v>
      </c>
    </row>
    <row r="17" spans="1:14" ht="12.75">
      <c r="A17" s="99"/>
      <c r="B17" s="104"/>
      <c r="C17" s="104"/>
      <c r="D17" s="104"/>
      <c r="E17" s="104"/>
      <c r="F17" s="104"/>
      <c r="G17" s="104"/>
      <c r="H17" s="104"/>
      <c r="I17" s="104"/>
      <c r="J17" s="104"/>
      <c r="K17" s="104"/>
      <c r="L17" s="104"/>
      <c r="M17" s="104"/>
      <c r="N17" s="104"/>
    </row>
    <row r="18" spans="1:14" ht="12.75">
      <c r="A18" s="105" t="s">
        <v>443</v>
      </c>
      <c r="B18" s="101">
        <v>217</v>
      </c>
      <c r="C18" s="101">
        <v>219</v>
      </c>
      <c r="D18" s="101">
        <v>222</v>
      </c>
      <c r="E18" s="101">
        <v>223</v>
      </c>
      <c r="F18" s="101">
        <v>223</v>
      </c>
      <c r="G18" s="107">
        <v>226</v>
      </c>
      <c r="H18" s="107">
        <v>240</v>
      </c>
      <c r="I18" s="107">
        <v>242</v>
      </c>
      <c r="J18" s="107">
        <v>246</v>
      </c>
      <c r="K18" s="107">
        <v>253</v>
      </c>
      <c r="L18" s="107">
        <v>262</v>
      </c>
      <c r="M18" s="107">
        <v>266</v>
      </c>
      <c r="N18" s="107">
        <f>+SUM(N19:N36)</f>
        <v>273</v>
      </c>
    </row>
    <row r="19" spans="1:14" ht="12.75">
      <c r="A19" s="106" t="s">
        <v>444</v>
      </c>
      <c r="B19" s="101">
        <v>17</v>
      </c>
      <c r="C19" s="101">
        <v>17</v>
      </c>
      <c r="D19" s="101">
        <v>18</v>
      </c>
      <c r="E19" s="101">
        <v>18</v>
      </c>
      <c r="F19" s="101">
        <v>18</v>
      </c>
      <c r="G19" s="101">
        <v>20</v>
      </c>
      <c r="H19" s="101">
        <v>21</v>
      </c>
      <c r="I19" s="101">
        <v>22</v>
      </c>
      <c r="J19" s="107">
        <v>23</v>
      </c>
      <c r="K19" s="107">
        <v>23</v>
      </c>
      <c r="L19" s="107">
        <v>23</v>
      </c>
      <c r="M19" s="107">
        <v>24</v>
      </c>
      <c r="N19" s="107">
        <v>25</v>
      </c>
    </row>
    <row r="20" spans="1:14" ht="12.75">
      <c r="A20" s="106" t="s">
        <v>445</v>
      </c>
      <c r="B20" s="101">
        <v>1</v>
      </c>
      <c r="C20" s="101">
        <v>1</v>
      </c>
      <c r="D20" s="101">
        <v>1</v>
      </c>
      <c r="E20" s="101">
        <v>1</v>
      </c>
      <c r="F20" s="101">
        <v>1</v>
      </c>
      <c r="G20" s="101">
        <v>1</v>
      </c>
      <c r="H20" s="101">
        <v>1</v>
      </c>
      <c r="I20" s="101">
        <v>1</v>
      </c>
      <c r="J20" s="107">
        <v>1</v>
      </c>
      <c r="K20" s="107">
        <v>1</v>
      </c>
      <c r="L20" s="107">
        <v>1</v>
      </c>
      <c r="M20" s="107">
        <v>1</v>
      </c>
      <c r="N20" s="107">
        <v>1</v>
      </c>
    </row>
    <row r="21" spans="1:14" ht="12.75">
      <c r="A21" s="105" t="s">
        <v>446</v>
      </c>
      <c r="B21" s="101">
        <v>53</v>
      </c>
      <c r="C21" s="101">
        <v>55</v>
      </c>
      <c r="D21" s="101">
        <v>56</v>
      </c>
      <c r="E21" s="101">
        <v>57</v>
      </c>
      <c r="F21" s="101">
        <v>59</v>
      </c>
      <c r="G21" s="101">
        <v>60</v>
      </c>
      <c r="H21" s="101">
        <v>63</v>
      </c>
      <c r="I21" s="101">
        <v>65</v>
      </c>
      <c r="J21" s="107">
        <v>65</v>
      </c>
      <c r="K21" s="107">
        <v>67</v>
      </c>
      <c r="L21" s="107">
        <v>71</v>
      </c>
      <c r="M21" s="107">
        <v>73</v>
      </c>
      <c r="N21" s="107">
        <v>74</v>
      </c>
    </row>
    <row r="22" spans="1:14" ht="12.75">
      <c r="A22" s="105" t="s">
        <v>447</v>
      </c>
      <c r="B22" s="101">
        <v>62</v>
      </c>
      <c r="C22" s="101">
        <v>63</v>
      </c>
      <c r="D22" s="101">
        <v>62</v>
      </c>
      <c r="E22" s="101">
        <v>62</v>
      </c>
      <c r="F22" s="101">
        <v>61</v>
      </c>
      <c r="G22" s="101">
        <v>60</v>
      </c>
      <c r="H22" s="101">
        <v>59</v>
      </c>
      <c r="I22" s="101">
        <v>57</v>
      </c>
      <c r="J22" s="107">
        <v>57</v>
      </c>
      <c r="K22" s="107">
        <v>56</v>
      </c>
      <c r="L22" s="107">
        <v>55</v>
      </c>
      <c r="M22" s="107">
        <v>53</v>
      </c>
      <c r="N22" s="107">
        <v>53</v>
      </c>
    </row>
    <row r="23" spans="1:14" ht="12.75">
      <c r="A23" s="105" t="s">
        <v>448</v>
      </c>
      <c r="B23" s="101">
        <v>10</v>
      </c>
      <c r="C23" s="101">
        <v>9</v>
      </c>
      <c r="D23" s="101">
        <v>9</v>
      </c>
      <c r="E23" s="101">
        <v>9</v>
      </c>
      <c r="F23" s="101">
        <v>9</v>
      </c>
      <c r="G23" s="101">
        <v>9</v>
      </c>
      <c r="H23" s="101">
        <v>9</v>
      </c>
      <c r="I23" s="101">
        <v>9</v>
      </c>
      <c r="J23" s="107">
        <v>11</v>
      </c>
      <c r="K23" s="107">
        <v>12</v>
      </c>
      <c r="L23" s="107">
        <v>12</v>
      </c>
      <c r="M23" s="107">
        <v>13</v>
      </c>
      <c r="N23" s="107">
        <v>14</v>
      </c>
    </row>
    <row r="24" spans="1:14" ht="12.75">
      <c r="A24" s="106" t="s">
        <v>449</v>
      </c>
      <c r="B24" s="101">
        <v>58</v>
      </c>
      <c r="C24" s="101">
        <v>58</v>
      </c>
      <c r="D24" s="101">
        <v>58</v>
      </c>
      <c r="E24" s="101">
        <v>58</v>
      </c>
      <c r="F24" s="101">
        <v>58</v>
      </c>
      <c r="G24" s="101">
        <v>58</v>
      </c>
      <c r="H24" s="101">
        <v>57</v>
      </c>
      <c r="I24" s="101">
        <v>57</v>
      </c>
      <c r="J24" s="107">
        <v>55</v>
      </c>
      <c r="K24" s="107">
        <v>54</v>
      </c>
      <c r="L24" s="107">
        <v>54</v>
      </c>
      <c r="M24" s="107">
        <v>53</v>
      </c>
      <c r="N24" s="107">
        <v>53</v>
      </c>
    </row>
    <row r="25" spans="1:14" ht="12.75">
      <c r="A25" s="105" t="s">
        <v>450</v>
      </c>
      <c r="B25" s="101">
        <v>3</v>
      </c>
      <c r="C25" s="101">
        <v>3</v>
      </c>
      <c r="D25" s="101">
        <v>3</v>
      </c>
      <c r="E25" s="101">
        <v>3</v>
      </c>
      <c r="F25" s="101">
        <v>3</v>
      </c>
      <c r="G25" s="101">
        <v>3</v>
      </c>
      <c r="H25" s="101">
        <v>3</v>
      </c>
      <c r="I25" s="101">
        <v>3</v>
      </c>
      <c r="J25" s="107">
        <v>3</v>
      </c>
      <c r="K25" s="107">
        <v>3</v>
      </c>
      <c r="L25" s="107">
        <v>3</v>
      </c>
      <c r="M25" s="107">
        <v>3</v>
      </c>
      <c r="N25" s="107">
        <v>3</v>
      </c>
    </row>
    <row r="26" spans="1:14" ht="12.75">
      <c r="A26" s="105" t="s">
        <v>451</v>
      </c>
      <c r="B26" s="101">
        <v>3</v>
      </c>
      <c r="C26" s="101">
        <v>3</v>
      </c>
      <c r="D26" s="101">
        <v>3</v>
      </c>
      <c r="E26" s="101">
        <v>3</v>
      </c>
      <c r="F26" s="101">
        <v>3</v>
      </c>
      <c r="G26" s="101">
        <v>3</v>
      </c>
      <c r="H26" s="101">
        <v>3</v>
      </c>
      <c r="I26" s="101">
        <v>3</v>
      </c>
      <c r="J26" s="107">
        <v>3</v>
      </c>
      <c r="K26" s="107">
        <v>3</v>
      </c>
      <c r="L26" s="107">
        <v>3</v>
      </c>
      <c r="M26" s="107">
        <v>3</v>
      </c>
      <c r="N26" s="107">
        <v>3</v>
      </c>
    </row>
    <row r="27" spans="1:14" ht="12.75">
      <c r="A27" s="106" t="s">
        <v>452</v>
      </c>
      <c r="B27" s="101">
        <v>1</v>
      </c>
      <c r="C27" s="101">
        <v>1</v>
      </c>
      <c r="D27" s="101">
        <v>1</v>
      </c>
      <c r="E27" s="101">
        <v>1</v>
      </c>
      <c r="F27" s="101">
        <v>0</v>
      </c>
      <c r="G27" s="101">
        <v>0</v>
      </c>
      <c r="H27" s="101"/>
      <c r="I27" s="101"/>
      <c r="J27" s="107"/>
      <c r="K27" s="107"/>
      <c r="L27" s="107"/>
      <c r="M27" s="107"/>
      <c r="N27" s="107"/>
    </row>
    <row r="28" spans="1:14" ht="12.75">
      <c r="A28" s="105" t="s">
        <v>453</v>
      </c>
      <c r="B28" s="101">
        <v>1</v>
      </c>
      <c r="C28" s="101">
        <v>1</v>
      </c>
      <c r="D28" s="101">
        <v>1</v>
      </c>
      <c r="E28" s="101">
        <v>1</v>
      </c>
      <c r="F28" s="101">
        <v>1</v>
      </c>
      <c r="G28" s="101">
        <v>1</v>
      </c>
      <c r="H28" s="101">
        <v>1</v>
      </c>
      <c r="I28" s="101">
        <v>1</v>
      </c>
      <c r="J28" s="107">
        <v>1</v>
      </c>
      <c r="K28" s="107">
        <v>1</v>
      </c>
      <c r="L28" s="107">
        <v>1</v>
      </c>
      <c r="M28" s="107">
        <v>1</v>
      </c>
      <c r="N28" s="107">
        <v>1</v>
      </c>
    </row>
    <row r="29" spans="1:14" ht="12.75">
      <c r="A29" s="105" t="s">
        <v>454</v>
      </c>
      <c r="B29" s="101">
        <v>5</v>
      </c>
      <c r="C29" s="101">
        <v>5</v>
      </c>
      <c r="D29" s="101">
        <v>5</v>
      </c>
      <c r="E29" s="101">
        <v>5</v>
      </c>
      <c r="F29" s="101">
        <v>5</v>
      </c>
      <c r="G29" s="101">
        <v>5</v>
      </c>
      <c r="H29" s="101">
        <v>4</v>
      </c>
      <c r="I29" s="101">
        <v>4</v>
      </c>
      <c r="J29" s="107">
        <v>4</v>
      </c>
      <c r="K29" s="107">
        <v>4</v>
      </c>
      <c r="L29" s="107">
        <v>4</v>
      </c>
      <c r="M29" s="107">
        <v>4</v>
      </c>
      <c r="N29" s="107">
        <v>4</v>
      </c>
    </row>
    <row r="30" spans="1:14" ht="12.75">
      <c r="A30" s="105" t="s">
        <v>455</v>
      </c>
      <c r="B30" s="101">
        <v>1</v>
      </c>
      <c r="C30" s="101">
        <v>1</v>
      </c>
      <c r="D30" s="101">
        <v>1</v>
      </c>
      <c r="E30" s="101">
        <v>1</v>
      </c>
      <c r="F30" s="101">
        <v>1</v>
      </c>
      <c r="G30" s="101">
        <v>1</v>
      </c>
      <c r="H30" s="101">
        <v>1</v>
      </c>
      <c r="I30" s="101">
        <v>1</v>
      </c>
      <c r="J30" s="107">
        <v>1</v>
      </c>
      <c r="K30" s="107">
        <v>1</v>
      </c>
      <c r="L30" s="107">
        <v>1</v>
      </c>
      <c r="M30" s="107">
        <v>1</v>
      </c>
      <c r="N30" s="107">
        <v>1</v>
      </c>
    </row>
    <row r="31" spans="1:14" ht="12.75">
      <c r="A31" s="105" t="s">
        <v>456</v>
      </c>
      <c r="B31" s="101">
        <v>1</v>
      </c>
      <c r="C31" s="101">
        <v>1</v>
      </c>
      <c r="D31" s="101">
        <v>1</v>
      </c>
      <c r="E31" s="101">
        <v>1</v>
      </c>
      <c r="F31" s="101">
        <v>1</v>
      </c>
      <c r="G31" s="101">
        <v>1</v>
      </c>
      <c r="H31" s="101">
        <v>1</v>
      </c>
      <c r="I31" s="101">
        <v>1</v>
      </c>
      <c r="J31" s="107"/>
      <c r="K31" s="107"/>
      <c r="L31" s="107"/>
      <c r="M31" s="107"/>
      <c r="N31" s="107"/>
    </row>
    <row r="32" spans="1:14" ht="12.75">
      <c r="A32" s="105" t="s">
        <v>457</v>
      </c>
      <c r="B32" s="104"/>
      <c r="C32" s="104"/>
      <c r="D32" s="104"/>
      <c r="E32" s="104"/>
      <c r="F32" s="104"/>
      <c r="G32" s="104"/>
      <c r="H32" s="104"/>
      <c r="I32" s="104"/>
      <c r="J32" s="104"/>
      <c r="K32" s="104"/>
      <c r="L32" s="104"/>
      <c r="M32" s="104"/>
      <c r="N32" s="104"/>
    </row>
    <row r="33" spans="1:14" ht="12.75">
      <c r="A33" s="106" t="s">
        <v>458</v>
      </c>
      <c r="B33" s="101">
        <v>1</v>
      </c>
      <c r="C33" s="101">
        <v>1</v>
      </c>
      <c r="D33" s="101">
        <v>1</v>
      </c>
      <c r="E33" s="101">
        <v>1</v>
      </c>
      <c r="F33" s="101">
        <v>1</v>
      </c>
      <c r="G33" s="101">
        <v>1</v>
      </c>
      <c r="H33" s="101">
        <v>1</v>
      </c>
      <c r="I33" s="101">
        <v>1</v>
      </c>
      <c r="J33" s="101">
        <v>1</v>
      </c>
      <c r="K33" s="101">
        <v>1</v>
      </c>
      <c r="L33" s="101">
        <v>1</v>
      </c>
      <c r="M33" s="101">
        <v>1</v>
      </c>
      <c r="N33" s="101">
        <v>1</v>
      </c>
    </row>
    <row r="34" spans="1:14" ht="12.75">
      <c r="A34" s="106" t="s">
        <v>459</v>
      </c>
      <c r="B34" s="101"/>
      <c r="C34" s="101"/>
      <c r="D34" s="101">
        <v>2</v>
      </c>
      <c r="E34" s="101">
        <v>2</v>
      </c>
      <c r="F34" s="101">
        <v>2</v>
      </c>
      <c r="G34" s="101">
        <v>2</v>
      </c>
      <c r="H34" s="101">
        <v>15</v>
      </c>
      <c r="I34" s="101">
        <v>16</v>
      </c>
      <c r="J34" s="101">
        <v>20</v>
      </c>
      <c r="K34" s="101">
        <v>26</v>
      </c>
      <c r="L34" s="101">
        <v>32</v>
      </c>
      <c r="M34" s="101">
        <v>35</v>
      </c>
      <c r="N34" s="101">
        <v>38</v>
      </c>
    </row>
    <row r="35" spans="1:14" ht="14.25">
      <c r="A35" s="106" t="s">
        <v>1005</v>
      </c>
      <c r="B35" s="101"/>
      <c r="C35" s="101"/>
      <c r="D35" s="101"/>
      <c r="E35" s="101"/>
      <c r="F35" s="101"/>
      <c r="G35" s="101"/>
      <c r="H35" s="101"/>
      <c r="I35" s="101"/>
      <c r="J35" s="101"/>
      <c r="K35" s="101"/>
      <c r="L35" s="101"/>
      <c r="M35" s="101"/>
      <c r="N35" s="101">
        <v>1</v>
      </c>
    </row>
    <row r="36" spans="1:14" ht="12.75">
      <c r="A36" s="105" t="s">
        <v>442</v>
      </c>
      <c r="B36" s="101"/>
      <c r="C36" s="101"/>
      <c r="D36" s="101"/>
      <c r="E36" s="101"/>
      <c r="F36" s="101"/>
      <c r="G36" s="107">
        <v>1</v>
      </c>
      <c r="H36" s="107">
        <v>1</v>
      </c>
      <c r="I36" s="107">
        <v>1</v>
      </c>
      <c r="J36" s="107">
        <v>1</v>
      </c>
      <c r="K36" s="107">
        <v>1</v>
      </c>
      <c r="L36" s="107">
        <v>1</v>
      </c>
      <c r="M36" s="107">
        <v>1</v>
      </c>
      <c r="N36" s="107">
        <v>1</v>
      </c>
    </row>
    <row r="37" spans="1:14" ht="12.75">
      <c r="A37" s="99"/>
      <c r="B37" s="104"/>
      <c r="C37" s="104"/>
      <c r="D37" s="104"/>
      <c r="E37" s="104"/>
      <c r="F37" s="104"/>
      <c r="G37" s="104"/>
      <c r="H37" s="104"/>
      <c r="I37" s="104"/>
      <c r="J37" s="104"/>
      <c r="K37" s="104"/>
      <c r="L37" s="104"/>
      <c r="M37" s="104"/>
      <c r="N37" s="104"/>
    </row>
    <row r="38" spans="1:14" ht="12.75">
      <c r="A38" s="105" t="s">
        <v>460</v>
      </c>
      <c r="B38" s="101">
        <v>1527</v>
      </c>
      <c r="C38" s="101">
        <v>1510</v>
      </c>
      <c r="D38" s="101">
        <v>1509</v>
      </c>
      <c r="E38" s="101">
        <v>1505</v>
      </c>
      <c r="F38" s="101">
        <v>1507</v>
      </c>
      <c r="G38" s="101">
        <v>1508</v>
      </c>
      <c r="H38" s="101">
        <v>1516</v>
      </c>
      <c r="I38" s="101">
        <v>1516</v>
      </c>
      <c r="J38" s="101">
        <v>1495</v>
      </c>
      <c r="K38" s="101">
        <v>1505</v>
      </c>
      <c r="L38" s="101">
        <v>1511</v>
      </c>
      <c r="M38" s="101">
        <v>1495</v>
      </c>
      <c r="N38" s="101">
        <f>+SUM(N39:N42)</f>
        <v>1499</v>
      </c>
    </row>
    <row r="39" spans="1:14" ht="12.75">
      <c r="A39" s="105" t="s">
        <v>461</v>
      </c>
      <c r="B39" s="101">
        <v>106</v>
      </c>
      <c r="C39" s="101">
        <v>105</v>
      </c>
      <c r="D39" s="101">
        <v>101</v>
      </c>
      <c r="E39" s="101">
        <v>99</v>
      </c>
      <c r="F39" s="101">
        <v>98</v>
      </c>
      <c r="G39" s="101">
        <v>96</v>
      </c>
      <c r="H39" s="101">
        <v>91</v>
      </c>
      <c r="I39" s="101">
        <v>90</v>
      </c>
      <c r="J39" s="101">
        <v>90</v>
      </c>
      <c r="K39" s="101">
        <v>90</v>
      </c>
      <c r="L39" s="101">
        <v>90</v>
      </c>
      <c r="M39" s="101">
        <v>84</v>
      </c>
      <c r="N39" s="101">
        <v>82</v>
      </c>
    </row>
    <row r="40" spans="1:14" ht="12.75">
      <c r="A40" s="105" t="s">
        <v>462</v>
      </c>
      <c r="B40" s="101">
        <v>971</v>
      </c>
      <c r="C40" s="101">
        <v>960</v>
      </c>
      <c r="D40" s="101">
        <v>965</v>
      </c>
      <c r="E40" s="101">
        <v>972</v>
      </c>
      <c r="F40" s="101">
        <v>975</v>
      </c>
      <c r="G40" s="101">
        <v>978</v>
      </c>
      <c r="H40" s="101">
        <v>992</v>
      </c>
      <c r="I40" s="101">
        <v>993</v>
      </c>
      <c r="J40" s="101">
        <v>1003</v>
      </c>
      <c r="K40" s="101">
        <v>1012</v>
      </c>
      <c r="L40" s="101">
        <v>1017</v>
      </c>
      <c r="M40" s="101">
        <v>1028</v>
      </c>
      <c r="N40" s="101">
        <v>1034</v>
      </c>
    </row>
    <row r="41" spans="1:14" ht="12.75">
      <c r="A41" s="105" t="s">
        <v>463</v>
      </c>
      <c r="B41" s="101">
        <v>9</v>
      </c>
      <c r="C41" s="101">
        <v>4</v>
      </c>
      <c r="D41" s="101">
        <v>4</v>
      </c>
      <c r="E41" s="101">
        <v>4</v>
      </c>
      <c r="F41" s="101">
        <v>3</v>
      </c>
      <c r="G41" s="101">
        <v>3</v>
      </c>
      <c r="H41" s="101">
        <v>2</v>
      </c>
      <c r="I41" s="101">
        <v>2</v>
      </c>
      <c r="J41" s="101">
        <v>2</v>
      </c>
      <c r="K41" s="101">
        <v>2</v>
      </c>
      <c r="L41" s="101">
        <v>2</v>
      </c>
      <c r="M41" s="101">
        <v>2</v>
      </c>
      <c r="N41" s="101">
        <v>2</v>
      </c>
    </row>
    <row r="42" spans="1:14" ht="13.5" thickBot="1">
      <c r="A42" s="108" t="s">
        <v>464</v>
      </c>
      <c r="B42" s="109">
        <v>441</v>
      </c>
      <c r="C42" s="109">
        <v>441</v>
      </c>
      <c r="D42" s="109">
        <v>439</v>
      </c>
      <c r="E42" s="109">
        <v>430</v>
      </c>
      <c r="F42" s="109">
        <v>431</v>
      </c>
      <c r="G42" s="109">
        <v>431</v>
      </c>
      <c r="H42" s="109">
        <v>431</v>
      </c>
      <c r="I42" s="109">
        <v>431</v>
      </c>
      <c r="J42" s="109">
        <v>400</v>
      </c>
      <c r="K42" s="109">
        <v>401</v>
      </c>
      <c r="L42" s="110">
        <v>402</v>
      </c>
      <c r="M42" s="110">
        <v>381</v>
      </c>
      <c r="N42" s="110">
        <v>381</v>
      </c>
    </row>
    <row r="43" spans="1:14" ht="12.75">
      <c r="A43" s="744" t="s">
        <v>465</v>
      </c>
      <c r="B43" s="744"/>
      <c r="C43" s="744"/>
      <c r="D43" s="744"/>
      <c r="E43" s="744"/>
      <c r="F43" s="744"/>
      <c r="G43" s="744"/>
      <c r="H43" s="744"/>
      <c r="I43" s="744"/>
      <c r="J43" s="744"/>
      <c r="K43" s="744"/>
      <c r="L43" s="744"/>
      <c r="M43" s="99"/>
      <c r="N43" s="99"/>
    </row>
    <row r="44" spans="1:14" ht="15">
      <c r="A44" s="744" t="s">
        <v>1006</v>
      </c>
      <c r="B44" s="744"/>
      <c r="C44" s="744"/>
      <c r="D44" s="744"/>
      <c r="E44" s="744"/>
      <c r="F44" s="744"/>
      <c r="G44" s="744"/>
      <c r="H44" s="744"/>
      <c r="I44" s="744"/>
      <c r="J44" s="744"/>
      <c r="K44" s="744"/>
      <c r="L44" s="744"/>
      <c r="M44" s="90"/>
      <c r="N44" s="90"/>
    </row>
  </sheetData>
  <sheetProtection/>
  <mergeCells count="18">
    <mergeCell ref="A44:L44"/>
    <mergeCell ref="I5:I6"/>
    <mergeCell ref="J5:J6"/>
    <mergeCell ref="K5:K6"/>
    <mergeCell ref="L5:L6"/>
    <mergeCell ref="N5:N6"/>
    <mergeCell ref="A43:L43"/>
    <mergeCell ref="M5:M6"/>
    <mergeCell ref="A2:N2"/>
    <mergeCell ref="A3:L3"/>
    <mergeCell ref="A5:A6"/>
    <mergeCell ref="B5:B6"/>
    <mergeCell ref="C5:C6"/>
    <mergeCell ref="D5:D6"/>
    <mergeCell ref="E5:E6"/>
    <mergeCell ref="F5:F6"/>
    <mergeCell ref="G5:G6"/>
    <mergeCell ref="H5:H6"/>
  </mergeCells>
  <hyperlinks>
    <hyperlink ref="A1" location="Índice!A1" display="Regresar"/>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Y47"/>
  <sheetViews>
    <sheetView showGridLines="0" zoomScalePageLayoutView="0" workbookViewId="0" topLeftCell="A1">
      <selection activeCell="A1" sqref="A1"/>
    </sheetView>
  </sheetViews>
  <sheetFormatPr defaultColWidth="11.421875" defaultRowHeight="12.75"/>
  <cols>
    <col min="1" max="1" width="23.140625" style="0" customWidth="1"/>
    <col min="6" max="6" width="1.8515625" style="0" customWidth="1"/>
    <col min="11" max="11" width="1.57421875" style="0" customWidth="1"/>
    <col min="16" max="16" width="1.7109375" style="0" customWidth="1"/>
    <col min="21" max="21" width="1.7109375" style="0" customWidth="1"/>
  </cols>
  <sheetData>
    <row r="1" spans="1:25" ht="15">
      <c r="A1" s="17" t="s">
        <v>66</v>
      </c>
      <c r="B1" s="52"/>
      <c r="C1" s="52"/>
      <c r="D1" s="52"/>
      <c r="E1" s="52"/>
      <c r="F1" s="52"/>
      <c r="G1" s="52"/>
      <c r="H1" s="52"/>
      <c r="I1" s="52"/>
      <c r="J1" s="52"/>
      <c r="K1" s="52"/>
      <c r="L1" s="52"/>
      <c r="M1" s="52"/>
      <c r="N1" s="52"/>
      <c r="O1" s="52"/>
      <c r="P1" s="52"/>
      <c r="Q1" s="52"/>
      <c r="R1" s="52"/>
      <c r="S1" s="52"/>
      <c r="T1" s="52"/>
      <c r="U1" s="52"/>
      <c r="V1" s="52"/>
      <c r="W1" s="52"/>
      <c r="X1" s="52"/>
      <c r="Y1" s="52"/>
    </row>
    <row r="2" spans="1:25" ht="12.75">
      <c r="A2" s="684" t="s">
        <v>466</v>
      </c>
      <c r="B2" s="684"/>
      <c r="C2" s="684"/>
      <c r="D2" s="684"/>
      <c r="E2" s="684"/>
      <c r="F2" s="684"/>
      <c r="G2" s="684"/>
      <c r="H2" s="684"/>
      <c r="I2" s="684"/>
      <c r="J2" s="684"/>
      <c r="K2" s="684"/>
      <c r="L2" s="684"/>
      <c r="M2" s="684"/>
      <c r="N2" s="684"/>
      <c r="O2" s="684"/>
      <c r="P2" s="684"/>
      <c r="Q2" s="684"/>
      <c r="R2" s="684"/>
      <c r="S2" s="684"/>
      <c r="T2" s="684"/>
      <c r="U2" s="684"/>
      <c r="V2" s="684"/>
      <c r="W2" s="684"/>
      <c r="X2" s="684"/>
      <c r="Y2" s="684"/>
    </row>
    <row r="3" spans="1:25" ht="15">
      <c r="A3" s="705" t="s">
        <v>1013</v>
      </c>
      <c r="B3" s="706"/>
      <c r="C3" s="706"/>
      <c r="D3" s="706"/>
      <c r="E3" s="706"/>
      <c r="F3" s="706"/>
      <c r="G3" s="706"/>
      <c r="H3" s="706"/>
      <c r="I3" s="706"/>
      <c r="J3" s="706"/>
      <c r="K3" s="706"/>
      <c r="L3" s="706"/>
      <c r="M3" s="706"/>
      <c r="N3" s="706"/>
      <c r="O3" s="706"/>
      <c r="P3" s="706"/>
      <c r="Q3" s="706"/>
      <c r="R3" s="706"/>
      <c r="S3" s="706"/>
      <c r="T3" s="706"/>
      <c r="U3" s="706"/>
      <c r="V3" s="706"/>
      <c r="W3" s="706"/>
      <c r="X3" s="706"/>
      <c r="Y3" s="706"/>
    </row>
    <row r="4" spans="1:25" ht="13.5" thickBot="1">
      <c r="A4" s="10"/>
      <c r="B4" s="10"/>
      <c r="C4" s="10"/>
      <c r="D4" s="10"/>
      <c r="E4" s="10"/>
      <c r="F4" s="10"/>
      <c r="G4" s="10"/>
      <c r="H4" s="10"/>
      <c r="I4" s="10"/>
      <c r="J4" s="10"/>
      <c r="K4" s="10"/>
      <c r="L4" s="10"/>
      <c r="M4" s="10"/>
      <c r="N4" s="10"/>
      <c r="O4" s="10"/>
      <c r="P4" s="10"/>
      <c r="Q4" s="10"/>
      <c r="R4" s="10"/>
      <c r="S4" s="10"/>
      <c r="T4" s="10"/>
      <c r="U4" s="10"/>
      <c r="V4" s="10"/>
      <c r="W4" s="10"/>
      <c r="X4" s="10"/>
      <c r="Y4" s="68" t="s">
        <v>133</v>
      </c>
    </row>
    <row r="5" spans="1:25" ht="12.75">
      <c r="A5" s="746" t="s">
        <v>67</v>
      </c>
      <c r="B5" s="749">
        <v>2000</v>
      </c>
      <c r="C5" s="749"/>
      <c r="D5" s="749"/>
      <c r="E5" s="749"/>
      <c r="F5" s="111"/>
      <c r="G5" s="749">
        <v>2001</v>
      </c>
      <c r="H5" s="749"/>
      <c r="I5" s="749"/>
      <c r="J5" s="749"/>
      <c r="K5" s="111"/>
      <c r="L5" s="749">
        <v>2002</v>
      </c>
      <c r="M5" s="749"/>
      <c r="N5" s="749"/>
      <c r="O5" s="749"/>
      <c r="P5" s="111"/>
      <c r="Q5" s="749">
        <v>2003</v>
      </c>
      <c r="R5" s="749"/>
      <c r="S5" s="749"/>
      <c r="T5" s="749"/>
      <c r="U5" s="111"/>
      <c r="V5" s="749">
        <v>2004</v>
      </c>
      <c r="W5" s="749"/>
      <c r="X5" s="749"/>
      <c r="Y5" s="749"/>
    </row>
    <row r="6" spans="1:25" ht="12.75">
      <c r="A6" s="747"/>
      <c r="B6" s="747" t="s">
        <v>68</v>
      </c>
      <c r="C6" s="747" t="s">
        <v>467</v>
      </c>
      <c r="D6" s="747" t="s">
        <v>468</v>
      </c>
      <c r="E6" s="747" t="s">
        <v>469</v>
      </c>
      <c r="F6" s="112"/>
      <c r="G6" s="747" t="s">
        <v>68</v>
      </c>
      <c r="H6" s="747" t="s">
        <v>467</v>
      </c>
      <c r="I6" s="747" t="s">
        <v>468</v>
      </c>
      <c r="J6" s="747" t="s">
        <v>469</v>
      </c>
      <c r="K6" s="112"/>
      <c r="L6" s="747" t="s">
        <v>68</v>
      </c>
      <c r="M6" s="747" t="s">
        <v>467</v>
      </c>
      <c r="N6" s="747" t="s">
        <v>468</v>
      </c>
      <c r="O6" s="747" t="s">
        <v>469</v>
      </c>
      <c r="P6" s="112"/>
      <c r="Q6" s="747" t="s">
        <v>68</v>
      </c>
      <c r="R6" s="747" t="s">
        <v>467</v>
      </c>
      <c r="S6" s="747" t="s">
        <v>468</v>
      </c>
      <c r="T6" s="747" t="s">
        <v>469</v>
      </c>
      <c r="U6" s="112"/>
      <c r="V6" s="747" t="s">
        <v>68</v>
      </c>
      <c r="W6" s="747" t="s">
        <v>467</v>
      </c>
      <c r="X6" s="747" t="s">
        <v>468</v>
      </c>
      <c r="Y6" s="747" t="s">
        <v>469</v>
      </c>
    </row>
    <row r="7" spans="1:25" ht="12.75">
      <c r="A7" s="748"/>
      <c r="B7" s="748"/>
      <c r="C7" s="748"/>
      <c r="D7" s="748"/>
      <c r="E7" s="748"/>
      <c r="F7" s="113"/>
      <c r="G7" s="748"/>
      <c r="H7" s="748"/>
      <c r="I7" s="748"/>
      <c r="J7" s="748"/>
      <c r="K7" s="113"/>
      <c r="L7" s="748"/>
      <c r="M7" s="748"/>
      <c r="N7" s="748"/>
      <c r="O7" s="748"/>
      <c r="P7" s="113"/>
      <c r="Q7" s="748"/>
      <c r="R7" s="748"/>
      <c r="S7" s="748"/>
      <c r="T7" s="748"/>
      <c r="U7" s="113"/>
      <c r="V7" s="748"/>
      <c r="W7" s="748"/>
      <c r="X7" s="748"/>
      <c r="Y7" s="748"/>
    </row>
    <row r="8" spans="1:25" ht="12.75">
      <c r="A8" s="8"/>
      <c r="B8" s="114"/>
      <c r="C8" s="114"/>
      <c r="D8" s="8"/>
      <c r="E8" s="8"/>
      <c r="F8" s="8"/>
      <c r="G8" s="114"/>
      <c r="H8" s="114"/>
      <c r="I8" s="8"/>
      <c r="J8" s="8"/>
      <c r="K8" s="8"/>
      <c r="L8" s="8"/>
      <c r="M8" s="8"/>
      <c r="N8" s="8"/>
      <c r="O8" s="8"/>
      <c r="P8" s="8"/>
      <c r="Q8" s="8"/>
      <c r="R8" s="8"/>
      <c r="S8" s="8"/>
      <c r="T8" s="8"/>
      <c r="U8" s="8"/>
      <c r="V8" s="114"/>
      <c r="W8" s="114"/>
      <c r="X8" s="8"/>
      <c r="Y8" s="8"/>
    </row>
    <row r="9" spans="1:25" ht="12.75">
      <c r="A9" s="11" t="s">
        <v>68</v>
      </c>
      <c r="B9" s="115">
        <v>1784</v>
      </c>
      <c r="C9" s="115">
        <v>40</v>
      </c>
      <c r="D9" s="115">
        <v>217</v>
      </c>
      <c r="E9" s="115">
        <v>1527</v>
      </c>
      <c r="F9" s="115"/>
      <c r="G9" s="115">
        <v>1769</v>
      </c>
      <c r="H9" s="115">
        <v>40</v>
      </c>
      <c r="I9" s="115">
        <v>219</v>
      </c>
      <c r="J9" s="115">
        <v>1510</v>
      </c>
      <c r="K9" s="115"/>
      <c r="L9" s="115">
        <v>1771</v>
      </c>
      <c r="M9" s="115">
        <v>40</v>
      </c>
      <c r="N9" s="115">
        <v>222</v>
      </c>
      <c r="O9" s="115">
        <v>1509</v>
      </c>
      <c r="P9" s="115"/>
      <c r="Q9" s="115">
        <v>1768</v>
      </c>
      <c r="R9" s="115">
        <v>40</v>
      </c>
      <c r="S9" s="115">
        <v>223</v>
      </c>
      <c r="T9" s="115">
        <v>1505</v>
      </c>
      <c r="U9" s="115"/>
      <c r="V9" s="115">
        <v>1811</v>
      </c>
      <c r="W9" s="115">
        <v>38</v>
      </c>
      <c r="X9" s="115">
        <v>262</v>
      </c>
      <c r="Y9" s="115">
        <v>1511</v>
      </c>
    </row>
    <row r="10" spans="1:25" ht="12.75">
      <c r="A10" s="8"/>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row>
    <row r="11" spans="1:25" ht="12.75">
      <c r="A11" s="8" t="s">
        <v>69</v>
      </c>
      <c r="B11" s="115">
        <v>13</v>
      </c>
      <c r="C11" s="115"/>
      <c r="D11" s="115">
        <v>2</v>
      </c>
      <c r="E11" s="115">
        <v>11</v>
      </c>
      <c r="F11" s="115"/>
      <c r="G11" s="115">
        <v>14</v>
      </c>
      <c r="H11" s="115"/>
      <c r="I11" s="115">
        <v>2</v>
      </c>
      <c r="J11" s="115">
        <v>12</v>
      </c>
      <c r="K11" s="115"/>
      <c r="L11" s="115">
        <v>14</v>
      </c>
      <c r="M11" s="115"/>
      <c r="N11" s="115">
        <v>2</v>
      </c>
      <c r="O11" s="115">
        <v>12</v>
      </c>
      <c r="P11" s="115"/>
      <c r="Q11" s="115">
        <v>13</v>
      </c>
      <c r="R11" s="115"/>
      <c r="S11" s="115">
        <v>2</v>
      </c>
      <c r="T11" s="115">
        <v>11</v>
      </c>
      <c r="U11" s="115"/>
      <c r="V11" s="115">
        <v>14</v>
      </c>
      <c r="W11" s="115">
        <v>0</v>
      </c>
      <c r="X11" s="115">
        <v>3</v>
      </c>
      <c r="Y11" s="115">
        <v>11</v>
      </c>
    </row>
    <row r="12" spans="1:25" ht="12.75">
      <c r="A12" s="8" t="s">
        <v>70</v>
      </c>
      <c r="B12" s="115">
        <v>39</v>
      </c>
      <c r="C12" s="115"/>
      <c r="D12" s="115">
        <v>7</v>
      </c>
      <c r="E12" s="115">
        <v>32</v>
      </c>
      <c r="F12" s="115"/>
      <c r="G12" s="115">
        <v>40</v>
      </c>
      <c r="H12" s="115"/>
      <c r="I12" s="115">
        <v>7</v>
      </c>
      <c r="J12" s="115">
        <v>33</v>
      </c>
      <c r="K12" s="115"/>
      <c r="L12" s="115">
        <v>43</v>
      </c>
      <c r="M12" s="115"/>
      <c r="N12" s="115">
        <v>9</v>
      </c>
      <c r="O12" s="115">
        <v>34</v>
      </c>
      <c r="P12" s="115"/>
      <c r="Q12" s="115">
        <v>43</v>
      </c>
      <c r="R12" s="115"/>
      <c r="S12" s="115">
        <v>9</v>
      </c>
      <c r="T12" s="115">
        <v>34</v>
      </c>
      <c r="U12" s="115"/>
      <c r="V12" s="115">
        <v>41</v>
      </c>
      <c r="W12" s="115">
        <v>0</v>
      </c>
      <c r="X12" s="115">
        <v>9</v>
      </c>
      <c r="Y12" s="115">
        <v>32</v>
      </c>
    </row>
    <row r="13" spans="1:25" ht="12.75">
      <c r="A13" s="8" t="s">
        <v>71</v>
      </c>
      <c r="B13" s="115">
        <v>34</v>
      </c>
      <c r="C13" s="115"/>
      <c r="D13" s="115">
        <v>6</v>
      </c>
      <c r="E13" s="115">
        <v>28</v>
      </c>
      <c r="F13" s="115"/>
      <c r="G13" s="115">
        <v>26</v>
      </c>
      <c r="H13" s="115"/>
      <c r="I13" s="115">
        <v>6</v>
      </c>
      <c r="J13" s="115">
        <v>20</v>
      </c>
      <c r="K13" s="115"/>
      <c r="L13" s="115">
        <v>26</v>
      </c>
      <c r="M13" s="115"/>
      <c r="N13" s="115">
        <v>6</v>
      </c>
      <c r="O13" s="115">
        <v>20</v>
      </c>
      <c r="P13" s="115"/>
      <c r="Q13" s="115">
        <v>26</v>
      </c>
      <c r="R13" s="115"/>
      <c r="S13" s="115">
        <v>6</v>
      </c>
      <c r="T13" s="115">
        <v>20</v>
      </c>
      <c r="U13" s="115"/>
      <c r="V13" s="115">
        <v>25</v>
      </c>
      <c r="W13" s="115">
        <v>0</v>
      </c>
      <c r="X13" s="115">
        <v>7</v>
      </c>
      <c r="Y13" s="115">
        <v>18</v>
      </c>
    </row>
    <row r="14" spans="1:25" ht="12.75">
      <c r="A14" s="8" t="s">
        <v>72</v>
      </c>
      <c r="B14" s="115">
        <v>20</v>
      </c>
      <c r="C14" s="115"/>
      <c r="D14" s="115">
        <v>2</v>
      </c>
      <c r="E14" s="115">
        <v>18</v>
      </c>
      <c r="F14" s="115"/>
      <c r="G14" s="115">
        <v>19</v>
      </c>
      <c r="H14" s="115"/>
      <c r="I14" s="115">
        <v>2</v>
      </c>
      <c r="J14" s="115">
        <v>17</v>
      </c>
      <c r="K14" s="115"/>
      <c r="L14" s="115">
        <v>19</v>
      </c>
      <c r="M14" s="115"/>
      <c r="N14" s="115">
        <v>2</v>
      </c>
      <c r="O14" s="115">
        <v>17</v>
      </c>
      <c r="P14" s="115"/>
      <c r="Q14" s="115">
        <v>15</v>
      </c>
      <c r="R14" s="115"/>
      <c r="S14" s="115">
        <v>2</v>
      </c>
      <c r="T14" s="115">
        <v>13</v>
      </c>
      <c r="U14" s="115"/>
      <c r="V14" s="115">
        <v>18</v>
      </c>
      <c r="W14" s="115">
        <v>0</v>
      </c>
      <c r="X14" s="115">
        <v>3</v>
      </c>
      <c r="Y14" s="115">
        <v>15</v>
      </c>
    </row>
    <row r="15" spans="1:25" ht="12.75">
      <c r="A15" s="8" t="s">
        <v>73</v>
      </c>
      <c r="B15" s="115">
        <v>72</v>
      </c>
      <c r="C15" s="115">
        <v>1</v>
      </c>
      <c r="D15" s="115">
        <v>12</v>
      </c>
      <c r="E15" s="115">
        <v>59</v>
      </c>
      <c r="F15" s="115"/>
      <c r="G15" s="115">
        <v>64</v>
      </c>
      <c r="H15" s="115">
        <v>1</v>
      </c>
      <c r="I15" s="115">
        <v>12</v>
      </c>
      <c r="J15" s="115">
        <v>51</v>
      </c>
      <c r="K15" s="115"/>
      <c r="L15" s="115">
        <v>65</v>
      </c>
      <c r="M15" s="115">
        <v>1</v>
      </c>
      <c r="N15" s="115">
        <v>12</v>
      </c>
      <c r="O15" s="115">
        <v>52</v>
      </c>
      <c r="P15" s="115"/>
      <c r="Q15" s="115">
        <v>65</v>
      </c>
      <c r="R15" s="115">
        <v>1</v>
      </c>
      <c r="S15" s="115">
        <v>12</v>
      </c>
      <c r="T15" s="115">
        <v>52</v>
      </c>
      <c r="U15" s="115"/>
      <c r="V15" s="115">
        <v>64</v>
      </c>
      <c r="W15" s="115">
        <v>1</v>
      </c>
      <c r="X15" s="115">
        <v>13</v>
      </c>
      <c r="Y15" s="115">
        <v>50</v>
      </c>
    </row>
    <row r="16" spans="1:25" ht="12.75">
      <c r="A16" s="8" t="s">
        <v>74</v>
      </c>
      <c r="B16" s="115">
        <v>19</v>
      </c>
      <c r="C16" s="115"/>
      <c r="D16" s="115">
        <v>3</v>
      </c>
      <c r="E16" s="115">
        <v>16</v>
      </c>
      <c r="F16" s="115"/>
      <c r="G16" s="115">
        <v>19</v>
      </c>
      <c r="H16" s="115"/>
      <c r="I16" s="115">
        <v>3</v>
      </c>
      <c r="J16" s="115">
        <v>16</v>
      </c>
      <c r="K16" s="115"/>
      <c r="L16" s="115">
        <v>18</v>
      </c>
      <c r="M16" s="115"/>
      <c r="N16" s="115">
        <v>3</v>
      </c>
      <c r="O16" s="115">
        <v>15</v>
      </c>
      <c r="P16" s="115"/>
      <c r="Q16" s="115">
        <v>18</v>
      </c>
      <c r="R16" s="115"/>
      <c r="S16" s="115">
        <v>3</v>
      </c>
      <c r="T16" s="115">
        <v>15</v>
      </c>
      <c r="U16" s="115"/>
      <c r="V16" s="115">
        <v>19</v>
      </c>
      <c r="W16" s="115">
        <v>0</v>
      </c>
      <c r="X16" s="115">
        <v>3</v>
      </c>
      <c r="Y16" s="115">
        <v>16</v>
      </c>
    </row>
    <row r="17" spans="1:25" ht="12.75">
      <c r="A17" s="8" t="s">
        <v>75</v>
      </c>
      <c r="B17" s="115">
        <v>45</v>
      </c>
      <c r="C17" s="115"/>
      <c r="D17" s="115">
        <v>4</v>
      </c>
      <c r="E17" s="115">
        <v>41</v>
      </c>
      <c r="F17" s="115"/>
      <c r="G17" s="115">
        <v>45</v>
      </c>
      <c r="H17" s="115"/>
      <c r="I17" s="115">
        <v>4</v>
      </c>
      <c r="J17" s="115">
        <v>41</v>
      </c>
      <c r="K17" s="115"/>
      <c r="L17" s="115">
        <v>46</v>
      </c>
      <c r="M17" s="115"/>
      <c r="N17" s="115">
        <v>4</v>
      </c>
      <c r="O17" s="115">
        <v>42</v>
      </c>
      <c r="P17" s="115"/>
      <c r="Q17" s="115">
        <v>46</v>
      </c>
      <c r="R17" s="115"/>
      <c r="S17" s="115">
        <v>4</v>
      </c>
      <c r="T17" s="115">
        <v>42</v>
      </c>
      <c r="U17" s="115"/>
      <c r="V17" s="115">
        <v>44</v>
      </c>
      <c r="W17" s="115">
        <v>0</v>
      </c>
      <c r="X17" s="115">
        <v>4</v>
      </c>
      <c r="Y17" s="115">
        <v>40</v>
      </c>
    </row>
    <row r="18" spans="1:25" ht="12.75">
      <c r="A18" s="8" t="s">
        <v>76</v>
      </c>
      <c r="B18" s="115">
        <v>61</v>
      </c>
      <c r="C18" s="115"/>
      <c r="D18" s="115">
        <v>9</v>
      </c>
      <c r="E18" s="115">
        <v>52</v>
      </c>
      <c r="F18" s="115"/>
      <c r="G18" s="115">
        <v>62</v>
      </c>
      <c r="H18" s="115"/>
      <c r="I18" s="115">
        <v>9</v>
      </c>
      <c r="J18" s="115">
        <v>53</v>
      </c>
      <c r="K18" s="115"/>
      <c r="L18" s="115">
        <v>63</v>
      </c>
      <c r="M18" s="115"/>
      <c r="N18" s="115">
        <v>9</v>
      </c>
      <c r="O18" s="115">
        <v>54</v>
      </c>
      <c r="P18" s="115"/>
      <c r="Q18" s="115">
        <v>63</v>
      </c>
      <c r="R18" s="115"/>
      <c r="S18" s="115">
        <v>9</v>
      </c>
      <c r="T18" s="115">
        <v>54</v>
      </c>
      <c r="U18" s="115"/>
      <c r="V18" s="115">
        <v>66</v>
      </c>
      <c r="W18" s="115">
        <v>0</v>
      </c>
      <c r="X18" s="115">
        <v>12</v>
      </c>
      <c r="Y18" s="115">
        <v>54</v>
      </c>
    </row>
    <row r="19" spans="1:25" ht="12.75">
      <c r="A19" s="8" t="s">
        <v>78</v>
      </c>
      <c r="B19" s="115">
        <v>90</v>
      </c>
      <c r="C19" s="115">
        <v>10</v>
      </c>
      <c r="D19" s="115">
        <v>8</v>
      </c>
      <c r="E19" s="115">
        <v>72</v>
      </c>
      <c r="F19" s="115"/>
      <c r="G19" s="115">
        <v>90</v>
      </c>
      <c r="H19" s="115">
        <v>10</v>
      </c>
      <c r="I19" s="115">
        <v>8</v>
      </c>
      <c r="J19" s="115">
        <v>72</v>
      </c>
      <c r="K19" s="115"/>
      <c r="L19" s="115">
        <v>90</v>
      </c>
      <c r="M19" s="115">
        <v>10</v>
      </c>
      <c r="N19" s="115">
        <v>8</v>
      </c>
      <c r="O19" s="115">
        <v>72</v>
      </c>
      <c r="P19" s="115"/>
      <c r="Q19" s="115">
        <v>90</v>
      </c>
      <c r="R19" s="115">
        <v>10</v>
      </c>
      <c r="S19" s="115">
        <v>8</v>
      </c>
      <c r="T19" s="115">
        <v>72</v>
      </c>
      <c r="U19" s="115"/>
      <c r="V19" s="115">
        <v>92</v>
      </c>
      <c r="W19" s="115">
        <v>11</v>
      </c>
      <c r="X19" s="115">
        <v>9</v>
      </c>
      <c r="Y19" s="115">
        <v>72</v>
      </c>
    </row>
    <row r="20" spans="1:25" ht="12.75">
      <c r="A20" s="8" t="s">
        <v>79</v>
      </c>
      <c r="B20" s="115">
        <v>58</v>
      </c>
      <c r="C20" s="115">
        <v>8</v>
      </c>
      <c r="D20" s="115">
        <v>10</v>
      </c>
      <c r="E20" s="115">
        <v>40</v>
      </c>
      <c r="F20" s="115"/>
      <c r="G20" s="115">
        <v>57</v>
      </c>
      <c r="H20" s="115">
        <v>8</v>
      </c>
      <c r="I20" s="115">
        <v>10</v>
      </c>
      <c r="J20" s="115">
        <v>39</v>
      </c>
      <c r="K20" s="115"/>
      <c r="L20" s="115">
        <v>57</v>
      </c>
      <c r="M20" s="115">
        <v>8</v>
      </c>
      <c r="N20" s="115">
        <v>10</v>
      </c>
      <c r="O20" s="115">
        <v>39</v>
      </c>
      <c r="P20" s="115"/>
      <c r="Q20" s="115">
        <v>57</v>
      </c>
      <c r="R20" s="115">
        <v>8</v>
      </c>
      <c r="S20" s="115">
        <v>10</v>
      </c>
      <c r="T20" s="115">
        <v>39</v>
      </c>
      <c r="U20" s="115"/>
      <c r="V20" s="115">
        <v>63</v>
      </c>
      <c r="W20" s="115">
        <v>8</v>
      </c>
      <c r="X20" s="115">
        <v>13</v>
      </c>
      <c r="Y20" s="115">
        <v>42</v>
      </c>
    </row>
    <row r="21" spans="1:25" ht="12.75">
      <c r="A21" s="8" t="s">
        <v>80</v>
      </c>
      <c r="B21" s="115">
        <v>64</v>
      </c>
      <c r="C21" s="115"/>
      <c r="D21" s="115">
        <v>4</v>
      </c>
      <c r="E21" s="115">
        <v>60</v>
      </c>
      <c r="F21" s="115"/>
      <c r="G21" s="115">
        <v>63</v>
      </c>
      <c r="H21" s="115"/>
      <c r="I21" s="115">
        <v>4</v>
      </c>
      <c r="J21" s="115">
        <v>59</v>
      </c>
      <c r="K21" s="115"/>
      <c r="L21" s="115">
        <v>63</v>
      </c>
      <c r="M21" s="115"/>
      <c r="N21" s="115">
        <v>4</v>
      </c>
      <c r="O21" s="115">
        <v>59</v>
      </c>
      <c r="P21" s="115"/>
      <c r="Q21" s="115">
        <v>63</v>
      </c>
      <c r="R21" s="115"/>
      <c r="S21" s="115">
        <v>4</v>
      </c>
      <c r="T21" s="115">
        <v>59</v>
      </c>
      <c r="U21" s="115"/>
      <c r="V21" s="115">
        <v>53</v>
      </c>
      <c r="W21" s="115">
        <v>0</v>
      </c>
      <c r="X21" s="115">
        <v>5</v>
      </c>
      <c r="Y21" s="115">
        <v>48</v>
      </c>
    </row>
    <row r="22" spans="1:25" ht="12.75">
      <c r="A22" s="8" t="s">
        <v>81</v>
      </c>
      <c r="B22" s="115">
        <v>54</v>
      </c>
      <c r="C22" s="115">
        <v>2</v>
      </c>
      <c r="D22" s="115">
        <v>9</v>
      </c>
      <c r="E22" s="115">
        <v>43</v>
      </c>
      <c r="F22" s="115"/>
      <c r="G22" s="115">
        <v>51</v>
      </c>
      <c r="H22" s="115">
        <v>2</v>
      </c>
      <c r="I22" s="115">
        <v>9</v>
      </c>
      <c r="J22" s="115">
        <v>40</v>
      </c>
      <c r="K22" s="115"/>
      <c r="L22" s="115">
        <v>50</v>
      </c>
      <c r="M22" s="115">
        <v>2</v>
      </c>
      <c r="N22" s="115">
        <v>9</v>
      </c>
      <c r="O22" s="115">
        <v>39</v>
      </c>
      <c r="P22" s="115"/>
      <c r="Q22" s="115">
        <v>50</v>
      </c>
      <c r="R22" s="115">
        <v>2</v>
      </c>
      <c r="S22" s="115">
        <v>9</v>
      </c>
      <c r="T22" s="115">
        <v>39</v>
      </c>
      <c r="U22" s="115"/>
      <c r="V22" s="115">
        <v>52</v>
      </c>
      <c r="W22" s="115">
        <v>2</v>
      </c>
      <c r="X22" s="115">
        <v>11</v>
      </c>
      <c r="Y22" s="115">
        <v>39</v>
      </c>
    </row>
    <row r="23" spans="1:25" ht="12.75">
      <c r="A23" s="8" t="s">
        <v>82</v>
      </c>
      <c r="B23" s="115">
        <v>30</v>
      </c>
      <c r="C23" s="115"/>
      <c r="D23" s="115">
        <v>6</v>
      </c>
      <c r="E23" s="115">
        <v>24</v>
      </c>
      <c r="F23" s="115"/>
      <c r="G23" s="115">
        <v>30</v>
      </c>
      <c r="H23" s="115"/>
      <c r="I23" s="115">
        <v>6</v>
      </c>
      <c r="J23" s="115">
        <v>24</v>
      </c>
      <c r="K23" s="115"/>
      <c r="L23" s="115">
        <v>28</v>
      </c>
      <c r="M23" s="115"/>
      <c r="N23" s="115">
        <v>6</v>
      </c>
      <c r="O23" s="115">
        <v>22</v>
      </c>
      <c r="P23" s="115"/>
      <c r="Q23" s="115">
        <v>28</v>
      </c>
      <c r="R23" s="115"/>
      <c r="S23" s="115">
        <v>6</v>
      </c>
      <c r="T23" s="115">
        <v>22</v>
      </c>
      <c r="U23" s="115"/>
      <c r="V23" s="115">
        <v>30</v>
      </c>
      <c r="W23" s="115">
        <v>0</v>
      </c>
      <c r="X23" s="115">
        <v>7</v>
      </c>
      <c r="Y23" s="115">
        <v>23</v>
      </c>
    </row>
    <row r="24" spans="1:25" ht="12.75">
      <c r="A24" s="8" t="s">
        <v>83</v>
      </c>
      <c r="B24" s="115">
        <v>25</v>
      </c>
      <c r="C24" s="115"/>
      <c r="D24" s="115">
        <v>5</v>
      </c>
      <c r="E24" s="115">
        <v>20</v>
      </c>
      <c r="F24" s="115"/>
      <c r="G24" s="115">
        <v>26</v>
      </c>
      <c r="H24" s="115"/>
      <c r="I24" s="115">
        <v>6</v>
      </c>
      <c r="J24" s="115">
        <v>20</v>
      </c>
      <c r="K24" s="115"/>
      <c r="L24" s="115">
        <v>26</v>
      </c>
      <c r="M24" s="115"/>
      <c r="N24" s="115">
        <v>6</v>
      </c>
      <c r="O24" s="115">
        <v>20</v>
      </c>
      <c r="P24" s="115"/>
      <c r="Q24" s="115">
        <v>26</v>
      </c>
      <c r="R24" s="115"/>
      <c r="S24" s="115">
        <v>6</v>
      </c>
      <c r="T24" s="115">
        <v>20</v>
      </c>
      <c r="U24" s="115"/>
      <c r="V24" s="115">
        <v>25</v>
      </c>
      <c r="W24" s="115">
        <v>0</v>
      </c>
      <c r="X24" s="115">
        <v>6</v>
      </c>
      <c r="Y24" s="115">
        <v>19</v>
      </c>
    </row>
    <row r="25" spans="1:25" ht="12.75">
      <c r="A25" s="8" t="s">
        <v>84</v>
      </c>
      <c r="B25" s="115">
        <v>177</v>
      </c>
      <c r="C25" s="115">
        <v>5</v>
      </c>
      <c r="D25" s="115">
        <v>16</v>
      </c>
      <c r="E25" s="115">
        <v>156</v>
      </c>
      <c r="F25" s="115"/>
      <c r="G25" s="115">
        <v>179</v>
      </c>
      <c r="H25" s="115">
        <v>5</v>
      </c>
      <c r="I25" s="115">
        <v>16</v>
      </c>
      <c r="J25" s="115">
        <v>158</v>
      </c>
      <c r="K25" s="115"/>
      <c r="L25" s="115">
        <v>179</v>
      </c>
      <c r="M25" s="115">
        <v>5</v>
      </c>
      <c r="N25" s="115">
        <v>16</v>
      </c>
      <c r="O25" s="115">
        <v>158</v>
      </c>
      <c r="P25" s="115"/>
      <c r="Q25" s="115">
        <v>178</v>
      </c>
      <c r="R25" s="115">
        <v>5</v>
      </c>
      <c r="S25" s="115">
        <v>16</v>
      </c>
      <c r="T25" s="115">
        <v>157</v>
      </c>
      <c r="U25" s="115"/>
      <c r="V25" s="115">
        <v>182</v>
      </c>
      <c r="W25" s="115">
        <v>4</v>
      </c>
      <c r="X25" s="115">
        <v>19</v>
      </c>
      <c r="Y25" s="115">
        <v>159</v>
      </c>
    </row>
    <row r="26" spans="1:25" ht="12.75">
      <c r="A26" s="8" t="s">
        <v>470</v>
      </c>
      <c r="B26" s="115">
        <v>68</v>
      </c>
      <c r="C26" s="115"/>
      <c r="D26" s="115">
        <v>10</v>
      </c>
      <c r="E26" s="115">
        <v>58</v>
      </c>
      <c r="F26" s="115"/>
      <c r="G26" s="115">
        <v>68</v>
      </c>
      <c r="H26" s="115"/>
      <c r="I26" s="115">
        <v>10</v>
      </c>
      <c r="J26" s="115">
        <v>58</v>
      </c>
      <c r="K26" s="115"/>
      <c r="L26" s="115">
        <v>68</v>
      </c>
      <c r="M26" s="115"/>
      <c r="N26" s="115">
        <v>10</v>
      </c>
      <c r="O26" s="115">
        <v>58</v>
      </c>
      <c r="P26" s="115"/>
      <c r="Q26" s="115">
        <v>68</v>
      </c>
      <c r="R26" s="115"/>
      <c r="S26" s="115">
        <v>10</v>
      </c>
      <c r="T26" s="115">
        <v>58</v>
      </c>
      <c r="U26" s="115"/>
      <c r="V26" s="115">
        <v>72</v>
      </c>
      <c r="W26" s="115">
        <v>0</v>
      </c>
      <c r="X26" s="115">
        <v>12</v>
      </c>
      <c r="Y26" s="115">
        <v>60</v>
      </c>
    </row>
    <row r="27" spans="1:25" ht="12.75">
      <c r="A27" s="8" t="s">
        <v>471</v>
      </c>
      <c r="B27" s="115">
        <v>45</v>
      </c>
      <c r="C27" s="115">
        <v>1</v>
      </c>
      <c r="D27" s="115">
        <v>4</v>
      </c>
      <c r="E27" s="115">
        <v>40</v>
      </c>
      <c r="F27" s="115"/>
      <c r="G27" s="115">
        <v>46</v>
      </c>
      <c r="H27" s="115">
        <v>1</v>
      </c>
      <c r="I27" s="115">
        <v>4</v>
      </c>
      <c r="J27" s="115">
        <v>41</v>
      </c>
      <c r="K27" s="115"/>
      <c r="L27" s="115">
        <v>46</v>
      </c>
      <c r="M27" s="115">
        <v>1</v>
      </c>
      <c r="N27" s="115">
        <v>4</v>
      </c>
      <c r="O27" s="115">
        <v>41</v>
      </c>
      <c r="P27" s="115"/>
      <c r="Q27" s="115">
        <v>46</v>
      </c>
      <c r="R27" s="115">
        <v>1</v>
      </c>
      <c r="S27" s="115">
        <v>4</v>
      </c>
      <c r="T27" s="115">
        <v>41</v>
      </c>
      <c r="U27" s="115"/>
      <c r="V27" s="115">
        <v>50</v>
      </c>
      <c r="W27" s="115">
        <v>1</v>
      </c>
      <c r="X27" s="115">
        <v>5</v>
      </c>
      <c r="Y27" s="115">
        <v>44</v>
      </c>
    </row>
    <row r="28" spans="1:25" ht="12.75">
      <c r="A28" s="8" t="s">
        <v>87</v>
      </c>
      <c r="B28" s="115">
        <v>70</v>
      </c>
      <c r="C28" s="115"/>
      <c r="D28" s="115">
        <v>9</v>
      </c>
      <c r="E28" s="115">
        <v>61</v>
      </c>
      <c r="F28" s="115"/>
      <c r="G28" s="115">
        <v>70</v>
      </c>
      <c r="H28" s="115"/>
      <c r="I28" s="115">
        <v>9</v>
      </c>
      <c r="J28" s="115">
        <v>61</v>
      </c>
      <c r="K28" s="115"/>
      <c r="L28" s="115">
        <v>70</v>
      </c>
      <c r="M28" s="115"/>
      <c r="N28" s="115">
        <v>9</v>
      </c>
      <c r="O28" s="115">
        <v>61</v>
      </c>
      <c r="P28" s="115"/>
      <c r="Q28" s="115">
        <v>70</v>
      </c>
      <c r="R28" s="115"/>
      <c r="S28" s="115">
        <v>9</v>
      </c>
      <c r="T28" s="115">
        <v>61</v>
      </c>
      <c r="U28" s="115"/>
      <c r="V28" s="115">
        <v>72</v>
      </c>
      <c r="W28" s="115">
        <v>0</v>
      </c>
      <c r="X28" s="115">
        <v>10</v>
      </c>
      <c r="Y28" s="115">
        <v>62</v>
      </c>
    </row>
    <row r="29" spans="1:25" ht="12.75">
      <c r="A29" s="8" t="s">
        <v>88</v>
      </c>
      <c r="B29" s="115">
        <v>27</v>
      </c>
      <c r="C29" s="115"/>
      <c r="D29" s="115">
        <v>3</v>
      </c>
      <c r="E29" s="115">
        <v>24</v>
      </c>
      <c r="F29" s="115"/>
      <c r="G29" s="115">
        <v>27</v>
      </c>
      <c r="H29" s="115"/>
      <c r="I29" s="115">
        <v>3</v>
      </c>
      <c r="J29" s="115">
        <v>24</v>
      </c>
      <c r="K29" s="115"/>
      <c r="L29" s="115">
        <v>27</v>
      </c>
      <c r="M29" s="115"/>
      <c r="N29" s="115">
        <v>3</v>
      </c>
      <c r="O29" s="115">
        <v>24</v>
      </c>
      <c r="P29" s="115"/>
      <c r="Q29" s="115">
        <v>27</v>
      </c>
      <c r="R29" s="115"/>
      <c r="S29" s="115">
        <v>3</v>
      </c>
      <c r="T29" s="115">
        <v>24</v>
      </c>
      <c r="U29" s="115"/>
      <c r="V29" s="115">
        <v>26</v>
      </c>
      <c r="W29" s="115">
        <v>0</v>
      </c>
      <c r="X29" s="115">
        <v>3</v>
      </c>
      <c r="Y29" s="115">
        <v>23</v>
      </c>
    </row>
    <row r="30" spans="1:25" ht="12.75">
      <c r="A30" s="8" t="s">
        <v>89</v>
      </c>
      <c r="B30" s="115">
        <v>35</v>
      </c>
      <c r="C30" s="115"/>
      <c r="D30" s="115">
        <v>5</v>
      </c>
      <c r="E30" s="115">
        <v>30</v>
      </c>
      <c r="F30" s="115"/>
      <c r="G30" s="115">
        <v>34</v>
      </c>
      <c r="H30" s="115"/>
      <c r="I30" s="115">
        <v>5</v>
      </c>
      <c r="J30" s="115">
        <v>29</v>
      </c>
      <c r="K30" s="115"/>
      <c r="L30" s="115">
        <v>34</v>
      </c>
      <c r="M30" s="115"/>
      <c r="N30" s="115">
        <v>5</v>
      </c>
      <c r="O30" s="115">
        <v>29</v>
      </c>
      <c r="P30" s="115"/>
      <c r="Q30" s="115">
        <v>34</v>
      </c>
      <c r="R30" s="115"/>
      <c r="S30" s="115">
        <v>5</v>
      </c>
      <c r="T30" s="115">
        <v>29</v>
      </c>
      <c r="U30" s="115"/>
      <c r="V30" s="115">
        <v>37</v>
      </c>
      <c r="W30" s="115">
        <v>0</v>
      </c>
      <c r="X30" s="115">
        <v>6</v>
      </c>
      <c r="Y30" s="115">
        <v>31</v>
      </c>
    </row>
    <row r="31" spans="1:25" ht="12.75">
      <c r="A31" s="8" t="s">
        <v>90</v>
      </c>
      <c r="B31" s="115">
        <v>64</v>
      </c>
      <c r="C31" s="115">
        <v>6</v>
      </c>
      <c r="D31" s="115">
        <v>8</v>
      </c>
      <c r="E31" s="115">
        <v>50</v>
      </c>
      <c r="F31" s="115"/>
      <c r="G31" s="115">
        <v>65</v>
      </c>
      <c r="H31" s="115">
        <v>6</v>
      </c>
      <c r="I31" s="115">
        <v>8</v>
      </c>
      <c r="J31" s="115">
        <v>51</v>
      </c>
      <c r="K31" s="115"/>
      <c r="L31" s="115">
        <v>65</v>
      </c>
      <c r="M31" s="115">
        <v>6</v>
      </c>
      <c r="N31" s="115">
        <v>8</v>
      </c>
      <c r="O31" s="115">
        <v>51</v>
      </c>
      <c r="P31" s="115"/>
      <c r="Q31" s="115">
        <v>65</v>
      </c>
      <c r="R31" s="115">
        <v>6</v>
      </c>
      <c r="S31" s="115">
        <v>8</v>
      </c>
      <c r="T31" s="115">
        <v>51</v>
      </c>
      <c r="U31" s="115"/>
      <c r="V31" s="115">
        <v>69</v>
      </c>
      <c r="W31" s="115">
        <v>6</v>
      </c>
      <c r="X31" s="115">
        <v>11</v>
      </c>
      <c r="Y31" s="115">
        <v>52</v>
      </c>
    </row>
    <row r="32" spans="1:25" ht="12.75">
      <c r="A32" s="8" t="s">
        <v>91</v>
      </c>
      <c r="B32" s="115">
        <v>34</v>
      </c>
      <c r="C32" s="115"/>
      <c r="D32" s="115">
        <v>4</v>
      </c>
      <c r="E32" s="115">
        <v>30</v>
      </c>
      <c r="F32" s="115"/>
      <c r="G32" s="115">
        <v>34</v>
      </c>
      <c r="H32" s="115"/>
      <c r="I32" s="115">
        <v>4</v>
      </c>
      <c r="J32" s="115">
        <v>30</v>
      </c>
      <c r="K32" s="115"/>
      <c r="L32" s="115">
        <v>33</v>
      </c>
      <c r="M32" s="115"/>
      <c r="N32" s="115">
        <v>4</v>
      </c>
      <c r="O32" s="115">
        <v>29</v>
      </c>
      <c r="P32" s="115"/>
      <c r="Q32" s="115">
        <v>33</v>
      </c>
      <c r="R32" s="115"/>
      <c r="S32" s="115">
        <v>4</v>
      </c>
      <c r="T32" s="115">
        <v>29</v>
      </c>
      <c r="U32" s="115"/>
      <c r="V32" s="115">
        <v>34</v>
      </c>
      <c r="W32" s="115">
        <v>0</v>
      </c>
      <c r="X32" s="115">
        <v>5</v>
      </c>
      <c r="Y32" s="115">
        <v>29</v>
      </c>
    </row>
    <row r="33" spans="1:25" ht="12.75">
      <c r="A33" s="8" t="s">
        <v>92</v>
      </c>
      <c r="B33" s="115">
        <v>57</v>
      </c>
      <c r="C33" s="115">
        <v>2</v>
      </c>
      <c r="D33" s="115">
        <v>5</v>
      </c>
      <c r="E33" s="115">
        <v>50</v>
      </c>
      <c r="F33" s="115"/>
      <c r="G33" s="115">
        <v>57</v>
      </c>
      <c r="H33" s="115">
        <v>2</v>
      </c>
      <c r="I33" s="115">
        <v>5</v>
      </c>
      <c r="J33" s="115">
        <v>50</v>
      </c>
      <c r="K33" s="115"/>
      <c r="L33" s="115">
        <v>58</v>
      </c>
      <c r="M33" s="115">
        <v>2</v>
      </c>
      <c r="N33" s="115">
        <v>5</v>
      </c>
      <c r="O33" s="115">
        <v>51</v>
      </c>
      <c r="P33" s="115"/>
      <c r="Q33" s="115">
        <v>58</v>
      </c>
      <c r="R33" s="115">
        <v>2</v>
      </c>
      <c r="S33" s="115">
        <v>5</v>
      </c>
      <c r="T33" s="115">
        <v>51</v>
      </c>
      <c r="U33" s="115"/>
      <c r="V33" s="115">
        <v>55</v>
      </c>
      <c r="W33" s="115">
        <v>2</v>
      </c>
      <c r="X33" s="115">
        <v>8</v>
      </c>
      <c r="Y33" s="115">
        <v>45</v>
      </c>
    </row>
    <row r="34" spans="1:25" ht="12.75">
      <c r="A34" s="8" t="s">
        <v>93</v>
      </c>
      <c r="B34" s="115">
        <v>26</v>
      </c>
      <c r="C34" s="115"/>
      <c r="D34" s="115">
        <v>2</v>
      </c>
      <c r="E34" s="115">
        <v>24</v>
      </c>
      <c r="F34" s="115"/>
      <c r="G34" s="115">
        <v>26</v>
      </c>
      <c r="H34" s="115"/>
      <c r="I34" s="115">
        <v>2</v>
      </c>
      <c r="J34" s="115">
        <v>24</v>
      </c>
      <c r="K34" s="115"/>
      <c r="L34" s="115">
        <v>27</v>
      </c>
      <c r="M34" s="115"/>
      <c r="N34" s="115">
        <v>2</v>
      </c>
      <c r="O34" s="115">
        <v>25</v>
      </c>
      <c r="P34" s="115"/>
      <c r="Q34" s="115">
        <v>27</v>
      </c>
      <c r="R34" s="115"/>
      <c r="S34" s="115">
        <v>2</v>
      </c>
      <c r="T34" s="115">
        <v>25</v>
      </c>
      <c r="U34" s="115"/>
      <c r="V34" s="115">
        <v>28</v>
      </c>
      <c r="W34" s="115">
        <v>0</v>
      </c>
      <c r="X34" s="115">
        <v>3</v>
      </c>
      <c r="Y34" s="115">
        <v>25</v>
      </c>
    </row>
    <row r="35" spans="1:25" ht="12.75">
      <c r="A35" s="8" t="s">
        <v>94</v>
      </c>
      <c r="B35" s="115">
        <v>17</v>
      </c>
      <c r="C35" s="115"/>
      <c r="D35" s="115">
        <v>4</v>
      </c>
      <c r="E35" s="115">
        <v>13</v>
      </c>
      <c r="F35" s="115"/>
      <c r="G35" s="115">
        <v>17</v>
      </c>
      <c r="H35" s="115"/>
      <c r="I35" s="115">
        <v>4</v>
      </c>
      <c r="J35" s="115">
        <v>13</v>
      </c>
      <c r="K35" s="115"/>
      <c r="L35" s="115">
        <v>17</v>
      </c>
      <c r="M35" s="115"/>
      <c r="N35" s="115">
        <v>4</v>
      </c>
      <c r="O35" s="115">
        <v>13</v>
      </c>
      <c r="P35" s="115"/>
      <c r="Q35" s="115">
        <v>18</v>
      </c>
      <c r="R35" s="115"/>
      <c r="S35" s="115">
        <v>4</v>
      </c>
      <c r="T35" s="115">
        <v>14</v>
      </c>
      <c r="U35" s="115"/>
      <c r="V35" s="115">
        <v>22</v>
      </c>
      <c r="W35" s="115">
        <v>0</v>
      </c>
      <c r="X35" s="115">
        <v>6</v>
      </c>
      <c r="Y35" s="115">
        <v>16</v>
      </c>
    </row>
    <row r="36" spans="1:25" ht="12.75">
      <c r="A36" s="8" t="s">
        <v>95</v>
      </c>
      <c r="B36" s="115">
        <v>41</v>
      </c>
      <c r="C36" s="115"/>
      <c r="D36" s="115">
        <v>5</v>
      </c>
      <c r="E36" s="115">
        <v>36</v>
      </c>
      <c r="F36" s="115"/>
      <c r="G36" s="115">
        <v>41</v>
      </c>
      <c r="H36" s="115"/>
      <c r="I36" s="115">
        <v>5</v>
      </c>
      <c r="J36" s="115">
        <v>36</v>
      </c>
      <c r="K36" s="115"/>
      <c r="L36" s="115">
        <v>40</v>
      </c>
      <c r="M36" s="115"/>
      <c r="N36" s="115">
        <v>5</v>
      </c>
      <c r="O36" s="115">
        <v>35</v>
      </c>
      <c r="P36" s="115"/>
      <c r="Q36" s="115">
        <v>41</v>
      </c>
      <c r="R36" s="115"/>
      <c r="S36" s="115">
        <v>6</v>
      </c>
      <c r="T36" s="115">
        <v>35</v>
      </c>
      <c r="U36" s="115"/>
      <c r="V36" s="115">
        <v>42</v>
      </c>
      <c r="W36" s="115">
        <v>0</v>
      </c>
      <c r="X36" s="115">
        <v>6</v>
      </c>
      <c r="Y36" s="115">
        <v>36</v>
      </c>
    </row>
    <row r="37" spans="1:25" ht="12.75">
      <c r="A37" s="8" t="s">
        <v>96</v>
      </c>
      <c r="B37" s="115">
        <v>77</v>
      </c>
      <c r="C37" s="115"/>
      <c r="D37" s="115">
        <v>8</v>
      </c>
      <c r="E37" s="115">
        <v>69</v>
      </c>
      <c r="F37" s="115"/>
      <c r="G37" s="115">
        <v>75</v>
      </c>
      <c r="H37" s="115"/>
      <c r="I37" s="115">
        <v>8</v>
      </c>
      <c r="J37" s="115">
        <v>67</v>
      </c>
      <c r="K37" s="115"/>
      <c r="L37" s="115">
        <v>75</v>
      </c>
      <c r="M37" s="115"/>
      <c r="N37" s="115">
        <v>8</v>
      </c>
      <c r="O37" s="115">
        <v>67</v>
      </c>
      <c r="P37" s="115"/>
      <c r="Q37" s="115">
        <v>75</v>
      </c>
      <c r="R37" s="115"/>
      <c r="S37" s="115">
        <v>8</v>
      </c>
      <c r="T37" s="115">
        <v>67</v>
      </c>
      <c r="U37" s="115"/>
      <c r="V37" s="115">
        <v>76</v>
      </c>
      <c r="W37" s="115">
        <v>0</v>
      </c>
      <c r="X37" s="115">
        <v>8</v>
      </c>
      <c r="Y37" s="115">
        <v>68</v>
      </c>
    </row>
    <row r="38" spans="1:25" ht="12.75">
      <c r="A38" s="8" t="s">
        <v>97</v>
      </c>
      <c r="B38" s="115">
        <v>74</v>
      </c>
      <c r="C38" s="115">
        <v>2</v>
      </c>
      <c r="D38" s="115">
        <v>12</v>
      </c>
      <c r="E38" s="115">
        <v>60</v>
      </c>
      <c r="F38" s="115"/>
      <c r="G38" s="115">
        <v>74</v>
      </c>
      <c r="H38" s="115">
        <v>2</v>
      </c>
      <c r="I38" s="115">
        <v>12</v>
      </c>
      <c r="J38" s="115">
        <v>60</v>
      </c>
      <c r="K38" s="115"/>
      <c r="L38" s="115">
        <v>74</v>
      </c>
      <c r="M38" s="115">
        <v>2</v>
      </c>
      <c r="N38" s="115">
        <v>12</v>
      </c>
      <c r="O38" s="115">
        <v>60</v>
      </c>
      <c r="P38" s="115"/>
      <c r="Q38" s="115">
        <v>74</v>
      </c>
      <c r="R38" s="115">
        <v>2</v>
      </c>
      <c r="S38" s="115">
        <v>12</v>
      </c>
      <c r="T38" s="115">
        <v>60</v>
      </c>
      <c r="U38" s="115"/>
      <c r="V38" s="115">
        <v>77</v>
      </c>
      <c r="W38" s="115">
        <v>1</v>
      </c>
      <c r="X38" s="115">
        <v>13</v>
      </c>
      <c r="Y38" s="115">
        <v>63</v>
      </c>
    </row>
    <row r="39" spans="1:25" ht="12.75">
      <c r="A39" s="8" t="s">
        <v>98</v>
      </c>
      <c r="B39" s="115">
        <v>35</v>
      </c>
      <c r="C39" s="115"/>
      <c r="D39" s="115">
        <v>3</v>
      </c>
      <c r="E39" s="115">
        <v>32</v>
      </c>
      <c r="F39" s="115"/>
      <c r="G39" s="115">
        <v>36</v>
      </c>
      <c r="H39" s="115"/>
      <c r="I39" s="115">
        <v>3</v>
      </c>
      <c r="J39" s="115">
        <v>33</v>
      </c>
      <c r="K39" s="115"/>
      <c r="L39" s="115">
        <v>36</v>
      </c>
      <c r="M39" s="115"/>
      <c r="N39" s="115">
        <v>3</v>
      </c>
      <c r="O39" s="115">
        <v>33</v>
      </c>
      <c r="P39" s="115"/>
      <c r="Q39" s="115">
        <v>36</v>
      </c>
      <c r="R39" s="115"/>
      <c r="S39" s="115">
        <v>3</v>
      </c>
      <c r="T39" s="115">
        <v>33</v>
      </c>
      <c r="U39" s="115"/>
      <c r="V39" s="115">
        <v>36</v>
      </c>
      <c r="W39" s="115">
        <v>0</v>
      </c>
      <c r="X39" s="115">
        <v>3</v>
      </c>
      <c r="Y39" s="115">
        <v>33</v>
      </c>
    </row>
    <row r="40" spans="1:25" ht="12.75">
      <c r="A40" s="8" t="s">
        <v>99</v>
      </c>
      <c r="B40" s="115">
        <v>53</v>
      </c>
      <c r="C40" s="115"/>
      <c r="D40" s="115">
        <v>7</v>
      </c>
      <c r="E40" s="115">
        <v>46</v>
      </c>
      <c r="F40" s="115"/>
      <c r="G40" s="115">
        <v>53</v>
      </c>
      <c r="H40" s="115"/>
      <c r="I40" s="115">
        <v>7</v>
      </c>
      <c r="J40" s="115">
        <v>46</v>
      </c>
      <c r="K40" s="115"/>
      <c r="L40" s="115">
        <v>53</v>
      </c>
      <c r="M40" s="115"/>
      <c r="N40" s="115">
        <v>7</v>
      </c>
      <c r="O40" s="115">
        <v>46</v>
      </c>
      <c r="P40" s="115"/>
      <c r="Q40" s="115">
        <v>54</v>
      </c>
      <c r="R40" s="115"/>
      <c r="S40" s="115">
        <v>7</v>
      </c>
      <c r="T40" s="115">
        <v>47</v>
      </c>
      <c r="U40" s="115"/>
      <c r="V40" s="115">
        <v>59</v>
      </c>
      <c r="W40" s="115">
        <v>0</v>
      </c>
      <c r="X40" s="115">
        <v>9</v>
      </c>
      <c r="Y40" s="115">
        <v>50</v>
      </c>
    </row>
    <row r="41" spans="1:25" ht="12.75">
      <c r="A41" s="8" t="s">
        <v>100</v>
      </c>
      <c r="B41" s="115">
        <v>17</v>
      </c>
      <c r="C41" s="115"/>
      <c r="D41" s="115">
        <v>2</v>
      </c>
      <c r="E41" s="115">
        <v>15</v>
      </c>
      <c r="F41" s="115"/>
      <c r="G41" s="115">
        <v>17</v>
      </c>
      <c r="H41" s="115"/>
      <c r="I41" s="115">
        <v>3</v>
      </c>
      <c r="J41" s="115">
        <v>14</v>
      </c>
      <c r="K41" s="115"/>
      <c r="L41" s="115">
        <v>17</v>
      </c>
      <c r="M41" s="115"/>
      <c r="N41" s="115">
        <v>3</v>
      </c>
      <c r="O41" s="115">
        <v>14</v>
      </c>
      <c r="P41" s="115"/>
      <c r="Q41" s="115">
        <v>17</v>
      </c>
      <c r="R41" s="115"/>
      <c r="S41" s="115">
        <v>3</v>
      </c>
      <c r="T41" s="115">
        <v>14</v>
      </c>
      <c r="U41" s="115"/>
      <c r="V41" s="115">
        <v>19</v>
      </c>
      <c r="W41" s="115">
        <v>0</v>
      </c>
      <c r="X41" s="115">
        <v>3</v>
      </c>
      <c r="Y41" s="115">
        <v>16</v>
      </c>
    </row>
    <row r="42" spans="1:25" ht="12.75">
      <c r="A42" s="8" t="s">
        <v>101</v>
      </c>
      <c r="B42" s="115">
        <v>58</v>
      </c>
      <c r="C42" s="115">
        <v>1</v>
      </c>
      <c r="D42" s="115">
        <v>8</v>
      </c>
      <c r="E42" s="115">
        <v>49</v>
      </c>
      <c r="F42" s="115"/>
      <c r="G42" s="115">
        <v>59</v>
      </c>
      <c r="H42" s="115">
        <v>1</v>
      </c>
      <c r="I42" s="115">
        <v>8</v>
      </c>
      <c r="J42" s="115">
        <v>50</v>
      </c>
      <c r="K42" s="115"/>
      <c r="L42" s="115">
        <v>59</v>
      </c>
      <c r="M42" s="115">
        <v>1</v>
      </c>
      <c r="N42" s="115">
        <v>8</v>
      </c>
      <c r="O42" s="115">
        <v>50</v>
      </c>
      <c r="P42" s="115"/>
      <c r="Q42" s="115">
        <v>59</v>
      </c>
      <c r="R42" s="115">
        <v>1</v>
      </c>
      <c r="S42" s="115">
        <v>8</v>
      </c>
      <c r="T42" s="115">
        <v>50</v>
      </c>
      <c r="U42" s="115"/>
      <c r="V42" s="115">
        <v>63</v>
      </c>
      <c r="W42" s="115">
        <v>1</v>
      </c>
      <c r="X42" s="115">
        <v>9</v>
      </c>
      <c r="Y42" s="115">
        <v>53</v>
      </c>
    </row>
    <row r="43" spans="1:25" ht="12.75">
      <c r="A43" s="8" t="s">
        <v>102</v>
      </c>
      <c r="B43" s="115">
        <v>92</v>
      </c>
      <c r="C43" s="115"/>
      <c r="D43" s="115">
        <v>9</v>
      </c>
      <c r="E43" s="115">
        <v>83</v>
      </c>
      <c r="F43" s="115"/>
      <c r="G43" s="115">
        <v>92</v>
      </c>
      <c r="H43" s="115"/>
      <c r="I43" s="115">
        <v>9</v>
      </c>
      <c r="J43" s="115">
        <v>83</v>
      </c>
      <c r="K43" s="115"/>
      <c r="L43" s="115">
        <v>92</v>
      </c>
      <c r="M43" s="115"/>
      <c r="N43" s="115">
        <v>9</v>
      </c>
      <c r="O43" s="115">
        <v>83</v>
      </c>
      <c r="P43" s="115"/>
      <c r="Q43" s="115">
        <v>92</v>
      </c>
      <c r="R43" s="115"/>
      <c r="S43" s="115">
        <v>9</v>
      </c>
      <c r="T43" s="115">
        <v>83</v>
      </c>
      <c r="U43" s="115"/>
      <c r="V43" s="115">
        <v>91</v>
      </c>
      <c r="W43" s="115">
        <v>0</v>
      </c>
      <c r="X43" s="115">
        <v>9</v>
      </c>
      <c r="Y43" s="115">
        <v>82</v>
      </c>
    </row>
    <row r="44" spans="1:25" ht="12.75">
      <c r="A44" s="8" t="s">
        <v>103</v>
      </c>
      <c r="B44" s="115">
        <v>56</v>
      </c>
      <c r="C44" s="115">
        <v>2</v>
      </c>
      <c r="D44" s="115">
        <v>4</v>
      </c>
      <c r="E44" s="115">
        <v>50</v>
      </c>
      <c r="F44" s="115"/>
      <c r="G44" s="115">
        <v>56</v>
      </c>
      <c r="H44" s="115">
        <v>2</v>
      </c>
      <c r="I44" s="115">
        <v>4</v>
      </c>
      <c r="J44" s="115">
        <v>50</v>
      </c>
      <c r="K44" s="115"/>
      <c r="L44" s="115">
        <v>56</v>
      </c>
      <c r="M44" s="115">
        <v>2</v>
      </c>
      <c r="N44" s="115">
        <v>4</v>
      </c>
      <c r="O44" s="115">
        <v>50</v>
      </c>
      <c r="P44" s="115"/>
      <c r="Q44" s="115">
        <v>56</v>
      </c>
      <c r="R44" s="115">
        <v>2</v>
      </c>
      <c r="S44" s="115">
        <v>4</v>
      </c>
      <c r="T44" s="115">
        <v>50</v>
      </c>
      <c r="U44" s="115"/>
      <c r="V44" s="115">
        <v>58</v>
      </c>
      <c r="W44" s="115">
        <v>1</v>
      </c>
      <c r="X44" s="115">
        <v>6</v>
      </c>
      <c r="Y44" s="115">
        <v>51</v>
      </c>
    </row>
    <row r="45" spans="1:25" ht="13.5" thickBot="1">
      <c r="A45" s="27" t="s">
        <v>104</v>
      </c>
      <c r="B45" s="116">
        <v>37</v>
      </c>
      <c r="C45" s="116"/>
      <c r="D45" s="116">
        <v>2</v>
      </c>
      <c r="E45" s="116">
        <v>35</v>
      </c>
      <c r="F45" s="116"/>
      <c r="G45" s="116">
        <v>37</v>
      </c>
      <c r="H45" s="116"/>
      <c r="I45" s="116">
        <v>2</v>
      </c>
      <c r="J45" s="116">
        <v>35</v>
      </c>
      <c r="K45" s="116"/>
      <c r="L45" s="116">
        <v>37</v>
      </c>
      <c r="M45" s="116"/>
      <c r="N45" s="116">
        <v>3</v>
      </c>
      <c r="O45" s="116">
        <v>34</v>
      </c>
      <c r="P45" s="116"/>
      <c r="Q45" s="116">
        <v>37</v>
      </c>
      <c r="R45" s="116"/>
      <c r="S45" s="116">
        <v>3</v>
      </c>
      <c r="T45" s="116">
        <v>34</v>
      </c>
      <c r="U45" s="116"/>
      <c r="V45" s="116">
        <v>37</v>
      </c>
      <c r="W45" s="116">
        <v>0</v>
      </c>
      <c r="X45" s="116">
        <v>3</v>
      </c>
      <c r="Y45" s="116">
        <v>34</v>
      </c>
    </row>
    <row r="46" spans="1:25" ht="12.75">
      <c r="A46" s="117" t="s">
        <v>465</v>
      </c>
      <c r="B46" s="8"/>
      <c r="C46" s="8"/>
      <c r="D46" s="8"/>
      <c r="E46" s="8"/>
      <c r="F46" s="8"/>
      <c r="G46" s="8"/>
      <c r="H46" s="8"/>
      <c r="I46" s="8"/>
      <c r="J46" s="8"/>
      <c r="K46" s="8"/>
      <c r="L46" s="8"/>
      <c r="M46" s="8"/>
      <c r="N46" s="8"/>
      <c r="O46" s="8"/>
      <c r="P46" s="8"/>
      <c r="Q46" s="8"/>
      <c r="R46" s="8"/>
      <c r="S46" s="8"/>
      <c r="T46" s="8"/>
      <c r="U46" s="8"/>
      <c r="V46" s="8"/>
      <c r="W46" s="8"/>
      <c r="X46" s="8"/>
      <c r="Y46" s="8"/>
    </row>
    <row r="47" spans="2:25" ht="15">
      <c r="B47" s="90"/>
      <c r="C47" s="90"/>
      <c r="D47" s="90"/>
      <c r="E47" s="90"/>
      <c r="F47" s="90"/>
      <c r="G47" s="90"/>
      <c r="H47" s="90"/>
      <c r="I47" s="90"/>
      <c r="J47" s="90"/>
      <c r="K47" s="90"/>
      <c r="L47" s="90"/>
      <c r="M47" s="90"/>
      <c r="N47" s="90"/>
      <c r="O47" s="90"/>
      <c r="P47" s="90"/>
      <c r="Q47" s="90"/>
      <c r="R47" s="90"/>
      <c r="S47" s="90"/>
      <c r="T47" s="90"/>
      <c r="U47" s="90"/>
      <c r="V47" s="90"/>
      <c r="W47" s="90"/>
      <c r="X47" s="90"/>
      <c r="Y47" s="90"/>
    </row>
  </sheetData>
  <sheetProtection/>
  <mergeCells count="28">
    <mergeCell ref="S6:S7"/>
    <mergeCell ref="T6:T7"/>
    <mergeCell ref="V6:V7"/>
    <mergeCell ref="W6:W7"/>
    <mergeCell ref="X6:X7"/>
    <mergeCell ref="Y6:Y7"/>
    <mergeCell ref="L6:L7"/>
    <mergeCell ref="M6:M7"/>
    <mergeCell ref="N6:N7"/>
    <mergeCell ref="O6:O7"/>
    <mergeCell ref="Q6:Q7"/>
    <mergeCell ref="R6:R7"/>
    <mergeCell ref="D6:D7"/>
    <mergeCell ref="E6:E7"/>
    <mergeCell ref="G6:G7"/>
    <mergeCell ref="H6:H7"/>
    <mergeCell ref="I6:I7"/>
    <mergeCell ref="J6:J7"/>
    <mergeCell ref="A2:Y2"/>
    <mergeCell ref="A3:Y3"/>
    <mergeCell ref="A5:A7"/>
    <mergeCell ref="B5:E5"/>
    <mergeCell ref="G5:J5"/>
    <mergeCell ref="L5:O5"/>
    <mergeCell ref="Q5:T5"/>
    <mergeCell ref="V5:Y5"/>
    <mergeCell ref="B6:B7"/>
    <mergeCell ref="C6:C7"/>
  </mergeCells>
  <hyperlinks>
    <hyperlink ref="A1" location="Índice!A1" display="Regresar"/>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P49"/>
  <sheetViews>
    <sheetView showGridLines="0" zoomScale="80" zoomScaleNormal="80" zoomScalePageLayoutView="0" workbookViewId="0" topLeftCell="A1">
      <selection activeCell="A20" sqref="A20"/>
    </sheetView>
  </sheetViews>
  <sheetFormatPr defaultColWidth="11.421875" defaultRowHeight="12.75"/>
  <cols>
    <col min="1" max="1" width="22.7109375" style="0" customWidth="1"/>
    <col min="6" max="6" width="2.00390625" style="0" customWidth="1"/>
    <col min="11" max="11" width="1.8515625" style="0" customWidth="1"/>
    <col min="16" max="16" width="1.8515625" style="0" customWidth="1"/>
    <col min="21" max="21" width="2.00390625" style="0" customWidth="1"/>
    <col min="26" max="26" width="1.57421875" style="0" customWidth="1"/>
    <col min="31" max="31" width="1.7109375" style="0" customWidth="1"/>
    <col min="36" max="36" width="1.7109375" style="0" customWidth="1"/>
  </cols>
  <sheetData>
    <row r="1" spans="1:40" ht="15">
      <c r="A1" s="17" t="s">
        <v>66</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row>
    <row r="2" spans="1:40" ht="12.75">
      <c r="A2" s="684" t="s">
        <v>466</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row>
    <row r="3" spans="1:40" ht="15">
      <c r="A3" s="705" t="s">
        <v>1013</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625"/>
      <c r="AF3" s="9"/>
      <c r="AG3" s="9"/>
      <c r="AH3" s="9"/>
      <c r="AI3" s="9"/>
      <c r="AJ3" s="69"/>
      <c r="AK3" s="9"/>
      <c r="AL3" s="9"/>
      <c r="AM3" s="9"/>
      <c r="AN3" s="9"/>
    </row>
    <row r="4" spans="1:40" ht="13.5" thickBot="1">
      <c r="A4" s="118"/>
      <c r="B4" s="118"/>
      <c r="C4" s="118"/>
      <c r="D4" s="118"/>
      <c r="E4" s="118"/>
      <c r="F4" s="118"/>
      <c r="G4" s="118"/>
      <c r="H4" s="118"/>
      <c r="I4" s="118"/>
      <c r="J4" s="118"/>
      <c r="K4" s="118"/>
      <c r="L4" s="118"/>
      <c r="M4" s="118"/>
      <c r="N4" s="118"/>
      <c r="O4" s="118"/>
      <c r="P4" s="118"/>
      <c r="Q4" s="118"/>
      <c r="R4" s="118"/>
      <c r="S4" s="118"/>
      <c r="T4" s="118"/>
      <c r="U4" s="118"/>
      <c r="V4" s="118"/>
      <c r="W4" s="118"/>
      <c r="X4" s="118"/>
      <c r="Y4" s="9"/>
      <c r="Z4" s="9"/>
      <c r="AA4" s="9"/>
      <c r="AB4" s="9"/>
      <c r="AC4" s="9"/>
      <c r="AD4" s="68"/>
      <c r="AE4" s="624"/>
      <c r="AF4" s="9"/>
      <c r="AG4" s="9"/>
      <c r="AH4" s="9"/>
      <c r="AI4" s="624"/>
      <c r="AJ4" s="68"/>
      <c r="AK4" s="9"/>
      <c r="AL4" s="9"/>
      <c r="AM4" s="9"/>
      <c r="AN4" s="68" t="s">
        <v>257</v>
      </c>
    </row>
    <row r="5" spans="1:40" ht="12.75">
      <c r="A5" s="746" t="s">
        <v>67</v>
      </c>
      <c r="B5" s="749">
        <v>2005</v>
      </c>
      <c r="C5" s="749"/>
      <c r="D5" s="749"/>
      <c r="E5" s="749"/>
      <c r="F5" s="111"/>
      <c r="G5" s="749">
        <v>2006</v>
      </c>
      <c r="H5" s="749"/>
      <c r="I5" s="749"/>
      <c r="J5" s="749"/>
      <c r="K5" s="111"/>
      <c r="L5" s="749">
        <v>2007</v>
      </c>
      <c r="M5" s="749"/>
      <c r="N5" s="749"/>
      <c r="O5" s="749"/>
      <c r="P5" s="111"/>
      <c r="Q5" s="749">
        <v>2008</v>
      </c>
      <c r="R5" s="749"/>
      <c r="S5" s="749"/>
      <c r="T5" s="749"/>
      <c r="U5" s="111"/>
      <c r="V5" s="749">
        <v>2009</v>
      </c>
      <c r="W5" s="749"/>
      <c r="X5" s="749"/>
      <c r="Y5" s="749"/>
      <c r="Z5" s="111"/>
      <c r="AA5" s="749">
        <v>2010</v>
      </c>
      <c r="AB5" s="749"/>
      <c r="AC5" s="749"/>
      <c r="AD5" s="749"/>
      <c r="AE5" s="111"/>
      <c r="AF5" s="749">
        <v>2011</v>
      </c>
      <c r="AG5" s="749"/>
      <c r="AH5" s="749"/>
      <c r="AI5" s="749"/>
      <c r="AJ5" s="111"/>
      <c r="AK5" s="749">
        <v>2012</v>
      </c>
      <c r="AL5" s="749"/>
      <c r="AM5" s="749"/>
      <c r="AN5" s="749"/>
    </row>
    <row r="6" spans="1:40" ht="12.75">
      <c r="A6" s="747"/>
      <c r="B6" s="747" t="s">
        <v>68</v>
      </c>
      <c r="C6" s="747" t="s">
        <v>467</v>
      </c>
      <c r="D6" s="747" t="s">
        <v>468</v>
      </c>
      <c r="E6" s="747" t="s">
        <v>469</v>
      </c>
      <c r="F6" s="112"/>
      <c r="G6" s="747" t="s">
        <v>68</v>
      </c>
      <c r="H6" s="747" t="s">
        <v>467</v>
      </c>
      <c r="I6" s="747" t="s">
        <v>468</v>
      </c>
      <c r="J6" s="747" t="s">
        <v>469</v>
      </c>
      <c r="K6" s="112"/>
      <c r="L6" s="747" t="s">
        <v>68</v>
      </c>
      <c r="M6" s="747" t="s">
        <v>467</v>
      </c>
      <c r="N6" s="747" t="s">
        <v>468</v>
      </c>
      <c r="O6" s="747" t="s">
        <v>469</v>
      </c>
      <c r="P6" s="112"/>
      <c r="Q6" s="747" t="s">
        <v>68</v>
      </c>
      <c r="R6" s="747" t="s">
        <v>467</v>
      </c>
      <c r="S6" s="747" t="s">
        <v>468</v>
      </c>
      <c r="T6" s="747" t="s">
        <v>469</v>
      </c>
      <c r="U6" s="112"/>
      <c r="V6" s="747" t="s">
        <v>68</v>
      </c>
      <c r="W6" s="747" t="s">
        <v>467</v>
      </c>
      <c r="X6" s="747" t="s">
        <v>468</v>
      </c>
      <c r="Y6" s="747" t="s">
        <v>469</v>
      </c>
      <c r="Z6" s="112"/>
      <c r="AA6" s="747" t="s">
        <v>68</v>
      </c>
      <c r="AB6" s="747" t="s">
        <v>467</v>
      </c>
      <c r="AC6" s="747" t="s">
        <v>468</v>
      </c>
      <c r="AD6" s="747" t="s">
        <v>469</v>
      </c>
      <c r="AE6" s="112"/>
      <c r="AF6" s="747" t="s">
        <v>68</v>
      </c>
      <c r="AG6" s="747" t="s">
        <v>467</v>
      </c>
      <c r="AH6" s="747" t="s">
        <v>468</v>
      </c>
      <c r="AI6" s="747" t="s">
        <v>469</v>
      </c>
      <c r="AJ6" s="112"/>
      <c r="AK6" s="747" t="s">
        <v>68</v>
      </c>
      <c r="AL6" s="747" t="s">
        <v>1000</v>
      </c>
      <c r="AM6" s="747" t="s">
        <v>1001</v>
      </c>
      <c r="AN6" s="747" t="s">
        <v>469</v>
      </c>
    </row>
    <row r="7" spans="1:40" ht="12.75">
      <c r="A7" s="748"/>
      <c r="B7" s="748"/>
      <c r="C7" s="748"/>
      <c r="D7" s="748"/>
      <c r="E7" s="748"/>
      <c r="F7" s="113"/>
      <c r="G7" s="748"/>
      <c r="H7" s="748"/>
      <c r="I7" s="748"/>
      <c r="J7" s="748"/>
      <c r="K7" s="113"/>
      <c r="L7" s="748"/>
      <c r="M7" s="748"/>
      <c r="N7" s="748"/>
      <c r="O7" s="748"/>
      <c r="P7" s="113"/>
      <c r="Q7" s="748"/>
      <c r="R7" s="748"/>
      <c r="S7" s="748"/>
      <c r="T7" s="748"/>
      <c r="U7" s="113"/>
      <c r="V7" s="748"/>
      <c r="W7" s="748"/>
      <c r="X7" s="748"/>
      <c r="Y7" s="748"/>
      <c r="Z7" s="113"/>
      <c r="AA7" s="748"/>
      <c r="AB7" s="748"/>
      <c r="AC7" s="748"/>
      <c r="AD7" s="748"/>
      <c r="AE7" s="628"/>
      <c r="AF7" s="748"/>
      <c r="AG7" s="748"/>
      <c r="AH7" s="748"/>
      <c r="AI7" s="748"/>
      <c r="AJ7" s="113"/>
      <c r="AK7" s="748"/>
      <c r="AL7" s="748"/>
      <c r="AM7" s="748"/>
      <c r="AN7" s="748"/>
    </row>
    <row r="8" spans="1:40" ht="12.75">
      <c r="A8" s="8"/>
      <c r="B8" s="8"/>
      <c r="C8" s="8"/>
      <c r="D8" s="8"/>
      <c r="E8" s="8"/>
      <c r="F8" s="8"/>
      <c r="G8" s="8"/>
      <c r="H8" s="8"/>
      <c r="I8" s="8"/>
      <c r="J8" s="8"/>
      <c r="K8" s="8"/>
      <c r="L8" s="8"/>
      <c r="M8" s="8"/>
      <c r="N8" s="8"/>
      <c r="O8" s="8"/>
      <c r="P8" s="8"/>
      <c r="Q8" s="8"/>
      <c r="R8" s="8"/>
      <c r="S8" s="8"/>
      <c r="T8" s="8"/>
      <c r="U8" s="8"/>
      <c r="V8" s="114"/>
      <c r="W8" s="114"/>
      <c r="X8" s="8"/>
      <c r="Y8" s="8"/>
      <c r="Z8" s="8"/>
      <c r="AA8" s="114"/>
      <c r="AB8" s="114"/>
      <c r="AC8" s="8"/>
      <c r="AD8" s="8"/>
      <c r="AE8" s="8"/>
      <c r="AF8" s="114"/>
      <c r="AG8" s="114"/>
      <c r="AH8" s="8"/>
      <c r="AI8" s="8"/>
      <c r="AJ8" s="8"/>
      <c r="AK8" s="114"/>
      <c r="AL8" s="114"/>
      <c r="AM8" s="8"/>
      <c r="AN8" s="8"/>
    </row>
    <row r="9" spans="1:42" ht="12.75">
      <c r="A9" s="11" t="s">
        <v>68</v>
      </c>
      <c r="B9" s="119">
        <v>1772</v>
      </c>
      <c r="C9" s="115">
        <v>38</v>
      </c>
      <c r="D9" s="119">
        <v>226</v>
      </c>
      <c r="E9" s="115">
        <v>1508</v>
      </c>
      <c r="F9" s="115"/>
      <c r="G9" s="119">
        <v>1794</v>
      </c>
      <c r="H9" s="115">
        <v>38</v>
      </c>
      <c r="I9" s="119">
        <v>240</v>
      </c>
      <c r="J9" s="115">
        <v>1516</v>
      </c>
      <c r="K9" s="115"/>
      <c r="L9" s="119">
        <v>1796</v>
      </c>
      <c r="M9" s="115">
        <v>38</v>
      </c>
      <c r="N9" s="119">
        <v>242</v>
      </c>
      <c r="O9" s="115">
        <v>1516</v>
      </c>
      <c r="P9" s="115"/>
      <c r="Q9" s="119">
        <v>1779</v>
      </c>
      <c r="R9" s="115">
        <v>38</v>
      </c>
      <c r="S9" s="119">
        <v>246</v>
      </c>
      <c r="T9" s="115">
        <v>1495</v>
      </c>
      <c r="U9" s="115"/>
      <c r="V9" s="119">
        <v>1796</v>
      </c>
      <c r="W9" s="115">
        <v>38</v>
      </c>
      <c r="X9" s="119">
        <v>253</v>
      </c>
      <c r="Y9" s="115">
        <v>1505</v>
      </c>
      <c r="Z9" s="115"/>
      <c r="AA9" s="119">
        <v>1811</v>
      </c>
      <c r="AB9" s="119">
        <v>38</v>
      </c>
      <c r="AC9" s="119">
        <v>262</v>
      </c>
      <c r="AD9" s="115">
        <v>1511</v>
      </c>
      <c r="AE9" s="115"/>
      <c r="AF9" s="119">
        <v>1799</v>
      </c>
      <c r="AG9" s="119">
        <v>38</v>
      </c>
      <c r="AH9" s="119">
        <v>266</v>
      </c>
      <c r="AI9" s="119">
        <v>1495</v>
      </c>
      <c r="AJ9" s="115"/>
      <c r="AK9" s="119">
        <v>1808</v>
      </c>
      <c r="AL9" s="119">
        <v>36</v>
      </c>
      <c r="AM9" s="119">
        <v>273</v>
      </c>
      <c r="AN9" s="119">
        <v>1499</v>
      </c>
      <c r="AP9" s="119"/>
    </row>
    <row r="10" spans="1:40" ht="12.75">
      <c r="A10" s="8"/>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2" ht="12.75">
      <c r="A11" s="8" t="s">
        <v>69</v>
      </c>
      <c r="B11" s="115">
        <v>13</v>
      </c>
      <c r="C11" s="115"/>
      <c r="D11" s="115">
        <v>2</v>
      </c>
      <c r="E11" s="115">
        <v>11</v>
      </c>
      <c r="F11" s="115"/>
      <c r="G11" s="115">
        <v>14</v>
      </c>
      <c r="H11" s="115">
        <v>0</v>
      </c>
      <c r="I11" s="115">
        <v>3</v>
      </c>
      <c r="J11" s="115">
        <v>11</v>
      </c>
      <c r="K11" s="115"/>
      <c r="L11" s="115">
        <v>14</v>
      </c>
      <c r="M11" s="115">
        <v>0</v>
      </c>
      <c r="N11" s="115">
        <v>3</v>
      </c>
      <c r="O11" s="115">
        <v>11</v>
      </c>
      <c r="P11" s="115"/>
      <c r="Q11" s="115">
        <v>14</v>
      </c>
      <c r="R11" s="115"/>
      <c r="S11" s="115">
        <v>3</v>
      </c>
      <c r="T11" s="119">
        <v>11</v>
      </c>
      <c r="U11" s="119"/>
      <c r="V11" s="115">
        <v>14</v>
      </c>
      <c r="W11" s="115"/>
      <c r="X11" s="115">
        <v>3</v>
      </c>
      <c r="Y11" s="119">
        <v>11</v>
      </c>
      <c r="Z11" s="119"/>
      <c r="AA11" s="115">
        <v>14</v>
      </c>
      <c r="AB11" s="115"/>
      <c r="AC11" s="115">
        <v>3</v>
      </c>
      <c r="AD11" s="119">
        <v>11</v>
      </c>
      <c r="AE11" s="119"/>
      <c r="AF11" s="115">
        <v>15</v>
      </c>
      <c r="AG11" s="115"/>
      <c r="AH11" s="115">
        <v>3</v>
      </c>
      <c r="AI11" s="119">
        <v>12</v>
      </c>
      <c r="AJ11" s="119"/>
      <c r="AK11" s="115">
        <v>15</v>
      </c>
      <c r="AL11" s="115">
        <v>0</v>
      </c>
      <c r="AM11" s="115">
        <v>3</v>
      </c>
      <c r="AN11" s="119">
        <v>12</v>
      </c>
      <c r="AP11" s="639"/>
    </row>
    <row r="12" spans="1:42" ht="12.75">
      <c r="A12" s="8" t="s">
        <v>70</v>
      </c>
      <c r="B12" s="115">
        <v>43</v>
      </c>
      <c r="C12" s="115"/>
      <c r="D12" s="115">
        <v>9</v>
      </c>
      <c r="E12" s="115">
        <v>34</v>
      </c>
      <c r="F12" s="115"/>
      <c r="G12" s="115">
        <v>43</v>
      </c>
      <c r="H12" s="115">
        <v>0</v>
      </c>
      <c r="I12" s="115">
        <v>9</v>
      </c>
      <c r="J12" s="115">
        <v>34</v>
      </c>
      <c r="K12" s="115"/>
      <c r="L12" s="115">
        <v>43</v>
      </c>
      <c r="M12" s="115">
        <v>0</v>
      </c>
      <c r="N12" s="115">
        <v>9</v>
      </c>
      <c r="O12" s="115">
        <v>34</v>
      </c>
      <c r="P12" s="115"/>
      <c r="Q12" s="115">
        <v>41</v>
      </c>
      <c r="R12" s="115"/>
      <c r="S12" s="115">
        <v>9</v>
      </c>
      <c r="T12" s="119">
        <v>32</v>
      </c>
      <c r="U12" s="119"/>
      <c r="V12" s="115">
        <v>41</v>
      </c>
      <c r="W12" s="115"/>
      <c r="X12" s="115">
        <v>9</v>
      </c>
      <c r="Y12" s="119">
        <v>32</v>
      </c>
      <c r="Z12" s="119"/>
      <c r="AA12" s="115">
        <v>41</v>
      </c>
      <c r="AB12" s="115"/>
      <c r="AC12" s="115">
        <v>9</v>
      </c>
      <c r="AD12" s="119">
        <v>32</v>
      </c>
      <c r="AE12" s="119"/>
      <c r="AF12" s="115">
        <v>42</v>
      </c>
      <c r="AG12" s="115"/>
      <c r="AH12" s="115">
        <v>9</v>
      </c>
      <c r="AI12" s="119">
        <v>33</v>
      </c>
      <c r="AJ12" s="119"/>
      <c r="AK12" s="115">
        <v>43</v>
      </c>
      <c r="AL12" s="115">
        <v>0</v>
      </c>
      <c r="AM12" s="115">
        <v>9</v>
      </c>
      <c r="AN12" s="119">
        <v>34</v>
      </c>
      <c r="AP12" s="639"/>
    </row>
    <row r="13" spans="1:42" ht="12.75">
      <c r="A13" s="8" t="s">
        <v>71</v>
      </c>
      <c r="B13" s="115">
        <v>27</v>
      </c>
      <c r="C13" s="115"/>
      <c r="D13" s="115">
        <v>6</v>
      </c>
      <c r="E13" s="115">
        <v>21</v>
      </c>
      <c r="F13" s="115"/>
      <c r="G13" s="115">
        <v>27</v>
      </c>
      <c r="H13" s="115">
        <v>0</v>
      </c>
      <c r="I13" s="115">
        <v>6</v>
      </c>
      <c r="J13" s="115">
        <v>21</v>
      </c>
      <c r="K13" s="115"/>
      <c r="L13" s="115">
        <v>28</v>
      </c>
      <c r="M13" s="115">
        <v>0</v>
      </c>
      <c r="N13" s="115">
        <v>7</v>
      </c>
      <c r="O13" s="115">
        <v>21</v>
      </c>
      <c r="P13" s="115"/>
      <c r="Q13" s="115">
        <v>25</v>
      </c>
      <c r="R13" s="115"/>
      <c r="S13" s="115">
        <v>7</v>
      </c>
      <c r="T13" s="119">
        <v>18</v>
      </c>
      <c r="U13" s="119"/>
      <c r="V13" s="115">
        <v>25</v>
      </c>
      <c r="W13" s="115"/>
      <c r="X13" s="115">
        <v>7</v>
      </c>
      <c r="Y13" s="119">
        <v>18</v>
      </c>
      <c r="Z13" s="119"/>
      <c r="AA13" s="115">
        <v>25</v>
      </c>
      <c r="AB13" s="115"/>
      <c r="AC13" s="115">
        <v>7</v>
      </c>
      <c r="AD13" s="119">
        <v>18</v>
      </c>
      <c r="AE13" s="119"/>
      <c r="AF13" s="115">
        <v>28</v>
      </c>
      <c r="AG13" s="115"/>
      <c r="AH13" s="115">
        <v>7</v>
      </c>
      <c r="AI13" s="119">
        <v>21</v>
      </c>
      <c r="AJ13" s="119"/>
      <c r="AK13" s="115">
        <v>28</v>
      </c>
      <c r="AL13" s="115">
        <v>0</v>
      </c>
      <c r="AM13" s="115">
        <v>7</v>
      </c>
      <c r="AN13" s="119">
        <v>21</v>
      </c>
      <c r="AP13" s="639"/>
    </row>
    <row r="14" spans="1:42" ht="12.75">
      <c r="A14" s="8" t="s">
        <v>72</v>
      </c>
      <c r="B14" s="115">
        <v>17</v>
      </c>
      <c r="C14" s="115"/>
      <c r="D14" s="115">
        <v>2</v>
      </c>
      <c r="E14" s="115">
        <v>15</v>
      </c>
      <c r="F14" s="115"/>
      <c r="G14" s="115">
        <v>17</v>
      </c>
      <c r="H14" s="115">
        <v>0</v>
      </c>
      <c r="I14" s="115">
        <v>2</v>
      </c>
      <c r="J14" s="115">
        <v>15</v>
      </c>
      <c r="K14" s="115"/>
      <c r="L14" s="115">
        <v>17</v>
      </c>
      <c r="M14" s="115">
        <v>0</v>
      </c>
      <c r="N14" s="115">
        <v>2</v>
      </c>
      <c r="O14" s="115">
        <v>15</v>
      </c>
      <c r="P14" s="115"/>
      <c r="Q14" s="115">
        <v>16</v>
      </c>
      <c r="R14" s="115"/>
      <c r="S14" s="115">
        <v>2</v>
      </c>
      <c r="T14" s="119">
        <v>14</v>
      </c>
      <c r="U14" s="119"/>
      <c r="V14" s="115">
        <v>17</v>
      </c>
      <c r="W14" s="115"/>
      <c r="X14" s="115">
        <v>2</v>
      </c>
      <c r="Y14" s="119">
        <v>15</v>
      </c>
      <c r="Z14" s="119"/>
      <c r="AA14" s="115">
        <v>18</v>
      </c>
      <c r="AB14" s="115"/>
      <c r="AC14" s="115">
        <v>3</v>
      </c>
      <c r="AD14" s="119">
        <v>15</v>
      </c>
      <c r="AE14" s="119"/>
      <c r="AF14" s="115">
        <v>18</v>
      </c>
      <c r="AG14" s="115"/>
      <c r="AH14" s="115">
        <v>3</v>
      </c>
      <c r="AI14" s="119">
        <v>15</v>
      </c>
      <c r="AJ14" s="119"/>
      <c r="AK14" s="115">
        <v>18</v>
      </c>
      <c r="AL14" s="115">
        <v>0</v>
      </c>
      <c r="AM14" s="115">
        <v>3</v>
      </c>
      <c r="AN14" s="119">
        <v>15</v>
      </c>
      <c r="AP14" s="639"/>
    </row>
    <row r="15" spans="1:42" ht="12.75">
      <c r="A15" s="8" t="s">
        <v>73</v>
      </c>
      <c r="B15" s="115">
        <v>65</v>
      </c>
      <c r="C15" s="115">
        <v>1</v>
      </c>
      <c r="D15" s="115">
        <v>12</v>
      </c>
      <c r="E15" s="115">
        <v>52</v>
      </c>
      <c r="F15" s="115"/>
      <c r="G15" s="115">
        <v>65</v>
      </c>
      <c r="H15" s="115">
        <v>1</v>
      </c>
      <c r="I15" s="115">
        <v>12</v>
      </c>
      <c r="J15" s="115">
        <v>52</v>
      </c>
      <c r="K15" s="115"/>
      <c r="L15" s="115">
        <v>65</v>
      </c>
      <c r="M15" s="115">
        <v>1</v>
      </c>
      <c r="N15" s="115">
        <v>12</v>
      </c>
      <c r="O15" s="115">
        <v>52</v>
      </c>
      <c r="P15" s="115"/>
      <c r="Q15" s="115">
        <v>62</v>
      </c>
      <c r="R15" s="115">
        <v>1</v>
      </c>
      <c r="S15" s="115">
        <v>12</v>
      </c>
      <c r="T15" s="119">
        <v>49</v>
      </c>
      <c r="U15" s="119"/>
      <c r="V15" s="115">
        <v>64</v>
      </c>
      <c r="W15" s="115">
        <v>1</v>
      </c>
      <c r="X15" s="115">
        <v>13</v>
      </c>
      <c r="Y15" s="119">
        <v>50</v>
      </c>
      <c r="Z15" s="119"/>
      <c r="AA15" s="115">
        <v>64</v>
      </c>
      <c r="AB15" s="115">
        <v>1</v>
      </c>
      <c r="AC15" s="115">
        <v>13</v>
      </c>
      <c r="AD15" s="119">
        <v>50</v>
      </c>
      <c r="AE15" s="119"/>
      <c r="AF15" s="115">
        <v>65</v>
      </c>
      <c r="AG15" s="115">
        <v>1</v>
      </c>
      <c r="AH15" s="115">
        <v>14</v>
      </c>
      <c r="AI15" s="119">
        <v>50</v>
      </c>
      <c r="AJ15" s="119"/>
      <c r="AK15" s="115">
        <v>65</v>
      </c>
      <c r="AL15" s="115">
        <v>1</v>
      </c>
      <c r="AM15" s="115">
        <v>14</v>
      </c>
      <c r="AN15" s="119">
        <v>50</v>
      </c>
      <c r="AP15" s="639"/>
    </row>
    <row r="16" spans="1:42" ht="12.75">
      <c r="A16" s="8" t="s">
        <v>74</v>
      </c>
      <c r="B16" s="115">
        <v>18</v>
      </c>
      <c r="C16" s="115"/>
      <c r="D16" s="115">
        <v>3</v>
      </c>
      <c r="E16" s="115">
        <v>15</v>
      </c>
      <c r="F16" s="115"/>
      <c r="G16" s="115">
        <v>19</v>
      </c>
      <c r="H16" s="115">
        <v>0</v>
      </c>
      <c r="I16" s="115">
        <v>3</v>
      </c>
      <c r="J16" s="115">
        <v>16</v>
      </c>
      <c r="K16" s="115"/>
      <c r="L16" s="115">
        <v>20</v>
      </c>
      <c r="M16" s="115">
        <v>0</v>
      </c>
      <c r="N16" s="115">
        <v>3</v>
      </c>
      <c r="O16" s="115">
        <v>17</v>
      </c>
      <c r="P16" s="115"/>
      <c r="Q16" s="115">
        <v>19</v>
      </c>
      <c r="R16" s="115"/>
      <c r="S16" s="115">
        <v>3</v>
      </c>
      <c r="T16" s="119">
        <v>16</v>
      </c>
      <c r="U16" s="119"/>
      <c r="V16" s="115">
        <v>19</v>
      </c>
      <c r="W16" s="115"/>
      <c r="X16" s="115">
        <v>3</v>
      </c>
      <c r="Y16" s="119">
        <v>16</v>
      </c>
      <c r="Z16" s="119"/>
      <c r="AA16" s="115">
        <v>19</v>
      </c>
      <c r="AB16" s="115"/>
      <c r="AC16" s="115">
        <v>3</v>
      </c>
      <c r="AD16" s="119">
        <v>16</v>
      </c>
      <c r="AE16" s="119"/>
      <c r="AF16" s="115">
        <v>19</v>
      </c>
      <c r="AG16" s="115"/>
      <c r="AH16" s="115">
        <v>3</v>
      </c>
      <c r="AI16" s="119">
        <v>16</v>
      </c>
      <c r="AJ16" s="119"/>
      <c r="AK16" s="115">
        <v>19</v>
      </c>
      <c r="AL16" s="115">
        <v>0</v>
      </c>
      <c r="AM16" s="115">
        <v>3</v>
      </c>
      <c r="AN16" s="119">
        <v>16</v>
      </c>
      <c r="AP16" s="639"/>
    </row>
    <row r="17" spans="1:42" ht="12.75">
      <c r="A17" s="8" t="s">
        <v>75</v>
      </c>
      <c r="B17" s="115">
        <v>46</v>
      </c>
      <c r="C17" s="115"/>
      <c r="D17" s="115">
        <v>4</v>
      </c>
      <c r="E17" s="115">
        <v>42</v>
      </c>
      <c r="F17" s="115"/>
      <c r="G17" s="115">
        <v>46</v>
      </c>
      <c r="H17" s="115">
        <v>0</v>
      </c>
      <c r="I17" s="115">
        <v>4</v>
      </c>
      <c r="J17" s="115">
        <v>42</v>
      </c>
      <c r="K17" s="115"/>
      <c r="L17" s="115">
        <v>46</v>
      </c>
      <c r="M17" s="115">
        <v>0</v>
      </c>
      <c r="N17" s="115">
        <v>4</v>
      </c>
      <c r="O17" s="115">
        <v>42</v>
      </c>
      <c r="P17" s="115"/>
      <c r="Q17" s="115">
        <v>44</v>
      </c>
      <c r="R17" s="115"/>
      <c r="S17" s="115">
        <v>4</v>
      </c>
      <c r="T17" s="119">
        <v>40</v>
      </c>
      <c r="U17" s="119"/>
      <c r="V17" s="115">
        <v>44</v>
      </c>
      <c r="W17" s="115"/>
      <c r="X17" s="115">
        <v>4</v>
      </c>
      <c r="Y17" s="119">
        <v>40</v>
      </c>
      <c r="Z17" s="119"/>
      <c r="AA17" s="115">
        <v>44</v>
      </c>
      <c r="AB17" s="115"/>
      <c r="AC17" s="115">
        <v>4</v>
      </c>
      <c r="AD17" s="119">
        <v>40</v>
      </c>
      <c r="AE17" s="119"/>
      <c r="AF17" s="115">
        <v>44</v>
      </c>
      <c r="AG17" s="115"/>
      <c r="AH17" s="115">
        <v>4</v>
      </c>
      <c r="AI17" s="119">
        <v>40</v>
      </c>
      <c r="AJ17" s="119"/>
      <c r="AK17" s="115">
        <v>44</v>
      </c>
      <c r="AL17" s="115">
        <v>0</v>
      </c>
      <c r="AM17" s="115">
        <v>4</v>
      </c>
      <c r="AN17" s="119">
        <v>40</v>
      </c>
      <c r="AP17" s="639"/>
    </row>
    <row r="18" spans="1:42" ht="12.75">
      <c r="A18" s="8" t="s">
        <v>76</v>
      </c>
      <c r="B18" s="115">
        <v>63</v>
      </c>
      <c r="C18" s="115"/>
      <c r="D18" s="115">
        <v>9</v>
      </c>
      <c r="E18" s="115">
        <v>54</v>
      </c>
      <c r="F18" s="115"/>
      <c r="G18" s="115">
        <v>66</v>
      </c>
      <c r="H18" s="115">
        <v>0</v>
      </c>
      <c r="I18" s="115">
        <v>11</v>
      </c>
      <c r="J18" s="115">
        <v>55</v>
      </c>
      <c r="K18" s="115"/>
      <c r="L18" s="115">
        <v>66</v>
      </c>
      <c r="M18" s="115">
        <v>0</v>
      </c>
      <c r="N18" s="115">
        <v>11</v>
      </c>
      <c r="O18" s="115">
        <v>55</v>
      </c>
      <c r="P18" s="115"/>
      <c r="Q18" s="115">
        <v>65</v>
      </c>
      <c r="R18" s="115"/>
      <c r="S18" s="115">
        <v>11</v>
      </c>
      <c r="T18" s="119">
        <v>54</v>
      </c>
      <c r="U18" s="119"/>
      <c r="V18" s="115">
        <v>66</v>
      </c>
      <c r="W18" s="115"/>
      <c r="X18" s="115">
        <v>12</v>
      </c>
      <c r="Y18" s="119">
        <v>54</v>
      </c>
      <c r="Z18" s="119"/>
      <c r="AA18" s="115">
        <v>66</v>
      </c>
      <c r="AB18" s="115"/>
      <c r="AC18" s="115">
        <v>12</v>
      </c>
      <c r="AD18" s="119">
        <v>54</v>
      </c>
      <c r="AE18" s="119"/>
      <c r="AF18" s="115">
        <v>62</v>
      </c>
      <c r="AG18" s="115"/>
      <c r="AH18" s="115">
        <v>12</v>
      </c>
      <c r="AI18" s="119">
        <v>50</v>
      </c>
      <c r="AJ18" s="119"/>
      <c r="AK18" s="115">
        <v>62</v>
      </c>
      <c r="AL18" s="115">
        <v>0</v>
      </c>
      <c r="AM18" s="115">
        <v>12</v>
      </c>
      <c r="AN18" s="119">
        <v>50</v>
      </c>
      <c r="AP18" s="639"/>
    </row>
    <row r="19" spans="1:42" ht="12.75">
      <c r="A19" s="8" t="s">
        <v>78</v>
      </c>
      <c r="B19" s="115">
        <v>89</v>
      </c>
      <c r="C19" s="115">
        <v>11</v>
      </c>
      <c r="D19" s="115">
        <v>7</v>
      </c>
      <c r="E19" s="115">
        <v>71</v>
      </c>
      <c r="F19" s="115"/>
      <c r="G19" s="115">
        <v>90</v>
      </c>
      <c r="H19" s="115">
        <v>11</v>
      </c>
      <c r="I19" s="115">
        <v>7</v>
      </c>
      <c r="J19" s="115">
        <v>72</v>
      </c>
      <c r="K19" s="115"/>
      <c r="L19" s="115">
        <v>90</v>
      </c>
      <c r="M19" s="115">
        <v>11</v>
      </c>
      <c r="N19" s="115">
        <v>7</v>
      </c>
      <c r="O19" s="115">
        <v>72</v>
      </c>
      <c r="P19" s="115"/>
      <c r="Q19" s="115">
        <v>90</v>
      </c>
      <c r="R19" s="115">
        <v>11</v>
      </c>
      <c r="S19" s="115">
        <v>7</v>
      </c>
      <c r="T19" s="119">
        <v>72</v>
      </c>
      <c r="U19" s="119"/>
      <c r="V19" s="115">
        <v>90</v>
      </c>
      <c r="W19" s="115">
        <v>11</v>
      </c>
      <c r="X19" s="115">
        <v>7</v>
      </c>
      <c r="Y19" s="119">
        <v>72</v>
      </c>
      <c r="Z19" s="119"/>
      <c r="AA19" s="115">
        <v>92</v>
      </c>
      <c r="AB19" s="115">
        <v>11</v>
      </c>
      <c r="AC19" s="115">
        <v>9</v>
      </c>
      <c r="AD19" s="119">
        <v>72</v>
      </c>
      <c r="AE19" s="119"/>
      <c r="AF19" s="115">
        <v>75</v>
      </c>
      <c r="AG19" s="115">
        <v>11</v>
      </c>
      <c r="AH19" s="115">
        <v>9</v>
      </c>
      <c r="AI19" s="119">
        <v>55</v>
      </c>
      <c r="AJ19" s="119"/>
      <c r="AK19" s="115">
        <v>74</v>
      </c>
      <c r="AL19" s="115">
        <v>10</v>
      </c>
      <c r="AM19" s="115">
        <v>9</v>
      </c>
      <c r="AN19" s="119">
        <v>55</v>
      </c>
      <c r="AP19" s="639"/>
    </row>
    <row r="20" spans="1:42" ht="12.75">
      <c r="A20" s="8" t="s">
        <v>79</v>
      </c>
      <c r="B20" s="115">
        <v>57</v>
      </c>
      <c r="C20" s="115">
        <v>8</v>
      </c>
      <c r="D20" s="115">
        <v>10</v>
      </c>
      <c r="E20" s="115">
        <v>39</v>
      </c>
      <c r="F20" s="115"/>
      <c r="G20" s="115">
        <v>61</v>
      </c>
      <c r="H20" s="115">
        <v>8</v>
      </c>
      <c r="I20" s="115">
        <v>13</v>
      </c>
      <c r="J20" s="115">
        <v>40</v>
      </c>
      <c r="K20" s="115"/>
      <c r="L20" s="115">
        <v>59</v>
      </c>
      <c r="M20" s="115">
        <v>8</v>
      </c>
      <c r="N20" s="115">
        <v>11</v>
      </c>
      <c r="O20" s="115">
        <v>40</v>
      </c>
      <c r="P20" s="115"/>
      <c r="Q20" s="115">
        <v>61</v>
      </c>
      <c r="R20" s="115">
        <v>8</v>
      </c>
      <c r="S20" s="115">
        <v>12</v>
      </c>
      <c r="T20" s="119">
        <v>41</v>
      </c>
      <c r="U20" s="119"/>
      <c r="V20" s="115">
        <v>62</v>
      </c>
      <c r="W20" s="115">
        <v>8</v>
      </c>
      <c r="X20" s="115">
        <v>12</v>
      </c>
      <c r="Y20" s="119">
        <v>42</v>
      </c>
      <c r="Z20" s="119"/>
      <c r="AA20" s="115">
        <v>63</v>
      </c>
      <c r="AB20" s="115">
        <v>8</v>
      </c>
      <c r="AC20" s="115">
        <v>13</v>
      </c>
      <c r="AD20" s="119">
        <v>42</v>
      </c>
      <c r="AE20" s="119"/>
      <c r="AF20" s="115">
        <v>64</v>
      </c>
      <c r="AG20" s="115">
        <v>8</v>
      </c>
      <c r="AH20" s="115">
        <v>14</v>
      </c>
      <c r="AI20" s="119">
        <v>42</v>
      </c>
      <c r="AJ20" s="119"/>
      <c r="AK20" s="115">
        <v>64</v>
      </c>
      <c r="AL20" s="115">
        <v>7</v>
      </c>
      <c r="AM20" s="115">
        <v>15</v>
      </c>
      <c r="AN20" s="119">
        <v>42</v>
      </c>
      <c r="AP20" s="639"/>
    </row>
    <row r="21" spans="1:42" ht="12.75">
      <c r="A21" s="8" t="s">
        <v>80</v>
      </c>
      <c r="B21" s="115">
        <v>63</v>
      </c>
      <c r="C21" s="115"/>
      <c r="D21" s="115">
        <v>4</v>
      </c>
      <c r="E21" s="115">
        <v>59</v>
      </c>
      <c r="F21" s="115"/>
      <c r="G21" s="115">
        <v>63</v>
      </c>
      <c r="H21" s="115">
        <v>0</v>
      </c>
      <c r="I21" s="115">
        <v>4</v>
      </c>
      <c r="J21" s="115">
        <v>59</v>
      </c>
      <c r="K21" s="115"/>
      <c r="L21" s="115">
        <v>63</v>
      </c>
      <c r="M21" s="115">
        <v>0</v>
      </c>
      <c r="N21" s="115">
        <v>4</v>
      </c>
      <c r="O21" s="115">
        <v>59</v>
      </c>
      <c r="P21" s="115"/>
      <c r="Q21" s="115">
        <v>51</v>
      </c>
      <c r="R21" s="115"/>
      <c r="S21" s="115">
        <v>4</v>
      </c>
      <c r="T21" s="119">
        <v>47</v>
      </c>
      <c r="U21" s="119"/>
      <c r="V21" s="115">
        <v>52</v>
      </c>
      <c r="W21" s="115"/>
      <c r="X21" s="115">
        <v>4</v>
      </c>
      <c r="Y21" s="119">
        <v>48</v>
      </c>
      <c r="Z21" s="119"/>
      <c r="AA21" s="115">
        <v>53</v>
      </c>
      <c r="AB21" s="115"/>
      <c r="AC21" s="115">
        <v>5</v>
      </c>
      <c r="AD21" s="119">
        <v>48</v>
      </c>
      <c r="AE21" s="119"/>
      <c r="AF21" s="115">
        <v>36</v>
      </c>
      <c r="AG21" s="115"/>
      <c r="AH21" s="115">
        <v>5</v>
      </c>
      <c r="AI21" s="119">
        <v>31</v>
      </c>
      <c r="AJ21" s="119"/>
      <c r="AK21" s="115">
        <v>53</v>
      </c>
      <c r="AL21" s="115">
        <v>0</v>
      </c>
      <c r="AM21" s="115">
        <v>5</v>
      </c>
      <c r="AN21" s="119">
        <v>48</v>
      </c>
      <c r="AP21" s="639"/>
    </row>
    <row r="22" spans="1:42" ht="12.75">
      <c r="A22" s="8" t="s">
        <v>81</v>
      </c>
      <c r="B22" s="115">
        <v>50</v>
      </c>
      <c r="C22" s="115">
        <v>2</v>
      </c>
      <c r="D22" s="115">
        <v>10</v>
      </c>
      <c r="E22" s="115">
        <v>38</v>
      </c>
      <c r="F22" s="115"/>
      <c r="G22" s="115">
        <v>50</v>
      </c>
      <c r="H22" s="115">
        <v>2</v>
      </c>
      <c r="I22" s="115">
        <v>10</v>
      </c>
      <c r="J22" s="115">
        <v>38</v>
      </c>
      <c r="K22" s="115"/>
      <c r="L22" s="115">
        <v>51</v>
      </c>
      <c r="M22" s="115">
        <v>2</v>
      </c>
      <c r="N22" s="115">
        <v>11</v>
      </c>
      <c r="O22" s="115">
        <v>38</v>
      </c>
      <c r="P22" s="115"/>
      <c r="Q22" s="115">
        <v>51</v>
      </c>
      <c r="R22" s="115">
        <v>2</v>
      </c>
      <c r="S22" s="115">
        <v>11</v>
      </c>
      <c r="T22" s="119">
        <v>38</v>
      </c>
      <c r="U22" s="119"/>
      <c r="V22" s="115">
        <v>52</v>
      </c>
      <c r="W22" s="115">
        <v>2</v>
      </c>
      <c r="X22" s="115">
        <v>11</v>
      </c>
      <c r="Y22" s="119">
        <v>39</v>
      </c>
      <c r="Z22" s="119"/>
      <c r="AA22" s="115">
        <v>52</v>
      </c>
      <c r="AB22" s="115">
        <v>2</v>
      </c>
      <c r="AC22" s="115">
        <v>11</v>
      </c>
      <c r="AD22" s="119">
        <v>39</v>
      </c>
      <c r="AE22" s="119"/>
      <c r="AF22" s="115">
        <v>66</v>
      </c>
      <c r="AG22" s="115">
        <v>2</v>
      </c>
      <c r="AH22" s="115">
        <v>11</v>
      </c>
      <c r="AI22" s="119">
        <v>53</v>
      </c>
      <c r="AJ22" s="119"/>
      <c r="AK22" s="115">
        <v>52</v>
      </c>
      <c r="AL22" s="115">
        <v>2</v>
      </c>
      <c r="AM22" s="115">
        <v>11</v>
      </c>
      <c r="AN22" s="119">
        <v>39</v>
      </c>
      <c r="AP22" s="639"/>
    </row>
    <row r="23" spans="1:42" ht="12.75">
      <c r="A23" s="8" t="s">
        <v>82</v>
      </c>
      <c r="B23" s="115">
        <v>28</v>
      </c>
      <c r="C23" s="115"/>
      <c r="D23" s="115">
        <v>6</v>
      </c>
      <c r="E23" s="115">
        <v>22</v>
      </c>
      <c r="F23" s="115"/>
      <c r="G23" s="115">
        <v>30</v>
      </c>
      <c r="H23" s="115">
        <v>0</v>
      </c>
      <c r="I23" s="115">
        <v>7</v>
      </c>
      <c r="J23" s="115">
        <v>23</v>
      </c>
      <c r="K23" s="115"/>
      <c r="L23" s="115">
        <v>30</v>
      </c>
      <c r="M23" s="115">
        <v>0</v>
      </c>
      <c r="N23" s="115">
        <v>7</v>
      </c>
      <c r="O23" s="115">
        <v>23</v>
      </c>
      <c r="P23" s="115"/>
      <c r="Q23" s="115">
        <v>30</v>
      </c>
      <c r="R23" s="115"/>
      <c r="S23" s="115">
        <v>7</v>
      </c>
      <c r="T23" s="119">
        <v>23</v>
      </c>
      <c r="U23" s="119"/>
      <c r="V23" s="115">
        <v>30</v>
      </c>
      <c r="W23" s="115"/>
      <c r="X23" s="115">
        <v>7</v>
      </c>
      <c r="Y23" s="119">
        <v>23</v>
      </c>
      <c r="Z23" s="119"/>
      <c r="AA23" s="115">
        <v>30</v>
      </c>
      <c r="AB23" s="115"/>
      <c r="AC23" s="115">
        <v>7</v>
      </c>
      <c r="AD23" s="119">
        <v>23</v>
      </c>
      <c r="AE23" s="119"/>
      <c r="AF23" s="115">
        <v>25</v>
      </c>
      <c r="AG23" s="115"/>
      <c r="AH23" s="115">
        <v>7</v>
      </c>
      <c r="AI23" s="119">
        <v>18</v>
      </c>
      <c r="AJ23" s="119"/>
      <c r="AK23" s="115">
        <v>30</v>
      </c>
      <c r="AL23" s="115">
        <v>0</v>
      </c>
      <c r="AM23" s="115">
        <v>7</v>
      </c>
      <c r="AN23" s="119">
        <v>23</v>
      </c>
      <c r="AP23" s="639"/>
    </row>
    <row r="24" spans="1:42" ht="12.75">
      <c r="A24" s="8" t="s">
        <v>83</v>
      </c>
      <c r="B24" s="115">
        <v>26</v>
      </c>
      <c r="C24" s="115"/>
      <c r="D24" s="115">
        <v>6</v>
      </c>
      <c r="E24" s="115">
        <v>20</v>
      </c>
      <c r="F24" s="115"/>
      <c r="G24" s="115">
        <v>27</v>
      </c>
      <c r="H24" s="115">
        <v>0</v>
      </c>
      <c r="I24" s="115">
        <v>6</v>
      </c>
      <c r="J24" s="115">
        <v>21</v>
      </c>
      <c r="K24" s="115"/>
      <c r="L24" s="115">
        <v>27</v>
      </c>
      <c r="M24" s="115">
        <v>0</v>
      </c>
      <c r="N24" s="115">
        <v>6</v>
      </c>
      <c r="O24" s="115">
        <v>21</v>
      </c>
      <c r="P24" s="115"/>
      <c r="Q24" s="115">
        <v>25</v>
      </c>
      <c r="R24" s="115"/>
      <c r="S24" s="115">
        <v>6</v>
      </c>
      <c r="T24" s="119">
        <v>19</v>
      </c>
      <c r="U24" s="119"/>
      <c r="V24" s="115">
        <v>25</v>
      </c>
      <c r="W24" s="115"/>
      <c r="X24" s="115">
        <v>6</v>
      </c>
      <c r="Y24" s="119">
        <v>19</v>
      </c>
      <c r="Z24" s="119"/>
      <c r="AA24" s="115">
        <v>25</v>
      </c>
      <c r="AB24" s="115"/>
      <c r="AC24" s="115">
        <v>6</v>
      </c>
      <c r="AD24" s="119">
        <v>19</v>
      </c>
      <c r="AE24" s="119"/>
      <c r="AF24" s="115">
        <v>29</v>
      </c>
      <c r="AG24" s="115"/>
      <c r="AH24" s="115">
        <v>6</v>
      </c>
      <c r="AI24" s="119">
        <v>23</v>
      </c>
      <c r="AJ24" s="119"/>
      <c r="AK24" s="115">
        <v>25</v>
      </c>
      <c r="AL24" s="115">
        <v>0</v>
      </c>
      <c r="AM24" s="115">
        <v>6</v>
      </c>
      <c r="AN24" s="119">
        <v>19</v>
      </c>
      <c r="AP24" s="639"/>
    </row>
    <row r="25" spans="1:42" ht="12.75">
      <c r="A25" s="8" t="s">
        <v>84</v>
      </c>
      <c r="B25" s="115">
        <v>177</v>
      </c>
      <c r="C25" s="115">
        <v>4</v>
      </c>
      <c r="D25" s="115">
        <v>17</v>
      </c>
      <c r="E25" s="115">
        <v>156</v>
      </c>
      <c r="F25" s="115"/>
      <c r="G25" s="115">
        <v>179</v>
      </c>
      <c r="H25" s="115">
        <v>4</v>
      </c>
      <c r="I25" s="115">
        <v>18</v>
      </c>
      <c r="J25" s="115">
        <v>157</v>
      </c>
      <c r="K25" s="115"/>
      <c r="L25" s="115">
        <v>180</v>
      </c>
      <c r="M25" s="115">
        <v>4</v>
      </c>
      <c r="N25" s="115">
        <v>19</v>
      </c>
      <c r="O25" s="115">
        <v>157</v>
      </c>
      <c r="P25" s="115"/>
      <c r="Q25" s="115">
        <v>183</v>
      </c>
      <c r="R25" s="115">
        <v>4</v>
      </c>
      <c r="S25" s="115">
        <v>19</v>
      </c>
      <c r="T25" s="119">
        <v>160</v>
      </c>
      <c r="U25" s="119"/>
      <c r="V25" s="115">
        <v>183</v>
      </c>
      <c r="W25" s="115">
        <v>4</v>
      </c>
      <c r="X25" s="115">
        <v>19</v>
      </c>
      <c r="Y25" s="119">
        <v>160</v>
      </c>
      <c r="Z25" s="119"/>
      <c r="AA25" s="115">
        <v>182</v>
      </c>
      <c r="AB25" s="115">
        <v>4</v>
      </c>
      <c r="AC25" s="115">
        <v>19</v>
      </c>
      <c r="AD25" s="119">
        <v>159</v>
      </c>
      <c r="AE25" s="119"/>
      <c r="AF25" s="115">
        <v>131</v>
      </c>
      <c r="AG25" s="115">
        <v>4</v>
      </c>
      <c r="AH25" s="115">
        <v>20</v>
      </c>
      <c r="AI25" s="119">
        <v>107</v>
      </c>
      <c r="AJ25" s="119"/>
      <c r="AK25" s="115">
        <v>186</v>
      </c>
      <c r="AL25" s="115">
        <v>4</v>
      </c>
      <c r="AM25" s="115">
        <v>20</v>
      </c>
      <c r="AN25" s="119">
        <v>162</v>
      </c>
      <c r="AP25" s="639"/>
    </row>
    <row r="26" spans="1:42" ht="12.75">
      <c r="A26" s="8" t="s">
        <v>470</v>
      </c>
      <c r="B26" s="115">
        <v>69</v>
      </c>
      <c r="C26" s="115"/>
      <c r="D26" s="115">
        <v>10</v>
      </c>
      <c r="E26" s="115">
        <v>59</v>
      </c>
      <c r="F26" s="115"/>
      <c r="G26" s="115">
        <v>69</v>
      </c>
      <c r="H26" s="115">
        <v>0</v>
      </c>
      <c r="I26" s="115">
        <v>10</v>
      </c>
      <c r="J26" s="115">
        <v>59</v>
      </c>
      <c r="K26" s="115"/>
      <c r="L26" s="115">
        <v>69</v>
      </c>
      <c r="M26" s="115">
        <v>0</v>
      </c>
      <c r="N26" s="115">
        <v>10</v>
      </c>
      <c r="O26" s="115">
        <v>59</v>
      </c>
      <c r="P26" s="115"/>
      <c r="Q26" s="115">
        <v>72</v>
      </c>
      <c r="R26" s="115"/>
      <c r="S26" s="115">
        <v>12</v>
      </c>
      <c r="T26" s="119">
        <v>60</v>
      </c>
      <c r="U26" s="119"/>
      <c r="V26" s="115">
        <v>72</v>
      </c>
      <c r="W26" s="115"/>
      <c r="X26" s="115">
        <v>12</v>
      </c>
      <c r="Y26" s="119">
        <v>60</v>
      </c>
      <c r="Z26" s="119"/>
      <c r="AA26" s="115">
        <v>72</v>
      </c>
      <c r="AB26" s="115"/>
      <c r="AC26" s="115">
        <v>12</v>
      </c>
      <c r="AD26" s="119">
        <v>60</v>
      </c>
      <c r="AE26" s="119"/>
      <c r="AF26" s="115">
        <v>115</v>
      </c>
      <c r="AG26" s="115"/>
      <c r="AH26" s="115">
        <v>13</v>
      </c>
      <c r="AI26" s="119">
        <v>102</v>
      </c>
      <c r="AJ26" s="119"/>
      <c r="AK26" s="115">
        <v>74</v>
      </c>
      <c r="AL26" s="115">
        <v>0</v>
      </c>
      <c r="AM26" s="115">
        <v>14</v>
      </c>
      <c r="AN26" s="119">
        <v>60</v>
      </c>
      <c r="AP26" s="639"/>
    </row>
    <row r="27" spans="1:42" ht="12.75">
      <c r="A27" s="8" t="s">
        <v>471</v>
      </c>
      <c r="B27" s="115">
        <v>46</v>
      </c>
      <c r="C27" s="115">
        <v>1</v>
      </c>
      <c r="D27" s="115">
        <v>4</v>
      </c>
      <c r="E27" s="115">
        <v>41</v>
      </c>
      <c r="F27" s="115"/>
      <c r="G27" s="115">
        <v>49</v>
      </c>
      <c r="H27" s="115">
        <v>1</v>
      </c>
      <c r="I27" s="115">
        <v>5</v>
      </c>
      <c r="J27" s="115">
        <v>43</v>
      </c>
      <c r="K27" s="115"/>
      <c r="L27" s="115">
        <v>47</v>
      </c>
      <c r="M27" s="115">
        <v>1</v>
      </c>
      <c r="N27" s="115">
        <v>5</v>
      </c>
      <c r="O27" s="115">
        <v>41</v>
      </c>
      <c r="P27" s="115"/>
      <c r="Q27" s="115">
        <v>48</v>
      </c>
      <c r="R27" s="115">
        <v>1</v>
      </c>
      <c r="S27" s="115">
        <v>5</v>
      </c>
      <c r="T27" s="119">
        <v>42</v>
      </c>
      <c r="U27" s="119"/>
      <c r="V27" s="115">
        <v>49</v>
      </c>
      <c r="W27" s="115">
        <v>1</v>
      </c>
      <c r="X27" s="115">
        <v>5</v>
      </c>
      <c r="Y27" s="119">
        <v>43</v>
      </c>
      <c r="Z27" s="119"/>
      <c r="AA27" s="115">
        <v>50</v>
      </c>
      <c r="AB27" s="115">
        <v>1</v>
      </c>
      <c r="AC27" s="115">
        <v>5</v>
      </c>
      <c r="AD27" s="119">
        <v>44</v>
      </c>
      <c r="AE27" s="119"/>
      <c r="AF27" s="115">
        <v>65</v>
      </c>
      <c r="AG27" s="115">
        <v>1</v>
      </c>
      <c r="AH27" s="115">
        <v>5</v>
      </c>
      <c r="AI27" s="119">
        <v>59</v>
      </c>
      <c r="AJ27" s="119"/>
      <c r="AK27" s="115">
        <v>50</v>
      </c>
      <c r="AL27" s="115">
        <v>1</v>
      </c>
      <c r="AM27" s="115">
        <v>5</v>
      </c>
      <c r="AN27" s="119">
        <v>44</v>
      </c>
      <c r="AP27" s="639"/>
    </row>
    <row r="28" spans="1:42" ht="12.75">
      <c r="A28" s="8" t="s">
        <v>87</v>
      </c>
      <c r="B28" s="115">
        <v>70</v>
      </c>
      <c r="C28" s="115"/>
      <c r="D28" s="115">
        <v>9</v>
      </c>
      <c r="E28" s="115">
        <v>61</v>
      </c>
      <c r="F28" s="115"/>
      <c r="G28" s="115">
        <v>70</v>
      </c>
      <c r="H28" s="115">
        <v>0</v>
      </c>
      <c r="I28" s="115">
        <v>9</v>
      </c>
      <c r="J28" s="115">
        <v>61</v>
      </c>
      <c r="K28" s="115"/>
      <c r="L28" s="115">
        <v>70</v>
      </c>
      <c r="M28" s="115">
        <v>0</v>
      </c>
      <c r="N28" s="115">
        <v>9</v>
      </c>
      <c r="O28" s="115">
        <v>61</v>
      </c>
      <c r="P28" s="115"/>
      <c r="Q28" s="115">
        <v>69</v>
      </c>
      <c r="R28" s="115"/>
      <c r="S28" s="115">
        <v>9</v>
      </c>
      <c r="T28" s="119">
        <v>60</v>
      </c>
      <c r="U28" s="119"/>
      <c r="V28" s="119">
        <v>72</v>
      </c>
      <c r="W28" s="115"/>
      <c r="X28" s="115">
        <v>10</v>
      </c>
      <c r="Y28" s="119">
        <v>62</v>
      </c>
      <c r="Z28" s="119"/>
      <c r="AA28" s="115">
        <v>72</v>
      </c>
      <c r="AB28" s="115"/>
      <c r="AC28" s="115">
        <v>10</v>
      </c>
      <c r="AD28" s="119">
        <v>62</v>
      </c>
      <c r="AE28" s="119"/>
      <c r="AF28" s="115">
        <v>57</v>
      </c>
      <c r="AG28" s="115"/>
      <c r="AH28" s="115">
        <v>10</v>
      </c>
      <c r="AI28" s="119">
        <v>47</v>
      </c>
      <c r="AJ28" s="119"/>
      <c r="AK28" s="115">
        <v>73</v>
      </c>
      <c r="AL28" s="115">
        <v>0</v>
      </c>
      <c r="AM28" s="115">
        <v>11</v>
      </c>
      <c r="AN28" s="119">
        <v>62</v>
      </c>
      <c r="AP28" s="639"/>
    </row>
    <row r="29" spans="1:42" ht="12.75">
      <c r="A29" s="8" t="s">
        <v>88</v>
      </c>
      <c r="B29" s="115">
        <v>27</v>
      </c>
      <c r="C29" s="115"/>
      <c r="D29" s="115">
        <v>3</v>
      </c>
      <c r="E29" s="115">
        <v>24</v>
      </c>
      <c r="F29" s="115"/>
      <c r="G29" s="115">
        <v>27</v>
      </c>
      <c r="H29" s="115">
        <v>0</v>
      </c>
      <c r="I29" s="115">
        <v>3</v>
      </c>
      <c r="J29" s="115">
        <v>24</v>
      </c>
      <c r="K29" s="115"/>
      <c r="L29" s="115">
        <v>27</v>
      </c>
      <c r="M29" s="115">
        <v>0</v>
      </c>
      <c r="N29" s="115">
        <v>3</v>
      </c>
      <c r="O29" s="115">
        <v>24</v>
      </c>
      <c r="P29" s="115"/>
      <c r="Q29" s="115">
        <v>24</v>
      </c>
      <c r="R29" s="115"/>
      <c r="S29" s="115">
        <v>3</v>
      </c>
      <c r="T29" s="119">
        <v>21</v>
      </c>
      <c r="U29" s="119"/>
      <c r="V29" s="119">
        <v>25</v>
      </c>
      <c r="W29" s="115"/>
      <c r="X29" s="115">
        <v>3</v>
      </c>
      <c r="Y29" s="119">
        <v>22</v>
      </c>
      <c r="Z29" s="119"/>
      <c r="AA29" s="115">
        <v>26</v>
      </c>
      <c r="AB29" s="115"/>
      <c r="AC29" s="115">
        <v>3</v>
      </c>
      <c r="AD29" s="119">
        <v>23</v>
      </c>
      <c r="AE29" s="119"/>
      <c r="AF29" s="115">
        <v>41</v>
      </c>
      <c r="AG29" s="115"/>
      <c r="AH29" s="115">
        <v>3</v>
      </c>
      <c r="AI29" s="119">
        <v>38</v>
      </c>
      <c r="AJ29" s="119"/>
      <c r="AK29" s="115">
        <v>26</v>
      </c>
      <c r="AL29" s="115">
        <v>0</v>
      </c>
      <c r="AM29" s="115">
        <v>3</v>
      </c>
      <c r="AN29" s="119">
        <v>23</v>
      </c>
      <c r="AP29" s="639"/>
    </row>
    <row r="30" spans="1:42" ht="12.75">
      <c r="A30" s="8" t="s">
        <v>89</v>
      </c>
      <c r="B30" s="115">
        <v>34</v>
      </c>
      <c r="C30" s="115"/>
      <c r="D30" s="115">
        <v>5</v>
      </c>
      <c r="E30" s="115">
        <v>29</v>
      </c>
      <c r="F30" s="115"/>
      <c r="G30" s="115">
        <v>34</v>
      </c>
      <c r="H30" s="115">
        <v>0</v>
      </c>
      <c r="I30" s="115">
        <v>5</v>
      </c>
      <c r="J30" s="115">
        <v>29</v>
      </c>
      <c r="K30" s="115"/>
      <c r="L30" s="115">
        <v>34</v>
      </c>
      <c r="M30" s="115">
        <v>0</v>
      </c>
      <c r="N30" s="115">
        <v>5</v>
      </c>
      <c r="O30" s="115">
        <v>29</v>
      </c>
      <c r="P30" s="115"/>
      <c r="Q30" s="115">
        <v>36</v>
      </c>
      <c r="R30" s="115"/>
      <c r="S30" s="115">
        <v>5</v>
      </c>
      <c r="T30" s="119">
        <v>31</v>
      </c>
      <c r="U30" s="119"/>
      <c r="V30" s="115">
        <v>36</v>
      </c>
      <c r="W30" s="115"/>
      <c r="X30" s="115">
        <v>5</v>
      </c>
      <c r="Y30" s="119">
        <v>31</v>
      </c>
      <c r="Z30" s="119"/>
      <c r="AA30" s="115">
        <v>37</v>
      </c>
      <c r="AB30" s="115"/>
      <c r="AC30" s="115">
        <v>6</v>
      </c>
      <c r="AD30" s="119">
        <v>31</v>
      </c>
      <c r="AE30" s="119"/>
      <c r="AF30" s="115">
        <v>29</v>
      </c>
      <c r="AG30" s="115"/>
      <c r="AH30" s="115">
        <v>6</v>
      </c>
      <c r="AI30" s="119">
        <v>23</v>
      </c>
      <c r="AJ30" s="119"/>
      <c r="AK30" s="115">
        <v>37</v>
      </c>
      <c r="AL30" s="115">
        <v>0</v>
      </c>
      <c r="AM30" s="115">
        <v>6</v>
      </c>
      <c r="AN30" s="119">
        <v>31</v>
      </c>
      <c r="AP30" s="639"/>
    </row>
    <row r="31" spans="1:42" ht="12.75">
      <c r="A31" s="8" t="s">
        <v>90</v>
      </c>
      <c r="B31" s="115">
        <v>65</v>
      </c>
      <c r="C31" s="115">
        <v>6</v>
      </c>
      <c r="D31" s="115">
        <v>8</v>
      </c>
      <c r="E31" s="115">
        <v>51</v>
      </c>
      <c r="F31" s="115"/>
      <c r="G31" s="115">
        <v>67</v>
      </c>
      <c r="H31" s="115">
        <v>6</v>
      </c>
      <c r="I31" s="115">
        <v>10</v>
      </c>
      <c r="J31" s="115">
        <v>51</v>
      </c>
      <c r="K31" s="115"/>
      <c r="L31" s="115">
        <v>68</v>
      </c>
      <c r="M31" s="115">
        <v>6</v>
      </c>
      <c r="N31" s="115">
        <v>10</v>
      </c>
      <c r="O31" s="115">
        <v>52</v>
      </c>
      <c r="P31" s="115"/>
      <c r="Q31" s="115">
        <v>68</v>
      </c>
      <c r="R31" s="115">
        <v>6</v>
      </c>
      <c r="S31" s="115">
        <v>10</v>
      </c>
      <c r="T31" s="119">
        <v>52</v>
      </c>
      <c r="U31" s="119"/>
      <c r="V31" s="115">
        <v>68</v>
      </c>
      <c r="W31" s="115">
        <v>6</v>
      </c>
      <c r="X31" s="115">
        <v>10</v>
      </c>
      <c r="Y31" s="119">
        <v>52</v>
      </c>
      <c r="Z31" s="119"/>
      <c r="AA31" s="115">
        <v>69</v>
      </c>
      <c r="AB31" s="115">
        <v>6</v>
      </c>
      <c r="AC31" s="115">
        <v>11</v>
      </c>
      <c r="AD31" s="119">
        <v>52</v>
      </c>
      <c r="AE31" s="119"/>
      <c r="AF31" s="115">
        <v>72</v>
      </c>
      <c r="AG31" s="115">
        <v>6</v>
      </c>
      <c r="AH31" s="115">
        <v>11</v>
      </c>
      <c r="AI31" s="119">
        <v>55</v>
      </c>
      <c r="AJ31" s="119"/>
      <c r="AK31" s="115">
        <v>69</v>
      </c>
      <c r="AL31" s="115">
        <v>6</v>
      </c>
      <c r="AM31" s="115">
        <v>11</v>
      </c>
      <c r="AN31" s="119">
        <v>52</v>
      </c>
      <c r="AP31" s="639"/>
    </row>
    <row r="32" spans="1:42" ht="12.75">
      <c r="A32" s="8" t="s">
        <v>91</v>
      </c>
      <c r="B32" s="115">
        <v>33</v>
      </c>
      <c r="C32" s="115"/>
      <c r="D32" s="115">
        <v>4</v>
      </c>
      <c r="E32" s="115">
        <v>29</v>
      </c>
      <c r="F32" s="115"/>
      <c r="G32" s="115">
        <v>33</v>
      </c>
      <c r="H32" s="115">
        <v>0</v>
      </c>
      <c r="I32" s="115">
        <v>4</v>
      </c>
      <c r="J32" s="115">
        <v>29</v>
      </c>
      <c r="K32" s="115"/>
      <c r="L32" s="115">
        <v>32</v>
      </c>
      <c r="M32" s="115">
        <v>0</v>
      </c>
      <c r="N32" s="115">
        <v>4</v>
      </c>
      <c r="O32" s="115">
        <v>28</v>
      </c>
      <c r="P32" s="115"/>
      <c r="Q32" s="115">
        <v>33</v>
      </c>
      <c r="R32" s="115"/>
      <c r="S32" s="115">
        <v>4</v>
      </c>
      <c r="T32" s="119">
        <v>29</v>
      </c>
      <c r="U32" s="119"/>
      <c r="V32" s="115">
        <v>33</v>
      </c>
      <c r="W32" s="115"/>
      <c r="X32" s="115">
        <v>4</v>
      </c>
      <c r="Y32" s="119">
        <v>29</v>
      </c>
      <c r="Z32" s="119"/>
      <c r="AA32" s="115">
        <v>34</v>
      </c>
      <c r="AB32" s="115"/>
      <c r="AC32" s="115">
        <v>5</v>
      </c>
      <c r="AD32" s="119">
        <v>29</v>
      </c>
      <c r="AE32" s="119"/>
      <c r="AF32" s="115">
        <v>35</v>
      </c>
      <c r="AG32" s="115"/>
      <c r="AH32" s="115">
        <v>5</v>
      </c>
      <c r="AI32" s="119">
        <v>30</v>
      </c>
      <c r="AJ32" s="119"/>
      <c r="AK32" s="115">
        <v>33</v>
      </c>
      <c r="AL32" s="115">
        <v>0</v>
      </c>
      <c r="AM32" s="115">
        <v>5</v>
      </c>
      <c r="AN32" s="119">
        <v>28</v>
      </c>
      <c r="AP32" s="639"/>
    </row>
    <row r="33" spans="1:42" ht="12.75">
      <c r="A33" s="8" t="s">
        <v>92</v>
      </c>
      <c r="B33" s="115">
        <v>57</v>
      </c>
      <c r="C33" s="115">
        <v>2</v>
      </c>
      <c r="D33" s="115">
        <v>5</v>
      </c>
      <c r="E33" s="115">
        <v>50</v>
      </c>
      <c r="F33" s="115"/>
      <c r="G33" s="115">
        <v>58</v>
      </c>
      <c r="H33" s="115">
        <v>2</v>
      </c>
      <c r="I33" s="115">
        <v>6</v>
      </c>
      <c r="J33" s="115">
        <v>50</v>
      </c>
      <c r="K33" s="115"/>
      <c r="L33" s="115">
        <v>58</v>
      </c>
      <c r="M33" s="115">
        <v>2</v>
      </c>
      <c r="N33" s="115">
        <v>6</v>
      </c>
      <c r="O33" s="115">
        <v>50</v>
      </c>
      <c r="P33" s="115"/>
      <c r="Q33" s="115">
        <v>52</v>
      </c>
      <c r="R33" s="115">
        <v>2</v>
      </c>
      <c r="S33" s="115">
        <v>6</v>
      </c>
      <c r="T33" s="119">
        <v>44</v>
      </c>
      <c r="U33" s="119"/>
      <c r="V33" s="115">
        <v>54</v>
      </c>
      <c r="W33" s="115">
        <v>2</v>
      </c>
      <c r="X33" s="115">
        <v>8</v>
      </c>
      <c r="Y33" s="119">
        <v>44</v>
      </c>
      <c r="Z33" s="119"/>
      <c r="AA33" s="115">
        <v>55</v>
      </c>
      <c r="AB33" s="115">
        <v>2</v>
      </c>
      <c r="AC33" s="115">
        <v>8</v>
      </c>
      <c r="AD33" s="119">
        <v>45</v>
      </c>
      <c r="AE33" s="119"/>
      <c r="AF33" s="115">
        <v>59</v>
      </c>
      <c r="AG33" s="115">
        <v>2</v>
      </c>
      <c r="AH33" s="115">
        <v>8</v>
      </c>
      <c r="AI33" s="119">
        <v>49</v>
      </c>
      <c r="AJ33" s="119"/>
      <c r="AK33" s="115">
        <v>55</v>
      </c>
      <c r="AL33" s="115">
        <v>2</v>
      </c>
      <c r="AM33" s="115">
        <v>8</v>
      </c>
      <c r="AN33" s="119">
        <v>45</v>
      </c>
      <c r="AP33" s="639"/>
    </row>
    <row r="34" spans="1:42" ht="12.75">
      <c r="A34" s="8" t="s">
        <v>93</v>
      </c>
      <c r="B34" s="115">
        <v>27</v>
      </c>
      <c r="C34" s="115"/>
      <c r="D34" s="115">
        <v>2</v>
      </c>
      <c r="E34" s="115">
        <v>25</v>
      </c>
      <c r="F34" s="115"/>
      <c r="G34" s="115">
        <v>28</v>
      </c>
      <c r="H34" s="115">
        <v>0</v>
      </c>
      <c r="I34" s="115">
        <v>3</v>
      </c>
      <c r="J34" s="115">
        <v>25</v>
      </c>
      <c r="K34" s="115"/>
      <c r="L34" s="115">
        <v>28</v>
      </c>
      <c r="M34" s="115">
        <v>0</v>
      </c>
      <c r="N34" s="115">
        <v>3</v>
      </c>
      <c r="O34" s="115">
        <v>25</v>
      </c>
      <c r="P34" s="115"/>
      <c r="Q34" s="115">
        <v>28</v>
      </c>
      <c r="R34" s="115"/>
      <c r="S34" s="115">
        <v>3</v>
      </c>
      <c r="T34" s="119">
        <v>25</v>
      </c>
      <c r="U34" s="119"/>
      <c r="V34" s="115">
        <v>28</v>
      </c>
      <c r="W34" s="115"/>
      <c r="X34" s="115">
        <v>3</v>
      </c>
      <c r="Y34" s="119">
        <v>25</v>
      </c>
      <c r="Z34" s="119"/>
      <c r="AA34" s="115">
        <v>28</v>
      </c>
      <c r="AB34" s="115"/>
      <c r="AC34" s="115">
        <v>3</v>
      </c>
      <c r="AD34" s="119">
        <v>25</v>
      </c>
      <c r="AE34" s="119"/>
      <c r="AF34" s="115">
        <v>24</v>
      </c>
      <c r="AG34" s="115"/>
      <c r="AH34" s="115">
        <v>3</v>
      </c>
      <c r="AI34" s="119">
        <v>21</v>
      </c>
      <c r="AJ34" s="119"/>
      <c r="AK34" s="115">
        <v>28</v>
      </c>
      <c r="AL34" s="115">
        <v>0</v>
      </c>
      <c r="AM34" s="115">
        <v>3</v>
      </c>
      <c r="AN34" s="119">
        <v>25</v>
      </c>
      <c r="AP34" s="639"/>
    </row>
    <row r="35" spans="1:42" ht="12.75">
      <c r="A35" s="8" t="s">
        <v>94</v>
      </c>
      <c r="B35" s="115">
        <v>18</v>
      </c>
      <c r="C35" s="115"/>
      <c r="D35" s="115">
        <v>4</v>
      </c>
      <c r="E35" s="115">
        <v>14</v>
      </c>
      <c r="F35" s="115"/>
      <c r="G35" s="115">
        <v>18</v>
      </c>
      <c r="H35" s="115">
        <v>0</v>
      </c>
      <c r="I35" s="115">
        <v>4</v>
      </c>
      <c r="J35" s="115">
        <v>14</v>
      </c>
      <c r="K35" s="115"/>
      <c r="L35" s="115">
        <v>19</v>
      </c>
      <c r="M35" s="115">
        <v>0</v>
      </c>
      <c r="N35" s="115">
        <v>5</v>
      </c>
      <c r="O35" s="115">
        <v>14</v>
      </c>
      <c r="P35" s="115"/>
      <c r="Q35" s="115">
        <v>21</v>
      </c>
      <c r="R35" s="115"/>
      <c r="S35" s="115">
        <v>5</v>
      </c>
      <c r="T35" s="119">
        <v>16</v>
      </c>
      <c r="U35" s="119"/>
      <c r="V35" s="115">
        <v>21</v>
      </c>
      <c r="W35" s="115"/>
      <c r="X35" s="115">
        <v>5</v>
      </c>
      <c r="Y35" s="119">
        <v>16</v>
      </c>
      <c r="Z35" s="119"/>
      <c r="AA35" s="115">
        <v>22</v>
      </c>
      <c r="AB35" s="115"/>
      <c r="AC35" s="115">
        <v>6</v>
      </c>
      <c r="AD35" s="119">
        <v>16</v>
      </c>
      <c r="AE35" s="119"/>
      <c r="AF35" s="115">
        <v>18</v>
      </c>
      <c r="AG35" s="115"/>
      <c r="AH35" s="115">
        <v>6</v>
      </c>
      <c r="AI35" s="119">
        <v>12</v>
      </c>
      <c r="AJ35" s="119"/>
      <c r="AK35" s="115">
        <v>22</v>
      </c>
      <c r="AL35" s="115">
        <v>0</v>
      </c>
      <c r="AM35" s="115">
        <v>6</v>
      </c>
      <c r="AN35" s="119">
        <v>16</v>
      </c>
      <c r="AP35" s="639"/>
    </row>
    <row r="36" spans="1:42" ht="12.75">
      <c r="A36" s="8" t="s">
        <v>95</v>
      </c>
      <c r="B36" s="115">
        <v>41</v>
      </c>
      <c r="C36" s="115"/>
      <c r="D36" s="115">
        <v>6</v>
      </c>
      <c r="E36" s="115">
        <v>35</v>
      </c>
      <c r="F36" s="115"/>
      <c r="G36" s="115">
        <v>41</v>
      </c>
      <c r="H36" s="115">
        <v>0</v>
      </c>
      <c r="I36" s="115">
        <v>6</v>
      </c>
      <c r="J36" s="115">
        <v>35</v>
      </c>
      <c r="K36" s="115"/>
      <c r="L36" s="115">
        <v>41</v>
      </c>
      <c r="M36" s="115">
        <v>0</v>
      </c>
      <c r="N36" s="115">
        <v>6</v>
      </c>
      <c r="O36" s="115">
        <v>35</v>
      </c>
      <c r="P36" s="115"/>
      <c r="Q36" s="115">
        <v>42</v>
      </c>
      <c r="R36" s="115"/>
      <c r="S36" s="115">
        <v>6</v>
      </c>
      <c r="T36" s="119">
        <v>36</v>
      </c>
      <c r="U36" s="119"/>
      <c r="V36" s="115">
        <v>42</v>
      </c>
      <c r="W36" s="115"/>
      <c r="X36" s="115">
        <v>6</v>
      </c>
      <c r="Y36" s="119">
        <v>36</v>
      </c>
      <c r="Z36" s="119"/>
      <c r="AA36" s="115">
        <v>42</v>
      </c>
      <c r="AB36" s="115"/>
      <c r="AC36" s="115">
        <v>6</v>
      </c>
      <c r="AD36" s="119">
        <v>36</v>
      </c>
      <c r="AE36" s="119"/>
      <c r="AF36" s="115">
        <v>44</v>
      </c>
      <c r="AG36" s="115"/>
      <c r="AH36" s="115">
        <v>6</v>
      </c>
      <c r="AI36" s="119">
        <v>38</v>
      </c>
      <c r="AJ36" s="119"/>
      <c r="AK36" s="115">
        <v>42</v>
      </c>
      <c r="AL36" s="115">
        <v>0</v>
      </c>
      <c r="AM36" s="115">
        <v>6</v>
      </c>
      <c r="AN36" s="119">
        <v>36</v>
      </c>
      <c r="AP36" s="639"/>
    </row>
    <row r="37" spans="1:42" ht="12.75">
      <c r="A37" s="8" t="s">
        <v>96</v>
      </c>
      <c r="B37" s="115">
        <v>75</v>
      </c>
      <c r="C37" s="115"/>
      <c r="D37" s="115">
        <v>8</v>
      </c>
      <c r="E37" s="115">
        <v>67</v>
      </c>
      <c r="F37" s="115"/>
      <c r="G37" s="115">
        <v>75</v>
      </c>
      <c r="H37" s="115">
        <v>0</v>
      </c>
      <c r="I37" s="115">
        <v>8</v>
      </c>
      <c r="J37" s="115">
        <v>67</v>
      </c>
      <c r="K37" s="115"/>
      <c r="L37" s="115">
        <v>75</v>
      </c>
      <c r="M37" s="115">
        <v>0</v>
      </c>
      <c r="N37" s="115">
        <v>8</v>
      </c>
      <c r="O37" s="115">
        <v>67</v>
      </c>
      <c r="P37" s="115"/>
      <c r="Q37" s="115">
        <v>76</v>
      </c>
      <c r="R37" s="115"/>
      <c r="S37" s="115">
        <v>8</v>
      </c>
      <c r="T37" s="119">
        <v>68</v>
      </c>
      <c r="U37" s="119"/>
      <c r="V37" s="115">
        <v>76</v>
      </c>
      <c r="W37" s="115"/>
      <c r="X37" s="115">
        <v>8</v>
      </c>
      <c r="Y37" s="119">
        <v>68</v>
      </c>
      <c r="Z37" s="119"/>
      <c r="AA37" s="115">
        <v>76</v>
      </c>
      <c r="AB37" s="115"/>
      <c r="AC37" s="115">
        <v>8</v>
      </c>
      <c r="AD37" s="119">
        <v>68</v>
      </c>
      <c r="AE37" s="119"/>
      <c r="AF37" s="115">
        <v>54</v>
      </c>
      <c r="AG37" s="115"/>
      <c r="AH37" s="115">
        <v>8</v>
      </c>
      <c r="AI37" s="119">
        <v>46</v>
      </c>
      <c r="AJ37" s="119"/>
      <c r="AK37" s="115">
        <v>78</v>
      </c>
      <c r="AL37" s="115">
        <v>0</v>
      </c>
      <c r="AM37" s="115">
        <v>9</v>
      </c>
      <c r="AN37" s="119">
        <v>69</v>
      </c>
      <c r="AP37" s="639"/>
    </row>
    <row r="38" spans="1:42" ht="12.75">
      <c r="A38" s="8" t="s">
        <v>97</v>
      </c>
      <c r="B38" s="115">
        <v>75</v>
      </c>
      <c r="C38" s="115">
        <v>1</v>
      </c>
      <c r="D38" s="115">
        <v>13</v>
      </c>
      <c r="E38" s="115">
        <v>61</v>
      </c>
      <c r="F38" s="115"/>
      <c r="G38" s="115">
        <v>75</v>
      </c>
      <c r="H38" s="115">
        <v>1</v>
      </c>
      <c r="I38" s="115">
        <v>13</v>
      </c>
      <c r="J38" s="115">
        <v>61</v>
      </c>
      <c r="K38" s="115"/>
      <c r="L38" s="115">
        <v>75</v>
      </c>
      <c r="M38" s="115">
        <v>1</v>
      </c>
      <c r="N38" s="115">
        <v>13</v>
      </c>
      <c r="O38" s="115">
        <v>61</v>
      </c>
      <c r="P38" s="115"/>
      <c r="Q38" s="115">
        <v>76</v>
      </c>
      <c r="R38" s="115">
        <v>1</v>
      </c>
      <c r="S38" s="115">
        <v>13</v>
      </c>
      <c r="T38" s="119">
        <v>62</v>
      </c>
      <c r="U38" s="119"/>
      <c r="V38" s="115">
        <v>77</v>
      </c>
      <c r="W38" s="115">
        <v>1</v>
      </c>
      <c r="X38" s="115">
        <v>13</v>
      </c>
      <c r="Y38" s="119">
        <v>63</v>
      </c>
      <c r="Z38" s="119"/>
      <c r="AA38" s="115">
        <v>77</v>
      </c>
      <c r="AB38" s="115">
        <v>1</v>
      </c>
      <c r="AC38" s="115">
        <v>13</v>
      </c>
      <c r="AD38" s="119">
        <v>63</v>
      </c>
      <c r="AE38" s="119"/>
      <c r="AF38" s="115">
        <v>100</v>
      </c>
      <c r="AG38" s="115">
        <v>1</v>
      </c>
      <c r="AH38" s="115">
        <v>13</v>
      </c>
      <c r="AI38" s="119">
        <v>86</v>
      </c>
      <c r="AJ38" s="119"/>
      <c r="AK38" s="115">
        <v>79</v>
      </c>
      <c r="AL38" s="115">
        <v>1</v>
      </c>
      <c r="AM38" s="115">
        <v>14</v>
      </c>
      <c r="AN38" s="119">
        <v>64</v>
      </c>
      <c r="AP38" s="639"/>
    </row>
    <row r="39" spans="1:42" ht="12.75">
      <c r="A39" s="8" t="s">
        <v>98</v>
      </c>
      <c r="B39" s="115">
        <v>36</v>
      </c>
      <c r="C39" s="115"/>
      <c r="D39" s="115">
        <v>3</v>
      </c>
      <c r="E39" s="115">
        <v>33</v>
      </c>
      <c r="F39" s="115"/>
      <c r="G39" s="115">
        <v>36</v>
      </c>
      <c r="H39" s="115">
        <v>0</v>
      </c>
      <c r="I39" s="115">
        <v>3</v>
      </c>
      <c r="J39" s="115">
        <v>33</v>
      </c>
      <c r="K39" s="115"/>
      <c r="L39" s="115">
        <v>36</v>
      </c>
      <c r="M39" s="115">
        <v>0</v>
      </c>
      <c r="N39" s="115">
        <v>3</v>
      </c>
      <c r="O39" s="115">
        <v>33</v>
      </c>
      <c r="P39" s="115"/>
      <c r="Q39" s="115">
        <v>36</v>
      </c>
      <c r="R39" s="115"/>
      <c r="S39" s="115">
        <v>3</v>
      </c>
      <c r="T39" s="119">
        <v>33</v>
      </c>
      <c r="U39" s="119"/>
      <c r="V39" s="115">
        <v>36</v>
      </c>
      <c r="W39" s="115"/>
      <c r="X39" s="115">
        <v>3</v>
      </c>
      <c r="Y39" s="119">
        <v>33</v>
      </c>
      <c r="Z39" s="119"/>
      <c r="AA39" s="115">
        <v>36</v>
      </c>
      <c r="AB39" s="115"/>
      <c r="AC39" s="115">
        <v>3</v>
      </c>
      <c r="AD39" s="119">
        <v>33</v>
      </c>
      <c r="AE39" s="119"/>
      <c r="AF39" s="115">
        <v>39</v>
      </c>
      <c r="AG39" s="115"/>
      <c r="AH39" s="115">
        <v>3</v>
      </c>
      <c r="AI39" s="119">
        <v>36</v>
      </c>
      <c r="AJ39" s="119"/>
      <c r="AK39" s="115">
        <v>35</v>
      </c>
      <c r="AL39" s="115">
        <v>0</v>
      </c>
      <c r="AM39" s="115">
        <v>3</v>
      </c>
      <c r="AN39" s="119">
        <v>32</v>
      </c>
      <c r="AP39" s="639"/>
    </row>
    <row r="40" spans="1:42" ht="12.75">
      <c r="A40" s="8" t="s">
        <v>99</v>
      </c>
      <c r="B40" s="115">
        <v>55</v>
      </c>
      <c r="C40" s="115"/>
      <c r="D40" s="115">
        <v>7</v>
      </c>
      <c r="E40" s="115">
        <v>48</v>
      </c>
      <c r="F40" s="115"/>
      <c r="G40" s="115">
        <v>55</v>
      </c>
      <c r="H40" s="115">
        <v>0</v>
      </c>
      <c r="I40" s="115">
        <v>7</v>
      </c>
      <c r="J40" s="115">
        <v>48</v>
      </c>
      <c r="K40" s="115"/>
      <c r="L40" s="115">
        <v>56</v>
      </c>
      <c r="M40" s="115">
        <v>0</v>
      </c>
      <c r="N40" s="115">
        <v>7</v>
      </c>
      <c r="O40" s="115">
        <v>49</v>
      </c>
      <c r="P40" s="115"/>
      <c r="Q40" s="115">
        <v>57</v>
      </c>
      <c r="R40" s="115"/>
      <c r="S40" s="115">
        <v>7</v>
      </c>
      <c r="T40" s="119">
        <v>50</v>
      </c>
      <c r="U40" s="119"/>
      <c r="V40" s="115">
        <v>59</v>
      </c>
      <c r="W40" s="115"/>
      <c r="X40" s="115">
        <v>9</v>
      </c>
      <c r="Y40" s="119">
        <v>50</v>
      </c>
      <c r="Z40" s="119"/>
      <c r="AA40" s="115">
        <v>59</v>
      </c>
      <c r="AB40" s="115"/>
      <c r="AC40" s="115">
        <v>9</v>
      </c>
      <c r="AD40" s="119">
        <v>50</v>
      </c>
      <c r="AE40" s="119"/>
      <c r="AF40" s="115">
        <v>55</v>
      </c>
      <c r="AG40" s="115"/>
      <c r="AH40" s="115">
        <v>9</v>
      </c>
      <c r="AI40" s="119">
        <v>46</v>
      </c>
      <c r="AJ40" s="119"/>
      <c r="AK40" s="115">
        <v>62</v>
      </c>
      <c r="AL40" s="115">
        <v>0</v>
      </c>
      <c r="AM40" s="115">
        <v>11</v>
      </c>
      <c r="AN40" s="119">
        <v>51</v>
      </c>
      <c r="AP40" s="639"/>
    </row>
    <row r="41" spans="1:42" ht="12.75">
      <c r="A41" s="8" t="s">
        <v>100</v>
      </c>
      <c r="B41" s="115">
        <v>17</v>
      </c>
      <c r="C41" s="115"/>
      <c r="D41" s="115">
        <v>3</v>
      </c>
      <c r="E41" s="115">
        <v>14</v>
      </c>
      <c r="F41" s="115"/>
      <c r="G41" s="115">
        <v>17</v>
      </c>
      <c r="H41" s="115">
        <v>0</v>
      </c>
      <c r="I41" s="115">
        <v>3</v>
      </c>
      <c r="J41" s="115">
        <v>14</v>
      </c>
      <c r="K41" s="115"/>
      <c r="L41" s="115">
        <v>17</v>
      </c>
      <c r="M41" s="115">
        <v>0</v>
      </c>
      <c r="N41" s="115">
        <v>3</v>
      </c>
      <c r="O41" s="115">
        <v>14</v>
      </c>
      <c r="P41" s="115"/>
      <c r="Q41" s="115">
        <v>17</v>
      </c>
      <c r="R41" s="115"/>
      <c r="S41" s="115">
        <v>3</v>
      </c>
      <c r="T41" s="119">
        <v>14</v>
      </c>
      <c r="U41" s="119"/>
      <c r="V41" s="115">
        <v>17</v>
      </c>
      <c r="W41" s="115"/>
      <c r="X41" s="115">
        <v>3</v>
      </c>
      <c r="Y41" s="119">
        <v>14</v>
      </c>
      <c r="Z41" s="119"/>
      <c r="AA41" s="115">
        <v>19</v>
      </c>
      <c r="AB41" s="115"/>
      <c r="AC41" s="115">
        <v>3</v>
      </c>
      <c r="AD41" s="119">
        <v>16</v>
      </c>
      <c r="AE41" s="119"/>
      <c r="AF41" s="115">
        <v>23</v>
      </c>
      <c r="AG41" s="115"/>
      <c r="AH41" s="115">
        <v>3</v>
      </c>
      <c r="AI41" s="119">
        <v>20</v>
      </c>
      <c r="AJ41" s="119"/>
      <c r="AK41" s="115">
        <v>19</v>
      </c>
      <c r="AL41" s="115">
        <v>0</v>
      </c>
      <c r="AM41" s="115">
        <v>3</v>
      </c>
      <c r="AN41" s="119">
        <v>16</v>
      </c>
      <c r="AP41" s="639"/>
    </row>
    <row r="42" spans="1:42" ht="12.75">
      <c r="A42" s="8" t="s">
        <v>101</v>
      </c>
      <c r="B42" s="115">
        <v>59</v>
      </c>
      <c r="C42" s="115">
        <v>1</v>
      </c>
      <c r="D42" s="115">
        <v>8</v>
      </c>
      <c r="E42" s="115">
        <v>50</v>
      </c>
      <c r="F42" s="115"/>
      <c r="G42" s="115">
        <v>59</v>
      </c>
      <c r="H42" s="115">
        <v>1</v>
      </c>
      <c r="I42" s="115">
        <v>8</v>
      </c>
      <c r="J42" s="115">
        <v>50</v>
      </c>
      <c r="K42" s="115"/>
      <c r="L42" s="115">
        <v>59</v>
      </c>
      <c r="M42" s="115">
        <v>1</v>
      </c>
      <c r="N42" s="115">
        <v>8</v>
      </c>
      <c r="O42" s="115">
        <v>50</v>
      </c>
      <c r="P42" s="115"/>
      <c r="Q42" s="115">
        <v>61</v>
      </c>
      <c r="R42" s="115">
        <v>1</v>
      </c>
      <c r="S42" s="115">
        <v>9</v>
      </c>
      <c r="T42" s="119">
        <v>51</v>
      </c>
      <c r="U42" s="119"/>
      <c r="V42" s="115">
        <v>61</v>
      </c>
      <c r="W42" s="115">
        <v>1</v>
      </c>
      <c r="X42" s="115">
        <v>9</v>
      </c>
      <c r="Y42" s="119">
        <v>51</v>
      </c>
      <c r="Z42" s="119"/>
      <c r="AA42" s="115">
        <v>63</v>
      </c>
      <c r="AB42" s="115">
        <v>1</v>
      </c>
      <c r="AC42" s="115">
        <v>9</v>
      </c>
      <c r="AD42" s="119">
        <v>53</v>
      </c>
      <c r="AE42" s="119"/>
      <c r="AF42" s="115">
        <v>59</v>
      </c>
      <c r="AG42" s="115">
        <v>1</v>
      </c>
      <c r="AH42" s="115">
        <v>9</v>
      </c>
      <c r="AI42" s="119">
        <v>49</v>
      </c>
      <c r="AJ42" s="119"/>
      <c r="AK42" s="115">
        <v>62</v>
      </c>
      <c r="AL42" s="115">
        <v>1</v>
      </c>
      <c r="AM42" s="115">
        <v>9</v>
      </c>
      <c r="AN42" s="119">
        <v>52</v>
      </c>
      <c r="AP42" s="639"/>
    </row>
    <row r="43" spans="1:42" ht="12.75">
      <c r="A43" s="8" t="s">
        <v>102</v>
      </c>
      <c r="B43" s="115">
        <v>92</v>
      </c>
      <c r="C43" s="115"/>
      <c r="D43" s="115">
        <v>9</v>
      </c>
      <c r="E43" s="115">
        <v>83</v>
      </c>
      <c r="F43" s="115"/>
      <c r="G43" s="115">
        <v>92</v>
      </c>
      <c r="H43" s="115">
        <v>0</v>
      </c>
      <c r="I43" s="115">
        <v>9</v>
      </c>
      <c r="J43" s="115">
        <v>83</v>
      </c>
      <c r="K43" s="115"/>
      <c r="L43" s="115">
        <v>92</v>
      </c>
      <c r="M43" s="115">
        <v>0</v>
      </c>
      <c r="N43" s="115">
        <v>9</v>
      </c>
      <c r="O43" s="115">
        <v>83</v>
      </c>
      <c r="P43" s="115"/>
      <c r="Q43" s="115">
        <v>91</v>
      </c>
      <c r="R43" s="115"/>
      <c r="S43" s="115">
        <v>9</v>
      </c>
      <c r="T43" s="119">
        <v>82</v>
      </c>
      <c r="U43" s="119"/>
      <c r="V43" s="115">
        <v>91</v>
      </c>
      <c r="W43" s="115"/>
      <c r="X43" s="115">
        <v>9</v>
      </c>
      <c r="Y43" s="119">
        <v>82</v>
      </c>
      <c r="Z43" s="119"/>
      <c r="AA43" s="115">
        <v>91</v>
      </c>
      <c r="AB43" s="115"/>
      <c r="AC43" s="115">
        <v>9</v>
      </c>
      <c r="AD43" s="119">
        <v>82</v>
      </c>
      <c r="AE43" s="119"/>
      <c r="AF43" s="115">
        <v>74</v>
      </c>
      <c r="AG43" s="115"/>
      <c r="AH43" s="115">
        <v>9</v>
      </c>
      <c r="AI43" s="119">
        <v>65</v>
      </c>
      <c r="AJ43" s="119"/>
      <c r="AK43" s="115">
        <v>91</v>
      </c>
      <c r="AL43" s="115">
        <v>0</v>
      </c>
      <c r="AM43" s="115">
        <v>9</v>
      </c>
      <c r="AN43" s="119">
        <v>82</v>
      </c>
      <c r="AP43" s="639"/>
    </row>
    <row r="44" spans="1:42" ht="12.75">
      <c r="A44" s="8" t="s">
        <v>103</v>
      </c>
      <c r="B44" s="115">
        <v>56</v>
      </c>
      <c r="C44" s="115">
        <v>1</v>
      </c>
      <c r="D44" s="115">
        <v>5</v>
      </c>
      <c r="E44" s="115">
        <v>50</v>
      </c>
      <c r="F44" s="115"/>
      <c r="G44" s="115">
        <v>57</v>
      </c>
      <c r="H44" s="115">
        <v>1</v>
      </c>
      <c r="I44" s="115">
        <v>6</v>
      </c>
      <c r="J44" s="115">
        <v>50</v>
      </c>
      <c r="K44" s="115"/>
      <c r="L44" s="115">
        <v>57</v>
      </c>
      <c r="M44" s="115">
        <v>1</v>
      </c>
      <c r="N44" s="115">
        <v>6</v>
      </c>
      <c r="O44" s="115">
        <v>50</v>
      </c>
      <c r="P44" s="115"/>
      <c r="Q44" s="115">
        <v>58</v>
      </c>
      <c r="R44" s="115">
        <v>1</v>
      </c>
      <c r="S44" s="115">
        <v>6</v>
      </c>
      <c r="T44" s="119">
        <v>51</v>
      </c>
      <c r="U44" s="119"/>
      <c r="V44" s="115">
        <v>58</v>
      </c>
      <c r="W44" s="115">
        <v>1</v>
      </c>
      <c r="X44" s="115">
        <v>6</v>
      </c>
      <c r="Y44" s="119">
        <v>51</v>
      </c>
      <c r="Z44" s="119"/>
      <c r="AA44" s="115">
        <v>58</v>
      </c>
      <c r="AB44" s="115">
        <v>1</v>
      </c>
      <c r="AC44" s="115">
        <v>6</v>
      </c>
      <c r="AD44" s="119">
        <v>51</v>
      </c>
      <c r="AE44" s="119"/>
      <c r="AF44" s="115">
        <v>54</v>
      </c>
      <c r="AG44" s="115">
        <v>1</v>
      </c>
      <c r="AH44" s="115">
        <v>6</v>
      </c>
      <c r="AI44" s="119">
        <v>47</v>
      </c>
      <c r="AJ44" s="119"/>
      <c r="AK44" s="115">
        <v>58</v>
      </c>
      <c r="AL44" s="115">
        <v>1</v>
      </c>
      <c r="AM44" s="115">
        <v>6</v>
      </c>
      <c r="AN44" s="119">
        <v>51</v>
      </c>
      <c r="AP44" s="639"/>
    </row>
    <row r="45" spans="1:42" ht="13.5" thickBot="1">
      <c r="A45" s="27" t="s">
        <v>104</v>
      </c>
      <c r="B45" s="116">
        <v>38</v>
      </c>
      <c r="C45" s="116"/>
      <c r="D45" s="116">
        <v>3</v>
      </c>
      <c r="E45" s="116">
        <v>35</v>
      </c>
      <c r="F45" s="116"/>
      <c r="G45" s="116">
        <v>37</v>
      </c>
      <c r="H45" s="116">
        <v>0</v>
      </c>
      <c r="I45" s="116">
        <v>3</v>
      </c>
      <c r="J45" s="116">
        <v>34</v>
      </c>
      <c r="K45" s="116"/>
      <c r="L45" s="116">
        <v>37</v>
      </c>
      <c r="M45" s="116"/>
      <c r="N45" s="116">
        <v>3</v>
      </c>
      <c r="O45" s="116">
        <v>34</v>
      </c>
      <c r="P45" s="116"/>
      <c r="Q45" s="116">
        <v>37</v>
      </c>
      <c r="R45" s="116"/>
      <c r="S45" s="116">
        <v>3</v>
      </c>
      <c r="T45" s="120">
        <v>34</v>
      </c>
      <c r="U45" s="120"/>
      <c r="V45" s="116">
        <v>37</v>
      </c>
      <c r="W45" s="116"/>
      <c r="X45" s="116">
        <v>3</v>
      </c>
      <c r="Y45" s="120">
        <v>34</v>
      </c>
      <c r="Z45" s="120"/>
      <c r="AA45" s="116">
        <v>37</v>
      </c>
      <c r="AB45" s="116"/>
      <c r="AC45" s="116">
        <v>3</v>
      </c>
      <c r="AD45" s="120">
        <v>34</v>
      </c>
      <c r="AE45" s="120"/>
      <c r="AF45" s="116">
        <v>63</v>
      </c>
      <c r="AG45" s="116"/>
      <c r="AH45" s="116">
        <v>3</v>
      </c>
      <c r="AI45" s="120">
        <v>60</v>
      </c>
      <c r="AJ45" s="120"/>
      <c r="AK45" s="116">
        <v>37</v>
      </c>
      <c r="AL45" s="116">
        <v>0</v>
      </c>
      <c r="AM45" s="116">
        <v>3</v>
      </c>
      <c r="AN45" s="120">
        <v>34</v>
      </c>
      <c r="AP45" s="639"/>
    </row>
    <row r="46" spans="1:40" ht="12.75">
      <c r="A46" s="700" t="s">
        <v>465</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66"/>
      <c r="AA46" s="8"/>
      <c r="AB46" s="8"/>
      <c r="AC46" s="8"/>
      <c r="AD46" s="8"/>
      <c r="AE46" s="8"/>
      <c r="AF46" s="8"/>
      <c r="AG46" s="8"/>
      <c r="AH46" s="8"/>
      <c r="AI46" s="8"/>
      <c r="AJ46" s="8"/>
      <c r="AK46" s="8"/>
      <c r="AL46" s="8"/>
      <c r="AM46" s="8"/>
      <c r="AN46" s="8"/>
    </row>
    <row r="47" spans="1:40" ht="15">
      <c r="A47" s="117" t="s">
        <v>1002</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ht="12.75">
      <c r="A48" s="134" t="s">
        <v>1003</v>
      </c>
    </row>
    <row r="49" ht="12.75">
      <c r="A49" s="134" t="s">
        <v>1004</v>
      </c>
    </row>
  </sheetData>
  <sheetProtection/>
  <mergeCells count="44">
    <mergeCell ref="AF5:AI5"/>
    <mergeCell ref="AF6:AF7"/>
    <mergeCell ref="AG6:AG7"/>
    <mergeCell ref="AH6:AH7"/>
    <mergeCell ref="AI6:AI7"/>
    <mergeCell ref="AK6:AK7"/>
    <mergeCell ref="AL6:AL7"/>
    <mergeCell ref="AM6:AM7"/>
    <mergeCell ref="AN6:AN7"/>
    <mergeCell ref="A46:Y46"/>
    <mergeCell ref="X6:X7"/>
    <mergeCell ref="Y6:Y7"/>
    <mergeCell ref="AA6:AA7"/>
    <mergeCell ref="AB6:AB7"/>
    <mergeCell ref="AC6:AC7"/>
    <mergeCell ref="AD6:AD7"/>
    <mergeCell ref="Q6:Q7"/>
    <mergeCell ref="R6:R7"/>
    <mergeCell ref="S6:S7"/>
    <mergeCell ref="T6:T7"/>
    <mergeCell ref="V6:V7"/>
    <mergeCell ref="W6:W7"/>
    <mergeCell ref="I6:I7"/>
    <mergeCell ref="J6:J7"/>
    <mergeCell ref="L6:L7"/>
    <mergeCell ref="M6:M7"/>
    <mergeCell ref="N6:N7"/>
    <mergeCell ref="O6:O7"/>
    <mergeCell ref="B6:B7"/>
    <mergeCell ref="C6:C7"/>
    <mergeCell ref="D6:D7"/>
    <mergeCell ref="E6:E7"/>
    <mergeCell ref="G6:G7"/>
    <mergeCell ref="H6:H7"/>
    <mergeCell ref="A2:AN2"/>
    <mergeCell ref="A3:AD3"/>
    <mergeCell ref="A5:A7"/>
    <mergeCell ref="B5:E5"/>
    <mergeCell ref="G5:J5"/>
    <mergeCell ref="L5:O5"/>
    <mergeCell ref="Q5:T5"/>
    <mergeCell ref="V5:Y5"/>
    <mergeCell ref="AA5:AD5"/>
    <mergeCell ref="AK5:AN5"/>
  </mergeCells>
  <hyperlinks>
    <hyperlink ref="A1" location="Índice!A1" display="Regresar"/>
  </hyperlink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N43"/>
  <sheetViews>
    <sheetView showGridLines="0" zoomScalePageLayoutView="0" workbookViewId="0" topLeftCell="A1">
      <selection activeCell="A1" sqref="A1"/>
    </sheetView>
  </sheetViews>
  <sheetFormatPr defaultColWidth="11.421875" defaultRowHeight="12.75"/>
  <cols>
    <col min="1" max="1" width="24.57421875" style="0" customWidth="1"/>
    <col min="2" max="12" width="11.421875" style="0" customWidth="1"/>
    <col min="13" max="14" width="11.8515625" style="0" customWidth="1"/>
  </cols>
  <sheetData>
    <row r="1" spans="1:14" ht="15">
      <c r="A1" s="17" t="s">
        <v>66</v>
      </c>
      <c r="B1" s="52"/>
      <c r="C1" s="52"/>
      <c r="D1" s="52"/>
      <c r="E1" s="52"/>
      <c r="F1" s="52"/>
      <c r="G1" s="52"/>
      <c r="H1" s="52"/>
      <c r="I1" s="52"/>
      <c r="J1" s="52"/>
      <c r="K1" s="52"/>
      <c r="L1" s="52"/>
      <c r="M1" s="52"/>
      <c r="N1" s="52"/>
    </row>
    <row r="2" spans="1:14" ht="12.75">
      <c r="A2" s="750" t="s">
        <v>17</v>
      </c>
      <c r="B2" s="750"/>
      <c r="C2" s="750"/>
      <c r="D2" s="750"/>
      <c r="E2" s="750"/>
      <c r="F2" s="750"/>
      <c r="G2" s="750"/>
      <c r="H2" s="750"/>
      <c r="I2" s="750"/>
      <c r="J2" s="750"/>
      <c r="K2" s="750"/>
      <c r="L2" s="750"/>
      <c r="M2" s="750"/>
      <c r="N2" s="750"/>
    </row>
    <row r="3" spans="1:14" ht="15">
      <c r="A3" s="751" t="s">
        <v>989</v>
      </c>
      <c r="B3" s="752"/>
      <c r="C3" s="752"/>
      <c r="D3" s="752"/>
      <c r="E3" s="752"/>
      <c r="F3" s="752"/>
      <c r="G3" s="752"/>
      <c r="H3" s="752"/>
      <c r="I3" s="752"/>
      <c r="J3" s="752"/>
      <c r="K3" s="752"/>
      <c r="L3" s="751"/>
      <c r="M3" s="121"/>
      <c r="N3" s="121"/>
    </row>
    <row r="4" spans="1:14" ht="13.5" thickBot="1">
      <c r="A4" s="122"/>
      <c r="B4" s="122"/>
      <c r="C4" s="122"/>
      <c r="D4" s="122"/>
      <c r="E4" s="122"/>
      <c r="F4" s="122"/>
      <c r="G4" s="122"/>
      <c r="H4" s="122"/>
      <c r="I4" s="122"/>
      <c r="J4" s="123"/>
      <c r="K4" s="121"/>
      <c r="L4" s="121"/>
      <c r="M4" s="121"/>
      <c r="N4" s="121"/>
    </row>
    <row r="5" spans="1:14" ht="12.75">
      <c r="A5" s="753" t="s">
        <v>472</v>
      </c>
      <c r="B5" s="755">
        <v>2000</v>
      </c>
      <c r="C5" s="755">
        <v>2001</v>
      </c>
      <c r="D5" s="755">
        <v>2002</v>
      </c>
      <c r="E5" s="755">
        <v>2003</v>
      </c>
      <c r="F5" s="755">
        <v>2004</v>
      </c>
      <c r="G5" s="755">
        <v>2005</v>
      </c>
      <c r="H5" s="755">
        <v>2006</v>
      </c>
      <c r="I5" s="755">
        <v>2007</v>
      </c>
      <c r="J5" s="757">
        <v>2008</v>
      </c>
      <c r="K5" s="759">
        <v>2009</v>
      </c>
      <c r="L5" s="759">
        <v>2010</v>
      </c>
      <c r="M5" s="759">
        <v>2011</v>
      </c>
      <c r="N5" s="759">
        <v>2012</v>
      </c>
    </row>
    <row r="6" spans="1:14" ht="12.75">
      <c r="A6" s="754"/>
      <c r="B6" s="756"/>
      <c r="C6" s="756"/>
      <c r="D6" s="756"/>
      <c r="E6" s="756"/>
      <c r="F6" s="756"/>
      <c r="G6" s="756"/>
      <c r="H6" s="756"/>
      <c r="I6" s="756"/>
      <c r="J6" s="758"/>
      <c r="K6" s="760"/>
      <c r="L6" s="760"/>
      <c r="M6" s="760"/>
      <c r="N6" s="760"/>
    </row>
    <row r="7" spans="1:14" ht="12.75">
      <c r="A7" s="124"/>
      <c r="B7" s="663"/>
      <c r="C7" s="663"/>
      <c r="D7" s="663"/>
      <c r="E7" s="663"/>
      <c r="F7" s="663"/>
      <c r="G7" s="663"/>
      <c r="H7" s="663"/>
      <c r="I7" s="663"/>
      <c r="J7" s="663"/>
      <c r="K7" s="663"/>
      <c r="L7" s="663"/>
      <c r="M7" s="663"/>
      <c r="N7" s="663"/>
    </row>
    <row r="8" spans="1:14" ht="12.75">
      <c r="A8" s="662" t="s">
        <v>1037</v>
      </c>
      <c r="B8" s="665">
        <v>43186</v>
      </c>
      <c r="C8" s="665">
        <v>43434</v>
      </c>
      <c r="D8" s="665">
        <v>43335</v>
      </c>
      <c r="E8" s="665">
        <v>43453</v>
      </c>
      <c r="F8" s="665">
        <v>43607</v>
      </c>
      <c r="G8" s="665">
        <v>43607</v>
      </c>
      <c r="H8" s="665">
        <v>43607</v>
      </c>
      <c r="I8" s="665">
        <v>44164</v>
      </c>
      <c r="J8" s="665">
        <v>45301</v>
      </c>
      <c r="K8" s="667">
        <v>44492</v>
      </c>
      <c r="L8" s="667">
        <v>45519</v>
      </c>
      <c r="M8" s="667">
        <v>48034</v>
      </c>
      <c r="N8" s="667">
        <v>46697</v>
      </c>
    </row>
    <row r="9" spans="1:14" ht="12.75">
      <c r="A9" s="124"/>
      <c r="B9" s="665"/>
      <c r="C9" s="665"/>
      <c r="D9" s="665"/>
      <c r="E9" s="665"/>
      <c r="F9" s="665"/>
      <c r="G9" s="665"/>
      <c r="H9" s="665"/>
      <c r="I9" s="665"/>
      <c r="J9" s="665"/>
      <c r="K9" s="667"/>
      <c r="L9" s="667"/>
      <c r="M9" s="667"/>
      <c r="N9" s="667"/>
    </row>
    <row r="10" spans="1:14" ht="12.75">
      <c r="A10" s="125" t="s">
        <v>982</v>
      </c>
      <c r="B10" s="665">
        <v>28622</v>
      </c>
      <c r="C10" s="665">
        <v>28951</v>
      </c>
      <c r="D10" s="665">
        <v>29039</v>
      </c>
      <c r="E10" s="665">
        <v>29131</v>
      </c>
      <c r="F10" s="665">
        <v>29233</v>
      </c>
      <c r="G10" s="665">
        <v>29233</v>
      </c>
      <c r="H10" s="665">
        <v>29233</v>
      </c>
      <c r="I10" s="665">
        <v>29350</v>
      </c>
      <c r="J10" s="665">
        <v>29932</v>
      </c>
      <c r="K10" s="668">
        <v>29728</v>
      </c>
      <c r="L10" s="668">
        <v>30296</v>
      </c>
      <c r="M10" s="668">
        <v>32071</v>
      </c>
      <c r="N10" s="668">
        <v>32437</v>
      </c>
    </row>
    <row r="11" spans="1:14" ht="12.75">
      <c r="A11" s="124"/>
      <c r="B11" s="665"/>
      <c r="C11" s="665"/>
      <c r="D11" s="665"/>
      <c r="E11" s="665"/>
      <c r="F11" s="665"/>
      <c r="G11" s="665"/>
      <c r="H11" s="665"/>
      <c r="I11" s="665"/>
      <c r="J11" s="665"/>
      <c r="K11" s="667"/>
      <c r="L11" s="667"/>
      <c r="M11" s="667"/>
      <c r="N11" s="667"/>
    </row>
    <row r="12" spans="1:14" ht="12.75">
      <c r="A12" s="125" t="s">
        <v>473</v>
      </c>
      <c r="B12" s="665">
        <v>14564</v>
      </c>
      <c r="C12" s="665">
        <v>14483</v>
      </c>
      <c r="D12" s="665">
        <v>14296</v>
      </c>
      <c r="E12" s="665">
        <v>14322</v>
      </c>
      <c r="F12" s="665">
        <v>14374</v>
      </c>
      <c r="G12" s="665">
        <v>14374</v>
      </c>
      <c r="H12" s="665">
        <v>14374</v>
      </c>
      <c r="I12" s="665">
        <v>14814</v>
      </c>
      <c r="J12" s="665">
        <v>15369</v>
      </c>
      <c r="K12" s="667">
        <v>14764</v>
      </c>
      <c r="L12" s="667">
        <v>15223</v>
      </c>
      <c r="M12" s="667">
        <v>15963</v>
      </c>
      <c r="N12" s="667">
        <v>14260</v>
      </c>
    </row>
    <row r="13" spans="1:14" ht="12.75">
      <c r="A13" s="124"/>
      <c r="B13" s="667"/>
      <c r="C13" s="667"/>
      <c r="D13" s="667"/>
      <c r="E13" s="667"/>
      <c r="F13" s="667"/>
      <c r="G13" s="667"/>
      <c r="H13" s="667"/>
      <c r="I13" s="667"/>
      <c r="J13" s="667"/>
      <c r="K13" s="667"/>
      <c r="L13" s="667"/>
      <c r="M13" s="667"/>
      <c r="N13" s="667"/>
    </row>
    <row r="14" spans="1:14" ht="12.75">
      <c r="A14" s="125" t="s">
        <v>474</v>
      </c>
      <c r="B14" s="665">
        <v>4916</v>
      </c>
      <c r="C14" s="665">
        <v>4815</v>
      </c>
      <c r="D14" s="665">
        <v>4537</v>
      </c>
      <c r="E14" s="665">
        <v>4494</v>
      </c>
      <c r="F14" s="665">
        <v>4504</v>
      </c>
      <c r="G14" s="665">
        <v>4504</v>
      </c>
      <c r="H14" s="665">
        <v>4504</v>
      </c>
      <c r="I14" s="665">
        <v>4409</v>
      </c>
      <c r="J14" s="665">
        <v>4385</v>
      </c>
      <c r="K14" s="667">
        <v>3927</v>
      </c>
      <c r="L14" s="667">
        <v>3730</v>
      </c>
      <c r="M14" s="667">
        <v>2634</v>
      </c>
      <c r="N14" s="667">
        <v>2867</v>
      </c>
    </row>
    <row r="15" spans="1:14" ht="12.75">
      <c r="A15" s="124"/>
      <c r="B15" s="665"/>
      <c r="C15" s="665"/>
      <c r="D15" s="665"/>
      <c r="E15" s="665"/>
      <c r="F15" s="665"/>
      <c r="G15" s="665"/>
      <c r="H15" s="665"/>
      <c r="I15" s="665"/>
      <c r="J15" s="665"/>
      <c r="K15" s="667"/>
      <c r="L15" s="667"/>
      <c r="M15" s="667"/>
      <c r="N15" s="667"/>
    </row>
    <row r="16" spans="1:14" ht="12.75">
      <c r="A16" s="125" t="s">
        <v>475</v>
      </c>
      <c r="B16" s="665">
        <v>1622</v>
      </c>
      <c r="C16" s="665">
        <v>1711</v>
      </c>
      <c r="D16" s="665">
        <v>1718</v>
      </c>
      <c r="E16" s="665">
        <v>1720</v>
      </c>
      <c r="F16" s="665">
        <v>1715</v>
      </c>
      <c r="G16" s="665">
        <v>1715</v>
      </c>
      <c r="H16" s="665">
        <v>1715</v>
      </c>
      <c r="I16" s="665">
        <v>1734</v>
      </c>
      <c r="J16" s="665">
        <v>1774</v>
      </c>
      <c r="K16" s="667">
        <v>1768</v>
      </c>
      <c r="L16" s="667">
        <v>1775</v>
      </c>
      <c r="M16" s="667">
        <v>1944</v>
      </c>
      <c r="N16" s="667">
        <v>1574</v>
      </c>
    </row>
    <row r="17" spans="1:14" ht="12.75">
      <c r="A17" s="124"/>
      <c r="B17" s="665"/>
      <c r="C17" s="665"/>
      <c r="D17" s="665"/>
      <c r="E17" s="665"/>
      <c r="F17" s="665"/>
      <c r="G17" s="665"/>
      <c r="H17" s="665"/>
      <c r="I17" s="665"/>
      <c r="J17" s="665"/>
      <c r="K17" s="667"/>
      <c r="L17" s="667"/>
      <c r="M17" s="667"/>
      <c r="N17" s="667"/>
    </row>
    <row r="18" spans="1:14" ht="12.75">
      <c r="A18" s="125" t="s">
        <v>1038</v>
      </c>
      <c r="B18" s="665">
        <v>14089</v>
      </c>
      <c r="C18" s="665">
        <v>13249</v>
      </c>
      <c r="D18" s="665">
        <v>13272</v>
      </c>
      <c r="E18" s="665">
        <v>13318</v>
      </c>
      <c r="F18" s="665">
        <v>13418</v>
      </c>
      <c r="G18" s="665">
        <v>13418</v>
      </c>
      <c r="H18" s="665">
        <v>13851</v>
      </c>
      <c r="I18" s="665">
        <v>14542</v>
      </c>
      <c r="J18" s="665">
        <v>14523</v>
      </c>
      <c r="K18" s="667">
        <v>15240</v>
      </c>
      <c r="L18" s="667">
        <v>15601</v>
      </c>
      <c r="M18" s="667">
        <v>17070</v>
      </c>
      <c r="N18" s="667">
        <v>17820</v>
      </c>
    </row>
    <row r="19" spans="1:14" ht="12.75">
      <c r="A19" s="124"/>
      <c r="B19" s="665"/>
      <c r="C19" s="665"/>
      <c r="D19" s="665"/>
      <c r="E19" s="665"/>
      <c r="F19" s="665"/>
      <c r="G19" s="665"/>
      <c r="H19" s="665"/>
      <c r="I19" s="665"/>
      <c r="J19" s="665"/>
      <c r="K19" s="667"/>
      <c r="L19" s="667"/>
      <c r="M19" s="667"/>
      <c r="N19" s="667"/>
    </row>
    <row r="20" spans="1:14" ht="12.75">
      <c r="A20" s="125" t="s">
        <v>1039</v>
      </c>
      <c r="B20" s="665"/>
      <c r="C20" s="665">
        <v>1026</v>
      </c>
      <c r="D20" s="665">
        <v>1033</v>
      </c>
      <c r="E20" s="665">
        <v>1040</v>
      </c>
      <c r="F20" s="665">
        <v>1056</v>
      </c>
      <c r="G20" s="665">
        <v>1056</v>
      </c>
      <c r="H20" s="665">
        <v>1056</v>
      </c>
      <c r="I20" s="665">
        <v>1186</v>
      </c>
      <c r="J20" s="665">
        <v>1195</v>
      </c>
      <c r="K20" s="667">
        <v>1156</v>
      </c>
      <c r="L20" s="667">
        <v>1160</v>
      </c>
      <c r="M20" s="667">
        <v>1029</v>
      </c>
      <c r="N20" s="667">
        <v>1083</v>
      </c>
    </row>
    <row r="21" spans="1:14" ht="12.75">
      <c r="A21" s="124"/>
      <c r="B21" s="665"/>
      <c r="C21" s="665"/>
      <c r="D21" s="665"/>
      <c r="E21" s="665"/>
      <c r="F21" s="665"/>
      <c r="G21" s="665"/>
      <c r="H21" s="665"/>
      <c r="I21" s="665"/>
      <c r="J21" s="665"/>
      <c r="K21" s="667"/>
      <c r="L21" s="667"/>
      <c r="M21" s="667"/>
      <c r="N21" s="667"/>
    </row>
    <row r="22" spans="1:14" ht="12.75">
      <c r="A22" s="125" t="s">
        <v>1040</v>
      </c>
      <c r="B22" s="665">
        <v>972</v>
      </c>
      <c r="C22" s="665">
        <v>989</v>
      </c>
      <c r="D22" s="665">
        <v>1003</v>
      </c>
      <c r="E22" s="669">
        <v>1007</v>
      </c>
      <c r="F22" s="669">
        <v>1016</v>
      </c>
      <c r="G22" s="665">
        <v>1016</v>
      </c>
      <c r="H22" s="665">
        <v>1016</v>
      </c>
      <c r="I22" s="665">
        <v>1270</v>
      </c>
      <c r="J22" s="665">
        <v>1172</v>
      </c>
      <c r="K22" s="667">
        <v>1181</v>
      </c>
      <c r="L22" s="667">
        <v>1191</v>
      </c>
      <c r="M22" s="667">
        <v>1160</v>
      </c>
      <c r="N22" s="667">
        <v>1264</v>
      </c>
    </row>
    <row r="23" spans="1:14" ht="12.75">
      <c r="A23" s="124"/>
      <c r="B23" s="665"/>
      <c r="C23" s="665"/>
      <c r="D23" s="665"/>
      <c r="E23" s="665"/>
      <c r="F23" s="665"/>
      <c r="G23" s="665"/>
      <c r="H23" s="665"/>
      <c r="I23" s="665"/>
      <c r="J23" s="665"/>
      <c r="K23" s="667"/>
      <c r="L23" s="667"/>
      <c r="M23" s="667"/>
      <c r="N23" s="667"/>
    </row>
    <row r="24" spans="1:14" ht="12.75">
      <c r="A24" s="125" t="s">
        <v>476</v>
      </c>
      <c r="B24" s="665">
        <v>470</v>
      </c>
      <c r="C24" s="665">
        <v>472</v>
      </c>
      <c r="D24" s="665">
        <v>447</v>
      </c>
      <c r="E24" s="665">
        <v>446</v>
      </c>
      <c r="F24" s="665">
        <v>446</v>
      </c>
      <c r="G24" s="665">
        <v>446</v>
      </c>
      <c r="H24" s="665">
        <v>446</v>
      </c>
      <c r="I24" s="665">
        <v>446</v>
      </c>
      <c r="J24" s="665">
        <v>454</v>
      </c>
      <c r="K24" s="667">
        <v>439</v>
      </c>
      <c r="L24" s="667">
        <v>434</v>
      </c>
      <c r="M24" s="667">
        <v>384</v>
      </c>
      <c r="N24" s="667">
        <v>385</v>
      </c>
    </row>
    <row r="25" spans="1:14" ht="12.75">
      <c r="A25" s="124"/>
      <c r="B25" s="665"/>
      <c r="C25" s="665"/>
      <c r="D25" s="665"/>
      <c r="E25" s="665"/>
      <c r="F25" s="665"/>
      <c r="G25" s="665"/>
      <c r="H25" s="665"/>
      <c r="I25" s="665"/>
      <c r="J25" s="665"/>
      <c r="K25" s="667"/>
      <c r="L25" s="667"/>
      <c r="M25" s="667"/>
      <c r="N25" s="667"/>
    </row>
    <row r="26" spans="1:14" ht="12.75">
      <c r="A26" s="125" t="s">
        <v>1041</v>
      </c>
      <c r="B26" s="665">
        <v>496</v>
      </c>
      <c r="C26" s="665">
        <v>503</v>
      </c>
      <c r="D26" s="665">
        <v>520</v>
      </c>
      <c r="E26" s="665">
        <v>524</v>
      </c>
      <c r="F26" s="665">
        <v>531</v>
      </c>
      <c r="G26" s="665">
        <v>531</v>
      </c>
      <c r="H26" s="665">
        <v>531</v>
      </c>
      <c r="I26" s="665">
        <v>541</v>
      </c>
      <c r="J26" s="665">
        <v>540</v>
      </c>
      <c r="K26" s="667">
        <v>539</v>
      </c>
      <c r="L26" s="667">
        <v>540</v>
      </c>
      <c r="M26" s="667">
        <v>541</v>
      </c>
      <c r="N26" s="667">
        <v>540</v>
      </c>
    </row>
    <row r="27" spans="1:14" ht="12.75">
      <c r="A27" s="124"/>
      <c r="B27" s="665"/>
      <c r="C27" s="665"/>
      <c r="D27" s="665"/>
      <c r="E27" s="665"/>
      <c r="F27" s="665"/>
      <c r="G27" s="665"/>
      <c r="H27" s="665"/>
      <c r="I27" s="665"/>
      <c r="J27" s="665"/>
      <c r="K27" s="667"/>
      <c r="L27" s="667"/>
      <c r="M27" s="667"/>
      <c r="N27" s="667"/>
    </row>
    <row r="28" spans="1:14" ht="12.75">
      <c r="A28" s="125" t="s">
        <v>1042</v>
      </c>
      <c r="B28" s="665">
        <v>886</v>
      </c>
      <c r="C28" s="665">
        <v>902</v>
      </c>
      <c r="D28" s="665">
        <v>919</v>
      </c>
      <c r="E28" s="665">
        <v>926</v>
      </c>
      <c r="F28" s="665">
        <v>923</v>
      </c>
      <c r="G28" s="669">
        <v>923</v>
      </c>
      <c r="H28" s="669">
        <v>926</v>
      </c>
      <c r="I28" s="669">
        <v>942</v>
      </c>
      <c r="J28" s="669">
        <v>971</v>
      </c>
      <c r="K28" s="667">
        <v>1003</v>
      </c>
      <c r="L28" s="667">
        <v>1029</v>
      </c>
      <c r="M28" s="667">
        <v>1024</v>
      </c>
      <c r="N28" s="667">
        <v>1034</v>
      </c>
    </row>
    <row r="29" spans="1:14" ht="12.75">
      <c r="A29" s="124"/>
      <c r="B29" s="665"/>
      <c r="C29" s="665"/>
      <c r="D29" s="665"/>
      <c r="E29" s="665"/>
      <c r="F29" s="665"/>
      <c r="G29" s="665"/>
      <c r="H29" s="665"/>
      <c r="I29" s="665"/>
      <c r="J29" s="665"/>
      <c r="K29" s="667"/>
      <c r="L29" s="667"/>
      <c r="M29" s="667"/>
      <c r="N29" s="667"/>
    </row>
    <row r="30" spans="1:14" ht="12.75">
      <c r="A30" s="125" t="s">
        <v>477</v>
      </c>
      <c r="B30" s="665">
        <v>31</v>
      </c>
      <c r="C30" s="665">
        <v>32</v>
      </c>
      <c r="D30" s="665">
        <v>35</v>
      </c>
      <c r="E30" s="665">
        <v>35</v>
      </c>
      <c r="F30" s="665">
        <v>35</v>
      </c>
      <c r="G30" s="665">
        <v>35</v>
      </c>
      <c r="H30" s="665">
        <v>35</v>
      </c>
      <c r="I30" s="665">
        <v>35</v>
      </c>
      <c r="J30" s="665">
        <v>38</v>
      </c>
      <c r="K30" s="667">
        <v>40</v>
      </c>
      <c r="L30" s="667">
        <v>41</v>
      </c>
      <c r="M30" s="667">
        <v>59</v>
      </c>
      <c r="N30" s="667">
        <v>65</v>
      </c>
    </row>
    <row r="31" spans="1:14" ht="12.75">
      <c r="A31" s="124"/>
      <c r="B31" s="665"/>
      <c r="C31" s="665"/>
      <c r="D31" s="665"/>
      <c r="E31" s="665"/>
      <c r="F31" s="665"/>
      <c r="G31" s="665"/>
      <c r="H31" s="665"/>
      <c r="I31" s="665"/>
      <c r="J31" s="665"/>
      <c r="K31" s="667"/>
      <c r="L31" s="667"/>
      <c r="M31" s="667"/>
      <c r="N31" s="667"/>
    </row>
    <row r="32" spans="1:14" ht="12.75">
      <c r="A32" s="125" t="s">
        <v>478</v>
      </c>
      <c r="B32" s="665">
        <v>652</v>
      </c>
      <c r="C32" s="665">
        <v>655</v>
      </c>
      <c r="D32" s="665">
        <v>664</v>
      </c>
      <c r="E32" s="665">
        <v>667</v>
      </c>
      <c r="F32" s="665">
        <v>670</v>
      </c>
      <c r="G32" s="665">
        <v>670</v>
      </c>
      <c r="H32" s="665">
        <v>672</v>
      </c>
      <c r="I32" s="665">
        <v>680</v>
      </c>
      <c r="J32" s="665">
        <v>709</v>
      </c>
      <c r="K32" s="667">
        <v>728</v>
      </c>
      <c r="L32" s="667">
        <v>743</v>
      </c>
      <c r="M32" s="667">
        <v>748</v>
      </c>
      <c r="N32" s="667">
        <v>977</v>
      </c>
    </row>
    <row r="33" spans="1:14" ht="12.75">
      <c r="A33" s="124"/>
      <c r="B33" s="665"/>
      <c r="C33" s="665"/>
      <c r="D33" s="665"/>
      <c r="E33" s="665"/>
      <c r="F33" s="665"/>
      <c r="G33" s="665"/>
      <c r="H33" s="665"/>
      <c r="I33" s="665"/>
      <c r="J33" s="665"/>
      <c r="K33" s="667"/>
      <c r="L33" s="667"/>
      <c r="M33" s="667"/>
      <c r="N33" s="667"/>
    </row>
    <row r="34" spans="1:14" ht="12.75">
      <c r="A34" s="125" t="s">
        <v>479</v>
      </c>
      <c r="B34" s="665">
        <v>168</v>
      </c>
      <c r="C34" s="665">
        <v>168</v>
      </c>
      <c r="D34" s="665">
        <v>168</v>
      </c>
      <c r="E34" s="665">
        <v>168</v>
      </c>
      <c r="F34" s="665">
        <v>168</v>
      </c>
      <c r="G34" s="665">
        <v>168</v>
      </c>
      <c r="H34" s="665">
        <v>168</v>
      </c>
      <c r="I34" s="665">
        <v>168</v>
      </c>
      <c r="J34" s="665">
        <v>168</v>
      </c>
      <c r="K34" s="667">
        <v>163</v>
      </c>
      <c r="L34" s="667">
        <v>162</v>
      </c>
      <c r="M34" s="667">
        <v>161</v>
      </c>
      <c r="N34" s="667">
        <v>154</v>
      </c>
    </row>
    <row r="35" spans="1:14" ht="12.75">
      <c r="A35" s="124"/>
      <c r="B35" s="665"/>
      <c r="C35" s="665"/>
      <c r="D35" s="665"/>
      <c r="E35" s="665"/>
      <c r="F35" s="665"/>
      <c r="G35" s="665"/>
      <c r="H35" s="665"/>
      <c r="I35" s="665"/>
      <c r="J35" s="665"/>
      <c r="K35" s="667"/>
      <c r="L35" s="667"/>
      <c r="M35" s="667"/>
      <c r="N35" s="667"/>
    </row>
    <row r="36" spans="1:14" ht="13.5" thickBot="1">
      <c r="A36" s="126" t="s">
        <v>480</v>
      </c>
      <c r="B36" s="670">
        <v>896</v>
      </c>
      <c r="C36" s="670">
        <v>901</v>
      </c>
      <c r="D36" s="670">
        <v>908</v>
      </c>
      <c r="E36" s="670">
        <v>912</v>
      </c>
      <c r="F36" s="671">
        <v>918</v>
      </c>
      <c r="G36" s="670">
        <v>918</v>
      </c>
      <c r="H36" s="670">
        <v>918</v>
      </c>
      <c r="I36" s="670">
        <v>919</v>
      </c>
      <c r="J36" s="670">
        <v>923</v>
      </c>
      <c r="K36" s="672">
        <v>969</v>
      </c>
      <c r="L36" s="672">
        <v>975</v>
      </c>
      <c r="M36" s="672">
        <v>928</v>
      </c>
      <c r="N36" s="672">
        <v>1034</v>
      </c>
    </row>
    <row r="37" spans="1:14" ht="12.75">
      <c r="A37" s="127" t="s">
        <v>1027</v>
      </c>
      <c r="B37" s="128"/>
      <c r="C37" s="129"/>
      <c r="D37" s="129"/>
      <c r="E37" s="129"/>
      <c r="F37" s="129"/>
      <c r="G37" s="129"/>
      <c r="H37" s="129"/>
      <c r="I37" s="129"/>
      <c r="J37" s="129"/>
      <c r="K37" s="129"/>
      <c r="L37" s="124"/>
      <c r="M37" s="124"/>
      <c r="N37" s="124"/>
    </row>
    <row r="38" spans="1:14" ht="12.75">
      <c r="A38" s="127" t="s">
        <v>1034</v>
      </c>
      <c r="B38" s="128"/>
      <c r="C38" s="129"/>
      <c r="D38" s="129"/>
      <c r="E38" s="129"/>
      <c r="F38" s="129"/>
      <c r="G38" s="129"/>
      <c r="H38" s="129"/>
      <c r="I38" s="129"/>
      <c r="J38" s="129"/>
      <c r="K38" s="129"/>
      <c r="L38" s="124"/>
      <c r="M38" s="124"/>
      <c r="N38" s="124"/>
    </row>
    <row r="39" spans="1:14" ht="12.75">
      <c r="A39" s="127" t="s">
        <v>1035</v>
      </c>
      <c r="B39" s="128"/>
      <c r="C39" s="129"/>
      <c r="D39" s="129"/>
      <c r="E39" s="129"/>
      <c r="F39" s="129"/>
      <c r="G39" s="129"/>
      <c r="H39" s="129"/>
      <c r="I39" s="129"/>
      <c r="J39" s="129"/>
      <c r="K39" s="129"/>
      <c r="L39" s="124"/>
      <c r="M39" s="124"/>
      <c r="N39" s="124"/>
    </row>
    <row r="40" spans="1:14" ht="12.75">
      <c r="A40" s="127" t="s">
        <v>1024</v>
      </c>
      <c r="B40" s="129"/>
      <c r="C40" s="129"/>
      <c r="D40" s="129"/>
      <c r="E40" s="129"/>
      <c r="F40" s="129"/>
      <c r="G40" s="129"/>
      <c r="H40" s="129"/>
      <c r="I40" s="129"/>
      <c r="J40" s="129"/>
      <c r="K40" s="129"/>
      <c r="L40" s="124"/>
      <c r="M40" s="124"/>
      <c r="N40" s="124"/>
    </row>
    <row r="41" spans="1:14" ht="12.75">
      <c r="A41" s="127" t="s">
        <v>1025</v>
      </c>
      <c r="B41" s="129"/>
      <c r="C41" s="129"/>
      <c r="D41" s="129"/>
      <c r="E41" s="129"/>
      <c r="F41" s="129"/>
      <c r="G41" s="129"/>
      <c r="H41" s="129"/>
      <c r="I41" s="129"/>
      <c r="J41" s="129"/>
      <c r="K41" s="129"/>
      <c r="L41" s="124"/>
      <c r="M41" s="124"/>
      <c r="N41" s="124"/>
    </row>
    <row r="42" spans="1:14" ht="12.75">
      <c r="A42" s="127" t="s">
        <v>1036</v>
      </c>
      <c r="B42" s="129"/>
      <c r="C42" s="129"/>
      <c r="D42" s="129"/>
      <c r="E42" s="129"/>
      <c r="F42" s="129"/>
      <c r="G42" s="129"/>
      <c r="H42" s="129"/>
      <c r="I42" s="129"/>
      <c r="J42" s="129"/>
      <c r="K42" s="129"/>
      <c r="L42" s="124"/>
      <c r="M42" s="124"/>
      <c r="N42" s="124"/>
    </row>
    <row r="43" spans="1:14" ht="12.75">
      <c r="A43" s="761" t="s">
        <v>481</v>
      </c>
      <c r="B43" s="761"/>
      <c r="C43" s="761"/>
      <c r="D43" s="761"/>
      <c r="E43" s="761"/>
      <c r="F43" s="761"/>
      <c r="G43" s="761"/>
      <c r="H43" s="761"/>
      <c r="I43" s="761"/>
      <c r="J43" s="761"/>
      <c r="K43" s="761"/>
      <c r="L43" s="131"/>
      <c r="M43" s="131"/>
      <c r="N43" s="131"/>
    </row>
  </sheetData>
  <sheetProtection/>
  <mergeCells count="17">
    <mergeCell ref="I5:I6"/>
    <mergeCell ref="J5:J6"/>
    <mergeCell ref="K5:K6"/>
    <mergeCell ref="L5:L6"/>
    <mergeCell ref="N5:N6"/>
    <mergeCell ref="A43:K43"/>
    <mergeCell ref="M5:M6"/>
    <mergeCell ref="A2:N2"/>
    <mergeCell ref="A3:L3"/>
    <mergeCell ref="A5:A6"/>
    <mergeCell ref="B5:B6"/>
    <mergeCell ref="C5:C6"/>
    <mergeCell ref="D5:D6"/>
    <mergeCell ref="E5:E6"/>
    <mergeCell ref="F5:F6"/>
    <mergeCell ref="G5:G6"/>
    <mergeCell ref="H5:H6"/>
  </mergeCells>
  <hyperlinks>
    <hyperlink ref="A1" location="Índice!A1" display="Regresar"/>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54"/>
  <sheetViews>
    <sheetView showGridLines="0" zoomScalePageLayoutView="0" workbookViewId="0" topLeftCell="A1">
      <selection activeCell="A1" sqref="A1"/>
    </sheetView>
  </sheetViews>
  <sheetFormatPr defaultColWidth="11.421875" defaultRowHeight="12.75"/>
  <cols>
    <col min="1" max="1" width="22.140625" style="0" customWidth="1"/>
  </cols>
  <sheetData>
    <row r="1" spans="1:16" ht="12.75">
      <c r="A1" s="17" t="s">
        <v>66</v>
      </c>
      <c r="B1" s="132"/>
      <c r="C1" s="132"/>
      <c r="D1" s="132"/>
      <c r="E1" s="132"/>
      <c r="F1" s="132"/>
      <c r="G1" s="132"/>
      <c r="H1" s="132"/>
      <c r="I1" s="132"/>
      <c r="J1" s="132"/>
      <c r="K1" s="132"/>
      <c r="L1" s="132"/>
      <c r="M1" s="132"/>
      <c r="N1" s="132"/>
      <c r="O1" s="132"/>
      <c r="P1" s="132"/>
    </row>
    <row r="2" spans="1:16" ht="12.75">
      <c r="A2" s="768" t="s">
        <v>18</v>
      </c>
      <c r="B2" s="768"/>
      <c r="C2" s="768"/>
      <c r="D2" s="768"/>
      <c r="E2" s="768"/>
      <c r="F2" s="768"/>
      <c r="G2" s="768"/>
      <c r="H2" s="768"/>
      <c r="I2" s="768"/>
      <c r="J2" s="768"/>
      <c r="K2" s="768"/>
      <c r="L2" s="768"/>
      <c r="M2" s="768"/>
      <c r="N2" s="768"/>
      <c r="O2" s="768"/>
      <c r="P2" s="768"/>
    </row>
    <row r="3" spans="1:16" ht="15">
      <c r="A3" s="769" t="s">
        <v>1014</v>
      </c>
      <c r="B3" s="769"/>
      <c r="C3" s="769"/>
      <c r="D3" s="769"/>
      <c r="E3" s="769"/>
      <c r="F3" s="769"/>
      <c r="G3" s="769"/>
      <c r="H3" s="769"/>
      <c r="I3" s="769"/>
      <c r="J3" s="769"/>
      <c r="K3" s="769"/>
      <c r="L3" s="769"/>
      <c r="M3" s="769"/>
      <c r="N3" s="769"/>
      <c r="O3" s="769"/>
      <c r="P3" s="769"/>
    </row>
    <row r="4" spans="1:16" ht="13.5" thickBot="1">
      <c r="A4" s="9"/>
      <c r="B4" s="9"/>
      <c r="C4" s="9"/>
      <c r="D4" s="9"/>
      <c r="E4" s="9"/>
      <c r="F4" s="9"/>
      <c r="G4" s="9"/>
      <c r="H4" s="9"/>
      <c r="I4" s="9"/>
      <c r="J4" s="9"/>
      <c r="K4" s="9"/>
      <c r="L4" s="9"/>
      <c r="M4" s="9"/>
      <c r="N4" s="9"/>
      <c r="O4" s="9"/>
      <c r="P4" s="9"/>
    </row>
    <row r="5" spans="1:16" ht="12.75">
      <c r="A5" s="766" t="s">
        <v>67</v>
      </c>
      <c r="B5" s="762" t="s">
        <v>1028</v>
      </c>
      <c r="C5" s="762"/>
      <c r="D5" s="762"/>
      <c r="E5" s="762" t="s">
        <v>482</v>
      </c>
      <c r="F5" s="762" t="s">
        <v>483</v>
      </c>
      <c r="G5" s="762" t="s">
        <v>1029</v>
      </c>
      <c r="H5" s="762" t="s">
        <v>1030</v>
      </c>
      <c r="I5" s="762" t="s">
        <v>1031</v>
      </c>
      <c r="J5" s="762" t="s">
        <v>484</v>
      </c>
      <c r="K5" s="762" t="s">
        <v>1032</v>
      </c>
      <c r="L5" s="762" t="s">
        <v>1033</v>
      </c>
      <c r="M5" s="762" t="s">
        <v>485</v>
      </c>
      <c r="N5" s="762" t="s">
        <v>983</v>
      </c>
      <c r="O5" s="766" t="s">
        <v>984</v>
      </c>
      <c r="P5" s="766" t="s">
        <v>486</v>
      </c>
    </row>
    <row r="6" spans="1:16" ht="12.75">
      <c r="A6" s="767"/>
      <c r="B6" s="770"/>
      <c r="C6" s="770"/>
      <c r="D6" s="770"/>
      <c r="E6" s="763"/>
      <c r="F6" s="763"/>
      <c r="G6" s="763"/>
      <c r="H6" s="763"/>
      <c r="I6" s="763"/>
      <c r="J6" s="763"/>
      <c r="K6" s="763"/>
      <c r="L6" s="763"/>
      <c r="M6" s="763"/>
      <c r="N6" s="763"/>
      <c r="O6" s="767"/>
      <c r="P6" s="767"/>
    </row>
    <row r="7" spans="1:16" ht="12.75">
      <c r="A7" s="767"/>
      <c r="B7" s="664" t="s">
        <v>106</v>
      </c>
      <c r="C7" s="771" t="s">
        <v>487</v>
      </c>
      <c r="D7" s="763" t="s">
        <v>488</v>
      </c>
      <c r="E7" s="763"/>
      <c r="F7" s="763"/>
      <c r="G7" s="763"/>
      <c r="H7" s="763"/>
      <c r="I7" s="763"/>
      <c r="J7" s="763"/>
      <c r="K7" s="763"/>
      <c r="L7" s="763"/>
      <c r="M7" s="763"/>
      <c r="N7" s="763"/>
      <c r="O7" s="767"/>
      <c r="P7" s="767"/>
    </row>
    <row r="8" spans="1:16" ht="12.75">
      <c r="A8" s="767"/>
      <c r="B8" s="666"/>
      <c r="C8" s="772"/>
      <c r="D8" s="764"/>
      <c r="E8" s="764"/>
      <c r="F8" s="764"/>
      <c r="G8" s="764"/>
      <c r="H8" s="764"/>
      <c r="I8" s="764"/>
      <c r="J8" s="764"/>
      <c r="K8" s="764"/>
      <c r="L8" s="764"/>
      <c r="M8" s="764"/>
      <c r="N8" s="764"/>
      <c r="O8" s="767"/>
      <c r="P8" s="767"/>
    </row>
    <row r="9" spans="1:16" ht="12.75">
      <c r="A9" s="688"/>
      <c r="B9" s="673"/>
      <c r="C9" s="773"/>
      <c r="D9" s="765"/>
      <c r="E9" s="765"/>
      <c r="F9" s="765"/>
      <c r="G9" s="765"/>
      <c r="H9" s="765"/>
      <c r="I9" s="765"/>
      <c r="J9" s="765"/>
      <c r="K9" s="765"/>
      <c r="L9" s="765"/>
      <c r="M9" s="765"/>
      <c r="N9" s="765"/>
      <c r="O9" s="688"/>
      <c r="P9" s="688"/>
    </row>
    <row r="10" spans="1:16" ht="12.75">
      <c r="A10" s="8"/>
      <c r="B10" s="666"/>
      <c r="C10" s="666"/>
      <c r="D10" s="674"/>
      <c r="E10" s="674"/>
      <c r="F10" s="674"/>
      <c r="G10" s="674"/>
      <c r="H10" s="674"/>
      <c r="I10" s="674"/>
      <c r="J10" s="674"/>
      <c r="K10" s="674"/>
      <c r="L10" s="674"/>
      <c r="M10" s="674"/>
      <c r="N10" s="674"/>
      <c r="O10" s="8"/>
      <c r="P10" s="8"/>
    </row>
    <row r="11" spans="1:16" ht="12.75">
      <c r="A11" s="11" t="s">
        <v>68</v>
      </c>
      <c r="B11" s="675">
        <v>46697</v>
      </c>
      <c r="C11" s="675">
        <v>32437</v>
      </c>
      <c r="D11" s="675">
        <v>14260</v>
      </c>
      <c r="E11" s="675">
        <v>2867</v>
      </c>
      <c r="F11" s="675">
        <v>1574</v>
      </c>
      <c r="G11" s="675">
        <v>17820</v>
      </c>
      <c r="H11" s="675">
        <v>1083</v>
      </c>
      <c r="I11" s="675">
        <v>1264</v>
      </c>
      <c r="J11" s="675">
        <v>385</v>
      </c>
      <c r="K11" s="675">
        <v>540</v>
      </c>
      <c r="L11" s="675">
        <v>1034</v>
      </c>
      <c r="M11" s="675">
        <v>65</v>
      </c>
      <c r="N11" s="675">
        <v>977</v>
      </c>
      <c r="O11" s="135">
        <v>154</v>
      </c>
      <c r="P11" s="135">
        <v>1034</v>
      </c>
    </row>
    <row r="12" spans="1:16" ht="12.75">
      <c r="A12" s="8"/>
      <c r="B12" s="675"/>
      <c r="C12" s="675"/>
      <c r="D12" s="675"/>
      <c r="E12" s="675"/>
      <c r="F12" s="675"/>
      <c r="G12" s="675"/>
      <c r="H12" s="675"/>
      <c r="I12" s="675"/>
      <c r="J12" s="675"/>
      <c r="K12" s="675"/>
      <c r="L12" s="675"/>
      <c r="M12" s="675"/>
      <c r="N12" s="675"/>
      <c r="O12" s="135"/>
      <c r="P12" s="135"/>
    </row>
    <row r="13" spans="1:16" ht="12.75">
      <c r="A13" s="136" t="s">
        <v>489</v>
      </c>
      <c r="B13" s="675">
        <v>539</v>
      </c>
      <c r="C13" s="675">
        <v>328</v>
      </c>
      <c r="D13" s="675">
        <v>211</v>
      </c>
      <c r="E13" s="675">
        <v>31</v>
      </c>
      <c r="F13" s="675">
        <v>26</v>
      </c>
      <c r="G13" s="675">
        <v>249</v>
      </c>
      <c r="H13" s="675">
        <v>8</v>
      </c>
      <c r="I13" s="675">
        <v>12</v>
      </c>
      <c r="J13" s="675">
        <v>6</v>
      </c>
      <c r="K13" s="675">
        <v>7</v>
      </c>
      <c r="L13" s="675">
        <v>10</v>
      </c>
      <c r="M13" s="675">
        <v>1</v>
      </c>
      <c r="N13" s="675">
        <v>13</v>
      </c>
      <c r="O13" s="135">
        <v>1</v>
      </c>
      <c r="P13" s="135">
        <v>18</v>
      </c>
    </row>
    <row r="14" spans="1:16" ht="12.75">
      <c r="A14" s="136" t="s">
        <v>490</v>
      </c>
      <c r="B14" s="675">
        <v>1432</v>
      </c>
      <c r="C14" s="675">
        <v>1102</v>
      </c>
      <c r="D14" s="675">
        <v>330</v>
      </c>
      <c r="E14" s="675">
        <v>92</v>
      </c>
      <c r="F14" s="675">
        <v>74</v>
      </c>
      <c r="G14" s="675">
        <v>524</v>
      </c>
      <c r="H14" s="675">
        <v>22</v>
      </c>
      <c r="I14" s="675">
        <v>49</v>
      </c>
      <c r="J14" s="675">
        <v>14</v>
      </c>
      <c r="K14" s="675">
        <v>18</v>
      </c>
      <c r="L14" s="675">
        <v>31</v>
      </c>
      <c r="M14" s="675">
        <v>4</v>
      </c>
      <c r="N14" s="675">
        <v>30</v>
      </c>
      <c r="O14" s="135">
        <v>5</v>
      </c>
      <c r="P14" s="135">
        <v>34</v>
      </c>
    </row>
    <row r="15" spans="1:16" ht="12.75">
      <c r="A15" s="136" t="s">
        <v>491</v>
      </c>
      <c r="B15" s="675">
        <v>388</v>
      </c>
      <c r="C15" s="675">
        <v>218</v>
      </c>
      <c r="D15" s="675">
        <v>170</v>
      </c>
      <c r="E15" s="675">
        <v>1</v>
      </c>
      <c r="F15" s="675">
        <v>6</v>
      </c>
      <c r="G15" s="675">
        <v>190</v>
      </c>
      <c r="H15" s="675">
        <v>11</v>
      </c>
      <c r="I15" s="675">
        <v>13</v>
      </c>
      <c r="J15" s="675">
        <v>6</v>
      </c>
      <c r="K15" s="675">
        <v>11</v>
      </c>
      <c r="L15" s="675">
        <v>12</v>
      </c>
      <c r="M15" s="675">
        <v>1</v>
      </c>
      <c r="N15" s="675">
        <v>12</v>
      </c>
      <c r="O15" s="135">
        <v>3</v>
      </c>
      <c r="P15" s="135">
        <v>18</v>
      </c>
    </row>
    <row r="16" spans="1:16" ht="12.75">
      <c r="A16" s="136" t="s">
        <v>492</v>
      </c>
      <c r="B16" s="675">
        <v>263</v>
      </c>
      <c r="C16" s="675">
        <v>164</v>
      </c>
      <c r="D16" s="675">
        <v>99</v>
      </c>
      <c r="E16" s="675">
        <v>11</v>
      </c>
      <c r="F16" s="675">
        <v>7</v>
      </c>
      <c r="G16" s="675">
        <v>159</v>
      </c>
      <c r="H16" s="675">
        <v>6</v>
      </c>
      <c r="I16" s="675">
        <v>8</v>
      </c>
      <c r="J16" s="675">
        <v>4</v>
      </c>
      <c r="K16" s="675">
        <v>6</v>
      </c>
      <c r="L16" s="675">
        <v>7</v>
      </c>
      <c r="M16" s="675">
        <v>0</v>
      </c>
      <c r="N16" s="675">
        <v>12</v>
      </c>
      <c r="O16" s="135">
        <v>2</v>
      </c>
      <c r="P16" s="135">
        <v>14</v>
      </c>
    </row>
    <row r="17" spans="1:16" ht="12.75">
      <c r="A17" s="136" t="s">
        <v>493</v>
      </c>
      <c r="B17" s="675">
        <v>2051</v>
      </c>
      <c r="C17" s="675">
        <v>1437</v>
      </c>
      <c r="D17" s="675">
        <v>614</v>
      </c>
      <c r="E17" s="675">
        <v>135</v>
      </c>
      <c r="F17" s="675">
        <v>77</v>
      </c>
      <c r="G17" s="675">
        <v>707</v>
      </c>
      <c r="H17" s="675">
        <v>45</v>
      </c>
      <c r="I17" s="675">
        <v>57</v>
      </c>
      <c r="J17" s="675">
        <v>19</v>
      </c>
      <c r="K17" s="675">
        <v>32</v>
      </c>
      <c r="L17" s="675">
        <v>49</v>
      </c>
      <c r="M17" s="675">
        <v>4</v>
      </c>
      <c r="N17" s="675">
        <v>50</v>
      </c>
      <c r="O17" s="135">
        <v>7</v>
      </c>
      <c r="P17" s="135">
        <v>68</v>
      </c>
    </row>
    <row r="18" spans="1:16" ht="12.75">
      <c r="A18" s="136" t="s">
        <v>494</v>
      </c>
      <c r="B18" s="675">
        <v>327</v>
      </c>
      <c r="C18" s="675">
        <v>188</v>
      </c>
      <c r="D18" s="675">
        <v>139</v>
      </c>
      <c r="E18" s="675">
        <v>8</v>
      </c>
      <c r="F18" s="675">
        <v>4</v>
      </c>
      <c r="G18" s="675">
        <v>147</v>
      </c>
      <c r="H18" s="675">
        <v>6</v>
      </c>
      <c r="I18" s="675">
        <v>8</v>
      </c>
      <c r="J18" s="675">
        <v>3</v>
      </c>
      <c r="K18" s="675">
        <v>3</v>
      </c>
      <c r="L18" s="675">
        <v>9</v>
      </c>
      <c r="M18" s="675">
        <v>1</v>
      </c>
      <c r="N18" s="675">
        <v>13</v>
      </c>
      <c r="O18" s="135">
        <v>3</v>
      </c>
      <c r="P18" s="135">
        <v>14</v>
      </c>
    </row>
    <row r="19" spans="1:16" ht="12.75">
      <c r="A19" s="136" t="s">
        <v>495</v>
      </c>
      <c r="B19" s="675">
        <v>453</v>
      </c>
      <c r="C19" s="675">
        <v>302</v>
      </c>
      <c r="D19" s="675">
        <v>151</v>
      </c>
      <c r="E19" s="675">
        <v>22</v>
      </c>
      <c r="F19" s="675">
        <v>19</v>
      </c>
      <c r="G19" s="675">
        <v>242</v>
      </c>
      <c r="H19" s="675">
        <v>29</v>
      </c>
      <c r="I19" s="675">
        <v>13</v>
      </c>
      <c r="J19" s="675">
        <v>4</v>
      </c>
      <c r="K19" s="675">
        <v>10</v>
      </c>
      <c r="L19" s="675">
        <v>12</v>
      </c>
      <c r="M19" s="675">
        <v>2</v>
      </c>
      <c r="N19" s="675">
        <v>19</v>
      </c>
      <c r="O19" s="135">
        <v>4</v>
      </c>
      <c r="P19" s="135">
        <v>22</v>
      </c>
    </row>
    <row r="20" spans="1:16" ht="12.75">
      <c r="A20" s="136" t="s">
        <v>496</v>
      </c>
      <c r="B20" s="675">
        <v>2016</v>
      </c>
      <c r="C20" s="675">
        <v>1342</v>
      </c>
      <c r="D20" s="675">
        <v>674</v>
      </c>
      <c r="E20" s="675">
        <v>143</v>
      </c>
      <c r="F20" s="675">
        <v>71</v>
      </c>
      <c r="G20" s="675">
        <v>695</v>
      </c>
      <c r="H20" s="675">
        <v>50</v>
      </c>
      <c r="I20" s="675">
        <v>49</v>
      </c>
      <c r="J20" s="675">
        <v>23</v>
      </c>
      <c r="K20" s="675">
        <v>26</v>
      </c>
      <c r="L20" s="675">
        <v>48</v>
      </c>
      <c r="M20" s="675">
        <v>4</v>
      </c>
      <c r="N20" s="675">
        <v>32</v>
      </c>
      <c r="O20" s="135">
        <v>9</v>
      </c>
      <c r="P20" s="135">
        <v>55</v>
      </c>
    </row>
    <row r="21" spans="1:16" ht="12.75">
      <c r="A21" s="136" t="s">
        <v>497</v>
      </c>
      <c r="B21" s="675">
        <v>4044</v>
      </c>
      <c r="C21" s="675">
        <v>3069</v>
      </c>
      <c r="D21" s="675">
        <v>975</v>
      </c>
      <c r="E21" s="675">
        <v>205</v>
      </c>
      <c r="F21" s="675">
        <v>91</v>
      </c>
      <c r="G21" s="675">
        <v>1082</v>
      </c>
      <c r="H21" s="675">
        <v>52</v>
      </c>
      <c r="I21" s="675">
        <v>105</v>
      </c>
      <c r="J21" s="675">
        <v>5</v>
      </c>
      <c r="K21" s="675">
        <v>33</v>
      </c>
      <c r="L21" s="675">
        <v>99</v>
      </c>
      <c r="M21" s="675">
        <v>2</v>
      </c>
      <c r="N21" s="675">
        <v>33</v>
      </c>
      <c r="O21" s="135">
        <v>0</v>
      </c>
      <c r="P21" s="135">
        <v>16</v>
      </c>
    </row>
    <row r="22" spans="1:16" ht="12.75">
      <c r="A22" s="136" t="s">
        <v>498</v>
      </c>
      <c r="B22" s="675">
        <v>4170</v>
      </c>
      <c r="C22" s="675">
        <v>2970</v>
      </c>
      <c r="D22" s="675">
        <v>1200</v>
      </c>
      <c r="E22" s="675">
        <v>385</v>
      </c>
      <c r="F22" s="675">
        <v>137</v>
      </c>
      <c r="G22" s="675">
        <v>1401</v>
      </c>
      <c r="H22" s="675">
        <v>37</v>
      </c>
      <c r="I22" s="675">
        <v>131</v>
      </c>
      <c r="J22" s="675">
        <v>18</v>
      </c>
      <c r="K22" s="675">
        <v>34</v>
      </c>
      <c r="L22" s="675">
        <v>82</v>
      </c>
      <c r="M22" s="675">
        <v>0</v>
      </c>
      <c r="N22" s="675">
        <v>36</v>
      </c>
      <c r="O22" s="135">
        <v>0</v>
      </c>
      <c r="P22" s="135">
        <v>19</v>
      </c>
    </row>
    <row r="23" spans="1:16" ht="12.75">
      <c r="A23" s="136" t="s">
        <v>499</v>
      </c>
      <c r="B23" s="675">
        <v>743</v>
      </c>
      <c r="C23" s="675">
        <v>499</v>
      </c>
      <c r="D23" s="675">
        <v>244</v>
      </c>
      <c r="E23" s="675">
        <v>48</v>
      </c>
      <c r="F23" s="675">
        <v>45</v>
      </c>
      <c r="G23" s="675">
        <v>310</v>
      </c>
      <c r="H23" s="675">
        <v>26</v>
      </c>
      <c r="I23" s="675">
        <v>14</v>
      </c>
      <c r="J23" s="675">
        <v>12</v>
      </c>
      <c r="K23" s="675">
        <v>10</v>
      </c>
      <c r="L23" s="675">
        <v>19</v>
      </c>
      <c r="M23" s="675">
        <v>2</v>
      </c>
      <c r="N23" s="675">
        <v>26</v>
      </c>
      <c r="O23" s="135">
        <v>3</v>
      </c>
      <c r="P23" s="135">
        <v>24</v>
      </c>
    </row>
    <row r="24" spans="1:16" ht="12.75">
      <c r="A24" s="136" t="s">
        <v>500</v>
      </c>
      <c r="B24" s="675">
        <v>1772</v>
      </c>
      <c r="C24" s="675">
        <v>1193</v>
      </c>
      <c r="D24" s="675">
        <v>579</v>
      </c>
      <c r="E24" s="675">
        <v>111</v>
      </c>
      <c r="F24" s="675">
        <v>91</v>
      </c>
      <c r="G24" s="675">
        <v>620</v>
      </c>
      <c r="H24" s="675">
        <v>46</v>
      </c>
      <c r="I24" s="675">
        <v>54</v>
      </c>
      <c r="J24" s="675">
        <v>15</v>
      </c>
      <c r="K24" s="675">
        <v>15</v>
      </c>
      <c r="L24" s="675">
        <v>38</v>
      </c>
      <c r="M24" s="675">
        <v>2</v>
      </c>
      <c r="N24" s="675">
        <v>25</v>
      </c>
      <c r="O24" s="135">
        <v>6</v>
      </c>
      <c r="P24" s="135">
        <v>49</v>
      </c>
    </row>
    <row r="25" spans="1:16" ht="12.75">
      <c r="A25" s="136" t="s">
        <v>501</v>
      </c>
      <c r="B25" s="675">
        <v>653</v>
      </c>
      <c r="C25" s="675">
        <v>431</v>
      </c>
      <c r="D25" s="675">
        <v>222</v>
      </c>
      <c r="E25" s="675">
        <v>20</v>
      </c>
      <c r="F25" s="675">
        <v>32</v>
      </c>
      <c r="G25" s="675">
        <v>264</v>
      </c>
      <c r="H25" s="675">
        <v>11</v>
      </c>
      <c r="I25" s="675">
        <v>12</v>
      </c>
      <c r="J25" s="675">
        <v>9</v>
      </c>
      <c r="K25" s="675">
        <v>7</v>
      </c>
      <c r="L25" s="675">
        <v>10</v>
      </c>
      <c r="M25" s="675">
        <v>1</v>
      </c>
      <c r="N25" s="675">
        <v>12</v>
      </c>
      <c r="O25" s="135">
        <v>5</v>
      </c>
      <c r="P25" s="135">
        <v>21</v>
      </c>
    </row>
    <row r="26" spans="1:16" ht="12.75">
      <c r="A26" s="136" t="s">
        <v>502</v>
      </c>
      <c r="B26" s="675">
        <v>456</v>
      </c>
      <c r="C26" s="675">
        <v>290</v>
      </c>
      <c r="D26" s="675">
        <v>166</v>
      </c>
      <c r="E26" s="675">
        <v>52</v>
      </c>
      <c r="F26" s="675">
        <v>5</v>
      </c>
      <c r="G26" s="675">
        <v>246</v>
      </c>
      <c r="H26" s="675">
        <v>13</v>
      </c>
      <c r="I26" s="675">
        <v>6</v>
      </c>
      <c r="J26" s="675">
        <v>6</v>
      </c>
      <c r="K26" s="675">
        <v>8</v>
      </c>
      <c r="L26" s="675">
        <v>10</v>
      </c>
      <c r="M26" s="675">
        <v>2</v>
      </c>
      <c r="N26" s="675">
        <v>20</v>
      </c>
      <c r="O26" s="135">
        <v>5</v>
      </c>
      <c r="P26" s="135">
        <v>16</v>
      </c>
    </row>
    <row r="27" spans="1:16" ht="12.75">
      <c r="A27" s="136" t="s">
        <v>503</v>
      </c>
      <c r="B27" s="675">
        <v>4631</v>
      </c>
      <c r="C27" s="675">
        <v>3282</v>
      </c>
      <c r="D27" s="675">
        <v>1349</v>
      </c>
      <c r="E27" s="675">
        <v>262</v>
      </c>
      <c r="F27" s="675">
        <v>152</v>
      </c>
      <c r="G27" s="675">
        <v>1462</v>
      </c>
      <c r="H27" s="675">
        <v>107</v>
      </c>
      <c r="I27" s="675">
        <v>114</v>
      </c>
      <c r="J27" s="675">
        <v>34</v>
      </c>
      <c r="K27" s="675">
        <v>41</v>
      </c>
      <c r="L27" s="675">
        <v>100</v>
      </c>
      <c r="M27" s="675">
        <v>2</v>
      </c>
      <c r="N27" s="675">
        <v>112</v>
      </c>
      <c r="O27" s="135">
        <v>8</v>
      </c>
      <c r="P27" s="135">
        <v>47</v>
      </c>
    </row>
    <row r="28" spans="1:16" ht="12.75">
      <c r="A28" s="136" t="s">
        <v>504</v>
      </c>
      <c r="B28" s="675">
        <v>2879</v>
      </c>
      <c r="C28" s="675">
        <v>1845</v>
      </c>
      <c r="D28" s="675">
        <v>1034</v>
      </c>
      <c r="E28" s="675">
        <v>182</v>
      </c>
      <c r="F28" s="675">
        <v>78</v>
      </c>
      <c r="G28" s="675">
        <v>1281</v>
      </c>
      <c r="H28" s="675">
        <v>66</v>
      </c>
      <c r="I28" s="675">
        <v>65</v>
      </c>
      <c r="J28" s="675">
        <v>18</v>
      </c>
      <c r="K28" s="675">
        <v>37</v>
      </c>
      <c r="L28" s="675">
        <v>69</v>
      </c>
      <c r="M28" s="675">
        <v>1</v>
      </c>
      <c r="N28" s="675">
        <v>54</v>
      </c>
      <c r="O28" s="135">
        <v>1</v>
      </c>
      <c r="P28" s="135">
        <v>41</v>
      </c>
    </row>
    <row r="29" spans="1:16" ht="12.75">
      <c r="A29" s="136" t="s">
        <v>505</v>
      </c>
      <c r="B29" s="675">
        <v>1354</v>
      </c>
      <c r="C29" s="675">
        <v>976</v>
      </c>
      <c r="D29" s="675">
        <v>378</v>
      </c>
      <c r="E29" s="675">
        <v>32</v>
      </c>
      <c r="F29" s="675">
        <v>55</v>
      </c>
      <c r="G29" s="675">
        <v>564</v>
      </c>
      <c r="H29" s="675">
        <v>4</v>
      </c>
      <c r="I29" s="675">
        <v>38</v>
      </c>
      <c r="J29" s="675">
        <v>6</v>
      </c>
      <c r="K29" s="675">
        <v>17</v>
      </c>
      <c r="L29" s="675">
        <v>27</v>
      </c>
      <c r="M29" s="675">
        <v>1</v>
      </c>
      <c r="N29" s="675">
        <v>24</v>
      </c>
      <c r="O29" s="135">
        <v>2</v>
      </c>
      <c r="P29" s="135">
        <v>37</v>
      </c>
    </row>
    <row r="30" spans="1:16" ht="12.75">
      <c r="A30" s="136" t="s">
        <v>506</v>
      </c>
      <c r="B30" s="675">
        <v>1033</v>
      </c>
      <c r="C30" s="675">
        <v>714</v>
      </c>
      <c r="D30" s="675">
        <v>319</v>
      </c>
      <c r="E30" s="675">
        <v>140</v>
      </c>
      <c r="F30" s="675">
        <v>21</v>
      </c>
      <c r="G30" s="675">
        <v>542</v>
      </c>
      <c r="H30" s="675">
        <v>48</v>
      </c>
      <c r="I30" s="675">
        <v>29</v>
      </c>
      <c r="J30" s="675">
        <v>19</v>
      </c>
      <c r="K30" s="675">
        <v>15</v>
      </c>
      <c r="L30" s="675">
        <v>19</v>
      </c>
      <c r="M30" s="675">
        <v>2</v>
      </c>
      <c r="N30" s="675">
        <v>22</v>
      </c>
      <c r="O30" s="135">
        <v>11</v>
      </c>
      <c r="P30" s="135">
        <v>31</v>
      </c>
    </row>
    <row r="31" spans="1:16" ht="12.75">
      <c r="A31" s="136" t="s">
        <v>507</v>
      </c>
      <c r="B31" s="675">
        <v>555</v>
      </c>
      <c r="C31" s="675">
        <v>379</v>
      </c>
      <c r="D31" s="675">
        <v>176</v>
      </c>
      <c r="E31" s="675">
        <v>29</v>
      </c>
      <c r="F31" s="675">
        <v>13</v>
      </c>
      <c r="G31" s="675">
        <v>263</v>
      </c>
      <c r="H31" s="675">
        <v>21</v>
      </c>
      <c r="I31" s="675">
        <v>16</v>
      </c>
      <c r="J31" s="675">
        <v>6</v>
      </c>
      <c r="K31" s="675">
        <v>5</v>
      </c>
      <c r="L31" s="675">
        <v>12</v>
      </c>
      <c r="M31" s="675">
        <v>1</v>
      </c>
      <c r="N31" s="675">
        <v>9</v>
      </c>
      <c r="O31" s="135">
        <v>0</v>
      </c>
      <c r="P31" s="135">
        <v>23</v>
      </c>
    </row>
    <row r="32" spans="1:16" ht="12.75">
      <c r="A32" s="136" t="s">
        <v>508</v>
      </c>
      <c r="B32" s="675">
        <v>370</v>
      </c>
      <c r="C32" s="675">
        <v>225</v>
      </c>
      <c r="D32" s="675">
        <v>145</v>
      </c>
      <c r="E32" s="675">
        <v>9</v>
      </c>
      <c r="F32" s="675">
        <v>13</v>
      </c>
      <c r="G32" s="675">
        <v>176</v>
      </c>
      <c r="H32" s="675">
        <v>5</v>
      </c>
      <c r="I32" s="675">
        <v>11</v>
      </c>
      <c r="J32" s="675">
        <v>5</v>
      </c>
      <c r="K32" s="675">
        <v>8</v>
      </c>
      <c r="L32" s="675">
        <v>10</v>
      </c>
      <c r="M32" s="675">
        <v>1</v>
      </c>
      <c r="N32" s="675">
        <v>11</v>
      </c>
      <c r="O32" s="135">
        <v>5</v>
      </c>
      <c r="P32" s="135">
        <v>19</v>
      </c>
    </row>
    <row r="33" spans="1:16" ht="12.75">
      <c r="A33" s="136" t="s">
        <v>509</v>
      </c>
      <c r="B33" s="675">
        <v>3352</v>
      </c>
      <c r="C33" s="675">
        <v>2490</v>
      </c>
      <c r="D33" s="675">
        <v>862</v>
      </c>
      <c r="E33" s="675">
        <v>256</v>
      </c>
      <c r="F33" s="675">
        <v>101</v>
      </c>
      <c r="G33" s="675">
        <v>1161</v>
      </c>
      <c r="H33" s="675">
        <v>60</v>
      </c>
      <c r="I33" s="675">
        <v>84</v>
      </c>
      <c r="J33" s="675">
        <v>16</v>
      </c>
      <c r="K33" s="675">
        <v>37</v>
      </c>
      <c r="L33" s="675">
        <v>70</v>
      </c>
      <c r="M33" s="675">
        <v>1</v>
      </c>
      <c r="N33" s="675">
        <v>51</v>
      </c>
      <c r="O33" s="135">
        <v>2</v>
      </c>
      <c r="P33" s="135">
        <v>40</v>
      </c>
    </row>
    <row r="34" spans="1:16" ht="12.75">
      <c r="A34" s="136" t="s">
        <v>510</v>
      </c>
      <c r="B34" s="675">
        <v>449</v>
      </c>
      <c r="C34" s="675">
        <v>302</v>
      </c>
      <c r="D34" s="675">
        <v>147</v>
      </c>
      <c r="E34" s="675">
        <v>42</v>
      </c>
      <c r="F34" s="675">
        <v>13</v>
      </c>
      <c r="G34" s="675">
        <v>210</v>
      </c>
      <c r="H34" s="675">
        <v>22</v>
      </c>
      <c r="I34" s="675">
        <v>15</v>
      </c>
      <c r="J34" s="675">
        <v>5</v>
      </c>
      <c r="K34" s="675">
        <v>7</v>
      </c>
      <c r="L34" s="675">
        <v>13</v>
      </c>
      <c r="M34" s="675">
        <v>2</v>
      </c>
      <c r="N34" s="675">
        <v>21</v>
      </c>
      <c r="O34" s="135">
        <v>4</v>
      </c>
      <c r="P34" s="135">
        <v>23</v>
      </c>
    </row>
    <row r="35" spans="1:16" ht="12.75">
      <c r="A35" s="136" t="s">
        <v>511</v>
      </c>
      <c r="B35" s="675">
        <v>1678</v>
      </c>
      <c r="C35" s="675">
        <v>1196</v>
      </c>
      <c r="D35" s="675">
        <v>482</v>
      </c>
      <c r="E35" s="675">
        <v>60</v>
      </c>
      <c r="F35" s="675">
        <v>65</v>
      </c>
      <c r="G35" s="675">
        <v>545</v>
      </c>
      <c r="H35" s="675">
        <v>35</v>
      </c>
      <c r="I35" s="675">
        <v>52</v>
      </c>
      <c r="J35" s="675">
        <v>14</v>
      </c>
      <c r="K35" s="675">
        <v>7</v>
      </c>
      <c r="L35" s="675">
        <v>43</v>
      </c>
      <c r="M35" s="675">
        <v>2</v>
      </c>
      <c r="N35" s="675">
        <v>47</v>
      </c>
      <c r="O35" s="135">
        <v>4</v>
      </c>
      <c r="P35" s="135">
        <v>33</v>
      </c>
    </row>
    <row r="36" spans="1:16" ht="12.75">
      <c r="A36" s="136" t="s">
        <v>512</v>
      </c>
      <c r="B36" s="675">
        <v>555</v>
      </c>
      <c r="C36" s="675">
        <v>359</v>
      </c>
      <c r="D36" s="675">
        <v>196</v>
      </c>
      <c r="E36" s="675">
        <v>24</v>
      </c>
      <c r="F36" s="675">
        <v>0</v>
      </c>
      <c r="G36" s="675">
        <v>276</v>
      </c>
      <c r="H36" s="675">
        <v>16</v>
      </c>
      <c r="I36" s="675">
        <v>14</v>
      </c>
      <c r="J36" s="675">
        <v>7</v>
      </c>
      <c r="K36" s="675">
        <v>8</v>
      </c>
      <c r="L36" s="675">
        <v>13</v>
      </c>
      <c r="M36" s="675">
        <v>1</v>
      </c>
      <c r="N36" s="675">
        <v>17</v>
      </c>
      <c r="O36" s="135">
        <v>0</v>
      </c>
      <c r="P36" s="135">
        <v>20</v>
      </c>
    </row>
    <row r="37" spans="1:16" ht="12.75">
      <c r="A37" s="136" t="s">
        <v>513</v>
      </c>
      <c r="B37" s="135">
        <v>686</v>
      </c>
      <c r="C37" s="135">
        <v>461</v>
      </c>
      <c r="D37" s="135">
        <v>225</v>
      </c>
      <c r="E37" s="135">
        <v>41</v>
      </c>
      <c r="F37" s="135">
        <v>18</v>
      </c>
      <c r="G37" s="135">
        <v>231</v>
      </c>
      <c r="H37" s="135">
        <v>11</v>
      </c>
      <c r="I37" s="135">
        <v>17</v>
      </c>
      <c r="J37" s="135">
        <v>8</v>
      </c>
      <c r="K37" s="135">
        <v>10</v>
      </c>
      <c r="L37" s="135">
        <v>17</v>
      </c>
      <c r="M37" s="135">
        <v>2</v>
      </c>
      <c r="N37" s="135">
        <v>11</v>
      </c>
      <c r="O37" s="135">
        <v>3</v>
      </c>
      <c r="P37" s="135">
        <v>23</v>
      </c>
    </row>
    <row r="38" spans="1:16" ht="12.75">
      <c r="A38" s="136" t="s">
        <v>514</v>
      </c>
      <c r="B38" s="135">
        <v>958</v>
      </c>
      <c r="C38" s="135">
        <v>649</v>
      </c>
      <c r="D38" s="135">
        <v>309</v>
      </c>
      <c r="E38" s="135">
        <v>53</v>
      </c>
      <c r="F38" s="135">
        <v>24</v>
      </c>
      <c r="G38" s="135">
        <v>320</v>
      </c>
      <c r="H38" s="135">
        <v>29</v>
      </c>
      <c r="I38" s="135">
        <v>20</v>
      </c>
      <c r="J38" s="135">
        <v>5</v>
      </c>
      <c r="K38" s="135">
        <v>8</v>
      </c>
      <c r="L38" s="135">
        <v>15</v>
      </c>
      <c r="M38" s="135">
        <v>2</v>
      </c>
      <c r="N38" s="135">
        <v>27</v>
      </c>
      <c r="O38" s="135">
        <v>4</v>
      </c>
      <c r="P38" s="135">
        <v>24</v>
      </c>
    </row>
    <row r="39" spans="1:16" ht="12.75">
      <c r="A39" s="136" t="s">
        <v>515</v>
      </c>
      <c r="B39" s="135">
        <v>1379</v>
      </c>
      <c r="C39" s="135">
        <v>923</v>
      </c>
      <c r="D39" s="135">
        <v>456</v>
      </c>
      <c r="E39" s="135">
        <v>124</v>
      </c>
      <c r="F39" s="135">
        <v>43</v>
      </c>
      <c r="G39" s="135">
        <v>534</v>
      </c>
      <c r="H39" s="135">
        <v>37</v>
      </c>
      <c r="I39" s="135">
        <v>46</v>
      </c>
      <c r="J39" s="135">
        <v>21</v>
      </c>
      <c r="K39" s="135">
        <v>13</v>
      </c>
      <c r="L39" s="135">
        <v>26</v>
      </c>
      <c r="M39" s="135">
        <v>2</v>
      </c>
      <c r="N39" s="135">
        <v>22</v>
      </c>
      <c r="O39" s="135">
        <v>11</v>
      </c>
      <c r="P39" s="135">
        <v>34</v>
      </c>
    </row>
    <row r="40" spans="1:16" ht="12.75">
      <c r="A40" s="136" t="s">
        <v>516</v>
      </c>
      <c r="B40" s="135">
        <v>1637</v>
      </c>
      <c r="C40" s="135">
        <v>1066</v>
      </c>
      <c r="D40" s="135">
        <v>571</v>
      </c>
      <c r="E40" s="135">
        <v>32</v>
      </c>
      <c r="F40" s="135">
        <v>58</v>
      </c>
      <c r="G40" s="135">
        <v>638</v>
      </c>
      <c r="H40" s="135">
        <v>45</v>
      </c>
      <c r="I40" s="135">
        <v>43</v>
      </c>
      <c r="J40" s="135">
        <v>11</v>
      </c>
      <c r="K40" s="135">
        <v>22</v>
      </c>
      <c r="L40" s="135">
        <v>37</v>
      </c>
      <c r="M40" s="135">
        <v>4</v>
      </c>
      <c r="N40" s="135">
        <v>38</v>
      </c>
      <c r="O40" s="135">
        <v>11</v>
      </c>
      <c r="P40" s="135">
        <v>42</v>
      </c>
    </row>
    <row r="41" spans="1:16" ht="12.75">
      <c r="A41" s="136" t="s">
        <v>517</v>
      </c>
      <c r="B41" s="135">
        <v>350</v>
      </c>
      <c r="C41" s="135">
        <v>225</v>
      </c>
      <c r="D41" s="135">
        <v>125</v>
      </c>
      <c r="E41" s="135">
        <v>18</v>
      </c>
      <c r="F41" s="135">
        <v>14</v>
      </c>
      <c r="G41" s="135">
        <v>210</v>
      </c>
      <c r="H41" s="135">
        <v>20</v>
      </c>
      <c r="I41" s="135">
        <v>12</v>
      </c>
      <c r="J41" s="135">
        <v>5</v>
      </c>
      <c r="K41" s="135">
        <v>7</v>
      </c>
      <c r="L41" s="135">
        <v>12</v>
      </c>
      <c r="M41" s="135">
        <v>1</v>
      </c>
      <c r="N41" s="135">
        <v>18</v>
      </c>
      <c r="O41" s="135">
        <v>2</v>
      </c>
      <c r="P41" s="135">
        <v>16</v>
      </c>
    </row>
    <row r="42" spans="1:16" ht="12.75">
      <c r="A42" s="136" t="s">
        <v>518</v>
      </c>
      <c r="B42" s="135">
        <v>1375</v>
      </c>
      <c r="C42" s="135">
        <v>943</v>
      </c>
      <c r="D42" s="135">
        <v>432</v>
      </c>
      <c r="E42" s="135">
        <v>62</v>
      </c>
      <c r="F42" s="135">
        <v>56</v>
      </c>
      <c r="G42" s="135">
        <v>699</v>
      </c>
      <c r="H42" s="135">
        <v>45</v>
      </c>
      <c r="I42" s="135">
        <v>43</v>
      </c>
      <c r="J42" s="135">
        <v>16</v>
      </c>
      <c r="K42" s="135">
        <v>21</v>
      </c>
      <c r="L42" s="135">
        <v>30</v>
      </c>
      <c r="M42" s="135">
        <v>6</v>
      </c>
      <c r="N42" s="135">
        <v>33</v>
      </c>
      <c r="O42" s="135">
        <v>9</v>
      </c>
      <c r="P42" s="135">
        <v>37</v>
      </c>
    </row>
    <row r="43" spans="1:16" ht="12.75">
      <c r="A43" s="136" t="s">
        <v>519</v>
      </c>
      <c r="B43" s="135">
        <v>269</v>
      </c>
      <c r="C43" s="135">
        <v>188</v>
      </c>
      <c r="D43" s="135">
        <v>81</v>
      </c>
      <c r="E43" s="135">
        <v>14</v>
      </c>
      <c r="F43" s="135">
        <v>7</v>
      </c>
      <c r="G43" s="135">
        <v>136</v>
      </c>
      <c r="H43" s="135">
        <v>16</v>
      </c>
      <c r="I43" s="135">
        <v>8</v>
      </c>
      <c r="J43" s="135">
        <v>4</v>
      </c>
      <c r="K43" s="135">
        <v>5</v>
      </c>
      <c r="L43" s="135">
        <v>5</v>
      </c>
      <c r="M43" s="135">
        <v>1</v>
      </c>
      <c r="N43" s="135">
        <v>17</v>
      </c>
      <c r="O43" s="135">
        <v>0</v>
      </c>
      <c r="P43" s="135">
        <v>16</v>
      </c>
    </row>
    <row r="44" spans="1:16" ht="12.75">
      <c r="A44" s="136" t="s">
        <v>1020</v>
      </c>
      <c r="B44" s="135">
        <v>1496</v>
      </c>
      <c r="C44" s="135">
        <v>1055</v>
      </c>
      <c r="D44" s="135">
        <v>441</v>
      </c>
      <c r="E44" s="135">
        <v>99</v>
      </c>
      <c r="F44" s="135">
        <v>66</v>
      </c>
      <c r="G44" s="135">
        <v>599</v>
      </c>
      <c r="H44" s="135">
        <v>33</v>
      </c>
      <c r="I44" s="135">
        <v>42</v>
      </c>
      <c r="J44" s="135">
        <v>14</v>
      </c>
      <c r="K44" s="135">
        <v>17</v>
      </c>
      <c r="L44" s="135">
        <v>28</v>
      </c>
      <c r="M44" s="135">
        <v>3</v>
      </c>
      <c r="N44" s="135">
        <v>27</v>
      </c>
      <c r="O44" s="135">
        <v>6</v>
      </c>
      <c r="P44" s="135">
        <v>47</v>
      </c>
    </row>
    <row r="45" spans="1:16" ht="12.75">
      <c r="A45" s="136" t="s">
        <v>520</v>
      </c>
      <c r="B45" s="135">
        <v>923</v>
      </c>
      <c r="C45" s="135">
        <v>644</v>
      </c>
      <c r="D45" s="135">
        <v>279</v>
      </c>
      <c r="E45" s="135">
        <v>49</v>
      </c>
      <c r="F45" s="135">
        <v>21</v>
      </c>
      <c r="G45" s="135">
        <v>463</v>
      </c>
      <c r="H45" s="135">
        <v>55</v>
      </c>
      <c r="I45" s="135">
        <v>29</v>
      </c>
      <c r="J45" s="135">
        <v>18</v>
      </c>
      <c r="K45" s="135">
        <v>17</v>
      </c>
      <c r="L45" s="135">
        <v>24</v>
      </c>
      <c r="M45" s="135">
        <v>2</v>
      </c>
      <c r="N45" s="135">
        <v>45</v>
      </c>
      <c r="O45" s="135">
        <v>10</v>
      </c>
      <c r="P45" s="135">
        <v>37</v>
      </c>
    </row>
    <row r="46" spans="1:16" ht="12.75">
      <c r="A46" s="136" t="s">
        <v>521</v>
      </c>
      <c r="B46" s="135">
        <v>1058</v>
      </c>
      <c r="C46" s="135">
        <v>747</v>
      </c>
      <c r="D46" s="135">
        <v>311</v>
      </c>
      <c r="E46" s="135">
        <v>57</v>
      </c>
      <c r="F46" s="135">
        <v>49</v>
      </c>
      <c r="G46" s="135">
        <v>369</v>
      </c>
      <c r="H46" s="135">
        <v>25</v>
      </c>
      <c r="I46" s="135">
        <v>24</v>
      </c>
      <c r="J46" s="135">
        <v>5</v>
      </c>
      <c r="K46" s="135">
        <v>13</v>
      </c>
      <c r="L46" s="135">
        <v>22</v>
      </c>
      <c r="M46" s="135">
        <v>1</v>
      </c>
      <c r="N46" s="135">
        <v>28</v>
      </c>
      <c r="O46" s="135">
        <v>6</v>
      </c>
      <c r="P46" s="135">
        <v>28</v>
      </c>
    </row>
    <row r="47" spans="1:16" ht="13.5" thickBot="1">
      <c r="A47" s="137" t="s">
        <v>522</v>
      </c>
      <c r="B47" s="623">
        <v>403</v>
      </c>
      <c r="C47" s="623">
        <v>235</v>
      </c>
      <c r="D47" s="623">
        <v>168</v>
      </c>
      <c r="E47" s="623">
        <v>18</v>
      </c>
      <c r="F47" s="623">
        <v>22</v>
      </c>
      <c r="G47" s="623">
        <v>305</v>
      </c>
      <c r="H47" s="623">
        <v>21</v>
      </c>
      <c r="I47" s="623">
        <v>11</v>
      </c>
      <c r="J47" s="623">
        <v>4</v>
      </c>
      <c r="K47" s="623">
        <v>5</v>
      </c>
      <c r="L47" s="623">
        <v>6</v>
      </c>
      <c r="M47" s="623">
        <v>1</v>
      </c>
      <c r="N47" s="623">
        <v>10</v>
      </c>
      <c r="O47" s="623">
        <v>2</v>
      </c>
      <c r="P47" s="623">
        <v>28</v>
      </c>
    </row>
    <row r="48" spans="1:16" ht="12.75">
      <c r="A48" s="127" t="s">
        <v>1027</v>
      </c>
      <c r="L48" s="124"/>
      <c r="M48" s="124"/>
      <c r="N48" s="124"/>
      <c r="O48" s="124"/>
      <c r="P48" s="124"/>
    </row>
    <row r="49" spans="1:16" ht="12.75">
      <c r="A49" s="127" t="s">
        <v>1022</v>
      </c>
      <c r="B49" s="128"/>
      <c r="C49" s="129"/>
      <c r="D49" s="129"/>
      <c r="E49" s="129"/>
      <c r="F49" s="129"/>
      <c r="G49" s="129"/>
      <c r="H49" s="129"/>
      <c r="I49" s="129"/>
      <c r="J49" s="129"/>
      <c r="K49" s="129"/>
      <c r="L49" s="124"/>
      <c r="M49" s="124"/>
      <c r="N49" s="124"/>
      <c r="O49" s="124"/>
      <c r="P49" s="124"/>
    </row>
    <row r="50" spans="1:16" ht="12.75">
      <c r="A50" s="127" t="s">
        <v>1023</v>
      </c>
      <c r="B50" s="128"/>
      <c r="C50" s="129"/>
      <c r="D50" s="129"/>
      <c r="E50" s="129"/>
      <c r="F50" s="129"/>
      <c r="G50" s="129"/>
      <c r="H50" s="129"/>
      <c r="I50" s="129"/>
      <c r="J50" s="129"/>
      <c r="K50" s="129"/>
      <c r="L50" s="124"/>
      <c r="M50" s="124"/>
      <c r="N50" s="124"/>
      <c r="O50" s="124"/>
      <c r="P50" s="124"/>
    </row>
    <row r="51" spans="1:16" ht="12.75">
      <c r="A51" s="127" t="s">
        <v>1024</v>
      </c>
      <c r="B51" s="129"/>
      <c r="C51" s="129"/>
      <c r="D51" s="129"/>
      <c r="E51" s="129"/>
      <c r="F51" s="129"/>
      <c r="G51" s="129"/>
      <c r="H51" s="129"/>
      <c r="I51" s="129"/>
      <c r="J51" s="129"/>
      <c r="K51" s="129"/>
      <c r="L51" s="124"/>
      <c r="M51" s="124"/>
      <c r="N51" s="124"/>
      <c r="O51" s="124"/>
      <c r="P51" s="124"/>
    </row>
    <row r="52" spans="1:16" ht="12.75">
      <c r="A52" s="127" t="s">
        <v>1025</v>
      </c>
      <c r="B52" s="129"/>
      <c r="C52" s="129"/>
      <c r="D52" s="129"/>
      <c r="E52" s="129"/>
      <c r="F52" s="129"/>
      <c r="G52" s="129"/>
      <c r="H52" s="129"/>
      <c r="I52" s="129"/>
      <c r="J52" s="129"/>
      <c r="K52" s="129"/>
      <c r="L52" s="124"/>
      <c r="M52" s="124"/>
      <c r="N52" s="124"/>
      <c r="O52" s="124"/>
      <c r="P52" s="124"/>
    </row>
    <row r="53" spans="1:16" ht="15">
      <c r="A53" s="127" t="s">
        <v>1026</v>
      </c>
      <c r="B53" s="129"/>
      <c r="C53" s="129"/>
      <c r="D53" s="129"/>
      <c r="E53" s="129"/>
      <c r="F53" s="129"/>
      <c r="G53" s="129"/>
      <c r="H53" s="129"/>
      <c r="I53" s="129"/>
      <c r="J53" s="129"/>
      <c r="K53" s="129"/>
      <c r="L53" s="90"/>
      <c r="M53" s="90"/>
      <c r="N53" s="90"/>
      <c r="O53" s="90"/>
      <c r="P53" s="90"/>
    </row>
    <row r="54" spans="1:16" ht="15">
      <c r="A54" s="130" t="s">
        <v>481</v>
      </c>
      <c r="B54" s="130"/>
      <c r="C54" s="130"/>
      <c r="D54" s="130"/>
      <c r="E54" s="130"/>
      <c r="F54" s="130"/>
      <c r="G54" s="130"/>
      <c r="H54" s="130"/>
      <c r="I54" s="130"/>
      <c r="J54" s="130"/>
      <c r="K54" s="130"/>
      <c r="L54" s="90"/>
      <c r="M54" s="90"/>
      <c r="N54" s="90"/>
      <c r="O54" s="90"/>
      <c r="P54" s="90"/>
    </row>
  </sheetData>
  <sheetProtection/>
  <mergeCells count="18">
    <mergeCell ref="C7:C9"/>
    <mergeCell ref="D7:D9"/>
    <mergeCell ref="K5:K9"/>
    <mergeCell ref="L5:L9"/>
    <mergeCell ref="G5:G9"/>
    <mergeCell ref="H5:H9"/>
    <mergeCell ref="I5:I9"/>
    <mergeCell ref="J5:J9"/>
    <mergeCell ref="M5:M9"/>
    <mergeCell ref="N5:N9"/>
    <mergeCell ref="O5:O9"/>
    <mergeCell ref="P5:P9"/>
    <mergeCell ref="A2:P2"/>
    <mergeCell ref="A3:P3"/>
    <mergeCell ref="A5:A9"/>
    <mergeCell ref="B5:D6"/>
    <mergeCell ref="E5:E9"/>
    <mergeCell ref="F5:F9"/>
  </mergeCells>
  <hyperlinks>
    <hyperlink ref="A1" location="Índice!A1" display="Regresar"/>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3"/>
  <sheetViews>
    <sheetView showGridLines="0" zoomScalePageLayoutView="0" workbookViewId="0" topLeftCell="A1">
      <selection activeCell="A1" sqref="A1"/>
    </sheetView>
  </sheetViews>
  <sheetFormatPr defaultColWidth="11.421875" defaultRowHeight="12.75"/>
  <sheetData>
    <row r="1" spans="1:9" ht="12.75">
      <c r="A1" s="6" t="s">
        <v>66</v>
      </c>
      <c r="B1" s="3"/>
      <c r="C1" s="3"/>
      <c r="D1" s="3"/>
      <c r="E1" s="3"/>
      <c r="F1" s="3"/>
      <c r="G1" s="3"/>
      <c r="H1" s="3"/>
      <c r="I1" s="3"/>
    </row>
    <row r="2" spans="1:9" ht="12.75">
      <c r="A2" s="3"/>
      <c r="B2" s="3"/>
      <c r="C2" s="3"/>
      <c r="D2" s="3"/>
      <c r="E2" s="3"/>
      <c r="F2" s="3"/>
      <c r="G2" s="3"/>
      <c r="H2" s="3"/>
      <c r="I2" s="3"/>
    </row>
    <row r="3" spans="1:9" ht="12.75">
      <c r="A3" s="3"/>
      <c r="B3" s="3"/>
      <c r="C3" s="3"/>
      <c r="D3" s="3"/>
      <c r="E3" s="3"/>
      <c r="F3" s="3"/>
      <c r="G3" s="3"/>
      <c r="H3" s="3"/>
      <c r="I3" s="3"/>
    </row>
    <row r="4" spans="1:9" ht="12.75">
      <c r="A4" s="3"/>
      <c r="B4" s="3"/>
      <c r="C4" s="3"/>
      <c r="D4" s="3"/>
      <c r="E4" s="3"/>
      <c r="F4" s="3"/>
      <c r="G4" s="3"/>
      <c r="H4" s="3"/>
      <c r="I4" s="3"/>
    </row>
    <row r="5" spans="1:9" ht="12.75">
      <c r="A5" s="3"/>
      <c r="B5" s="3"/>
      <c r="C5" s="3"/>
      <c r="D5" s="3"/>
      <c r="E5" s="3"/>
      <c r="F5" s="3"/>
      <c r="G5" s="3"/>
      <c r="H5" s="3"/>
      <c r="I5" s="3"/>
    </row>
    <row r="6" spans="1:9" ht="12.75">
      <c r="A6" s="3"/>
      <c r="B6" s="3"/>
      <c r="C6" s="3"/>
      <c r="D6" s="3"/>
      <c r="E6" s="3"/>
      <c r="F6" s="3"/>
      <c r="G6" s="3"/>
      <c r="H6" s="3"/>
      <c r="I6" s="3"/>
    </row>
    <row r="7" spans="1:9" ht="12.75">
      <c r="A7" s="3"/>
      <c r="B7" s="3"/>
      <c r="C7" s="3"/>
      <c r="D7" s="3"/>
      <c r="E7" s="3"/>
      <c r="F7" s="3"/>
      <c r="G7" s="3"/>
      <c r="H7" s="3"/>
      <c r="I7" s="3"/>
    </row>
    <row r="8" spans="1:9" ht="12.75">
      <c r="A8" s="3"/>
      <c r="B8" s="3"/>
      <c r="C8" s="3"/>
      <c r="D8" s="3"/>
      <c r="E8" s="3"/>
      <c r="F8" s="3"/>
      <c r="G8" s="3"/>
      <c r="H8" s="3"/>
      <c r="I8" s="3"/>
    </row>
    <row r="9" spans="1:9" ht="12.75">
      <c r="A9" s="3"/>
      <c r="B9" s="3"/>
      <c r="C9" s="3"/>
      <c r="D9" s="3"/>
      <c r="E9" s="3"/>
      <c r="F9" s="3"/>
      <c r="G9" s="3"/>
      <c r="H9" s="3"/>
      <c r="I9" s="3"/>
    </row>
    <row r="10" spans="1:9" ht="12.75">
      <c r="A10" s="3"/>
      <c r="B10" s="3"/>
      <c r="C10" s="3"/>
      <c r="D10" s="3"/>
      <c r="E10" s="3"/>
      <c r="F10" s="3"/>
      <c r="G10" s="3"/>
      <c r="H10" s="3"/>
      <c r="I10" s="3"/>
    </row>
    <row r="11" spans="1:9" ht="12.75">
      <c r="A11" s="3"/>
      <c r="B11" s="3"/>
      <c r="C11" s="3"/>
      <c r="D11" s="3"/>
      <c r="E11" s="3"/>
      <c r="F11" s="3"/>
      <c r="G11" s="3"/>
      <c r="H11" s="3"/>
      <c r="I11" s="3"/>
    </row>
    <row r="12" spans="1:9" ht="12.75">
      <c r="A12" s="3"/>
      <c r="B12" s="3"/>
      <c r="C12" s="3"/>
      <c r="D12" s="3"/>
      <c r="E12" s="3"/>
      <c r="F12" s="3"/>
      <c r="G12" s="3"/>
      <c r="H12" s="3"/>
      <c r="I12" s="3"/>
    </row>
    <row r="13" spans="1:9" ht="12.75">
      <c r="A13" s="3"/>
      <c r="B13" s="3"/>
      <c r="C13" s="3"/>
      <c r="D13" s="3"/>
      <c r="E13" s="3"/>
      <c r="F13" s="3"/>
      <c r="G13" s="3"/>
      <c r="H13" s="3"/>
      <c r="I13" s="3"/>
    </row>
  </sheetData>
  <sheetProtection/>
  <hyperlinks>
    <hyperlink ref="A1" location="Índice!A1" display="Regresar"/>
  </hyperlink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N59"/>
  <sheetViews>
    <sheetView showGridLines="0" zoomScale="90" zoomScaleNormal="90" zoomScalePageLayoutView="0" workbookViewId="0" topLeftCell="A1">
      <selection activeCell="A1" sqref="A1"/>
    </sheetView>
  </sheetViews>
  <sheetFormatPr defaultColWidth="11.421875" defaultRowHeight="12.75"/>
  <cols>
    <col min="3" max="3" width="19.28125" style="0" customWidth="1"/>
    <col min="5" max="5" width="2.421875" style="0" customWidth="1"/>
    <col min="7" max="7" width="12.7109375" style="0" customWidth="1"/>
    <col min="8" max="8" width="12.8515625" style="0" customWidth="1"/>
    <col min="10" max="10" width="13.28125" style="0" customWidth="1"/>
    <col min="11" max="11" width="14.7109375" style="0" customWidth="1"/>
  </cols>
  <sheetData>
    <row r="1" spans="1:14" ht="12.75">
      <c r="A1" s="17" t="s">
        <v>66</v>
      </c>
      <c r="B1" s="9"/>
      <c r="C1" s="9"/>
      <c r="D1" s="9"/>
      <c r="E1" s="9"/>
      <c r="F1" s="9"/>
      <c r="G1" s="9"/>
      <c r="H1" s="9"/>
      <c r="I1" s="9"/>
      <c r="J1" s="9"/>
      <c r="K1" s="9"/>
      <c r="L1" s="9"/>
      <c r="M1" s="9"/>
      <c r="N1" s="9"/>
    </row>
    <row r="2" spans="1:14" ht="12.75">
      <c r="A2" s="684" t="s">
        <v>19</v>
      </c>
      <c r="B2" s="684"/>
      <c r="C2" s="684"/>
      <c r="D2" s="684"/>
      <c r="E2" s="684"/>
      <c r="F2" s="684"/>
      <c r="G2" s="684"/>
      <c r="H2" s="684"/>
      <c r="I2" s="684"/>
      <c r="J2" s="684"/>
      <c r="K2" s="684"/>
      <c r="L2" s="684"/>
      <c r="M2" s="684"/>
      <c r="N2" s="684"/>
    </row>
    <row r="3" spans="1:14" ht="15">
      <c r="A3" s="705" t="s">
        <v>523</v>
      </c>
      <c r="B3" s="706"/>
      <c r="C3" s="706"/>
      <c r="D3" s="706"/>
      <c r="E3" s="706"/>
      <c r="F3" s="706"/>
      <c r="G3" s="706"/>
      <c r="H3" s="706"/>
      <c r="I3" s="706"/>
      <c r="J3" s="706"/>
      <c r="K3" s="706"/>
      <c r="L3" s="706"/>
      <c r="M3" s="706"/>
      <c r="N3" s="706"/>
    </row>
    <row r="4" spans="1:14" ht="14.25">
      <c r="A4" s="138" t="s">
        <v>524</v>
      </c>
      <c r="B4" s="9"/>
      <c r="C4" s="9"/>
      <c r="D4" s="9"/>
      <c r="E4" s="9"/>
      <c r="F4" s="9"/>
      <c r="G4" s="9"/>
      <c r="H4" s="9"/>
      <c r="I4" s="9"/>
      <c r="J4" s="9"/>
      <c r="K4" s="9"/>
      <c r="L4" s="9"/>
      <c r="M4" s="9"/>
      <c r="N4" s="9"/>
    </row>
    <row r="5" spans="1:14" ht="13.5" thickBot="1">
      <c r="A5" s="139"/>
      <c r="B5" s="139"/>
      <c r="C5" s="139"/>
      <c r="D5" s="139"/>
      <c r="E5" s="139"/>
      <c r="F5" s="139"/>
      <c r="G5" s="139"/>
      <c r="H5" s="139"/>
      <c r="I5" s="139"/>
      <c r="J5" s="139"/>
      <c r="K5" s="139"/>
      <c r="L5" s="139"/>
      <c r="M5" s="139"/>
      <c r="N5" s="139"/>
    </row>
    <row r="6" spans="1:14" ht="12.75">
      <c r="A6" s="774" t="s">
        <v>128</v>
      </c>
      <c r="B6" s="777" t="s">
        <v>525</v>
      </c>
      <c r="C6" s="777"/>
      <c r="D6" s="777"/>
      <c r="E6" s="140"/>
      <c r="F6" s="778" t="s">
        <v>526</v>
      </c>
      <c r="G6" s="778"/>
      <c r="H6" s="778"/>
      <c r="I6" s="778"/>
      <c r="J6" s="778"/>
      <c r="K6" s="778"/>
      <c r="L6" s="778"/>
      <c r="M6" s="778"/>
      <c r="N6" s="779" t="s">
        <v>527</v>
      </c>
    </row>
    <row r="7" spans="1:14" ht="12.75">
      <c r="A7" s="775"/>
      <c r="B7" s="141"/>
      <c r="C7" s="780" t="s">
        <v>583</v>
      </c>
      <c r="D7" s="780" t="s">
        <v>528</v>
      </c>
      <c r="E7" s="141"/>
      <c r="F7" s="141"/>
      <c r="G7" s="780" t="s">
        <v>529</v>
      </c>
      <c r="H7" s="780" t="s">
        <v>530</v>
      </c>
      <c r="I7" s="780" t="s">
        <v>531</v>
      </c>
      <c r="J7" s="780" t="s">
        <v>532</v>
      </c>
      <c r="K7" s="780" t="s">
        <v>533</v>
      </c>
      <c r="L7" s="780" t="s">
        <v>534</v>
      </c>
      <c r="M7" s="780" t="s">
        <v>535</v>
      </c>
      <c r="N7" s="775"/>
    </row>
    <row r="8" spans="1:14" ht="12.75">
      <c r="A8" s="775"/>
      <c r="B8" s="141"/>
      <c r="C8" s="780"/>
      <c r="D8" s="780"/>
      <c r="E8" s="141"/>
      <c r="F8" s="141"/>
      <c r="G8" s="780"/>
      <c r="H8" s="780"/>
      <c r="I8" s="780"/>
      <c r="J8" s="780"/>
      <c r="K8" s="780"/>
      <c r="L8" s="780"/>
      <c r="M8" s="780"/>
      <c r="N8" s="775"/>
    </row>
    <row r="9" spans="1:14" ht="12.75">
      <c r="A9" s="775"/>
      <c r="B9" s="143" t="s">
        <v>68</v>
      </c>
      <c r="C9" s="780"/>
      <c r="D9" s="780"/>
      <c r="E9" s="143"/>
      <c r="F9" s="143" t="s">
        <v>68</v>
      </c>
      <c r="G9" s="780"/>
      <c r="H9" s="780"/>
      <c r="I9" s="780" t="s">
        <v>536</v>
      </c>
      <c r="J9" s="780"/>
      <c r="K9" s="780"/>
      <c r="L9" s="780"/>
      <c r="M9" s="780"/>
      <c r="N9" s="775"/>
    </row>
    <row r="10" spans="1:14" ht="12.75">
      <c r="A10" s="776"/>
      <c r="B10" s="144"/>
      <c r="C10" s="781"/>
      <c r="D10" s="781"/>
      <c r="E10" s="144"/>
      <c r="F10" s="144"/>
      <c r="G10" s="781"/>
      <c r="H10" s="781"/>
      <c r="I10" s="781"/>
      <c r="J10" s="781"/>
      <c r="K10" s="781"/>
      <c r="L10" s="781"/>
      <c r="M10" s="781"/>
      <c r="N10" s="776"/>
    </row>
    <row r="11" spans="1:14" ht="12.75">
      <c r="A11" s="8"/>
      <c r="B11" s="8"/>
      <c r="C11" s="8"/>
      <c r="D11" s="8"/>
      <c r="E11" s="8"/>
      <c r="F11" s="8"/>
      <c r="G11" s="8"/>
      <c r="H11" s="8"/>
      <c r="I11" s="8"/>
      <c r="J11" s="8"/>
      <c r="K11" s="8"/>
      <c r="L11" s="8"/>
      <c r="M11" s="8"/>
      <c r="N11" s="8"/>
    </row>
    <row r="12" spans="1:14" ht="12.75">
      <c r="A12" s="145" t="s">
        <v>537</v>
      </c>
      <c r="B12" s="146">
        <v>52.922</v>
      </c>
      <c r="C12" s="146">
        <v>52.172</v>
      </c>
      <c r="D12" s="146">
        <v>0.75</v>
      </c>
      <c r="E12" s="146"/>
      <c r="F12" s="146">
        <v>13.945</v>
      </c>
      <c r="G12" s="146">
        <v>8.896</v>
      </c>
      <c r="H12" s="146">
        <v>1.844</v>
      </c>
      <c r="I12" s="146"/>
      <c r="J12" s="146">
        <v>3.205</v>
      </c>
      <c r="K12" s="146"/>
      <c r="L12" s="146"/>
      <c r="M12" s="147"/>
      <c r="N12" s="146">
        <v>38.977</v>
      </c>
    </row>
    <row r="13" spans="1:14" ht="12.75">
      <c r="A13" s="145" t="s">
        <v>538</v>
      </c>
      <c r="B13" s="146">
        <v>60.693</v>
      </c>
      <c r="C13" s="146">
        <v>58.319</v>
      </c>
      <c r="D13" s="146">
        <v>2.374</v>
      </c>
      <c r="E13" s="146"/>
      <c r="F13" s="146">
        <v>27.641</v>
      </c>
      <c r="G13" s="146">
        <v>18.978</v>
      </c>
      <c r="H13" s="146">
        <v>3.234</v>
      </c>
      <c r="I13" s="146"/>
      <c r="J13" s="146">
        <v>5.429</v>
      </c>
      <c r="K13" s="146"/>
      <c r="L13" s="146"/>
      <c r="M13" s="147"/>
      <c r="N13" s="146">
        <v>33.052</v>
      </c>
    </row>
    <row r="14" spans="1:14" ht="12.75">
      <c r="A14" s="145" t="s">
        <v>539</v>
      </c>
      <c r="B14" s="146">
        <v>89.665</v>
      </c>
      <c r="C14" s="146">
        <v>85.103</v>
      </c>
      <c r="D14" s="146">
        <v>4.562</v>
      </c>
      <c r="E14" s="146"/>
      <c r="F14" s="146">
        <v>46.68</v>
      </c>
      <c r="G14" s="146">
        <v>32.977</v>
      </c>
      <c r="H14" s="146">
        <v>4.657</v>
      </c>
      <c r="I14" s="146"/>
      <c r="J14" s="146">
        <v>9.046</v>
      </c>
      <c r="K14" s="146"/>
      <c r="L14" s="146"/>
      <c r="M14" s="147"/>
      <c r="N14" s="146">
        <v>42.985</v>
      </c>
    </row>
    <row r="15" spans="1:14" ht="12.75">
      <c r="A15" s="145" t="s">
        <v>540</v>
      </c>
      <c r="B15" s="146">
        <v>106.467</v>
      </c>
      <c r="C15" s="146">
        <v>100.125</v>
      </c>
      <c r="D15" s="146">
        <v>6.342</v>
      </c>
      <c r="E15" s="146"/>
      <c r="F15" s="146">
        <v>70.855</v>
      </c>
      <c r="G15" s="146">
        <v>49.211</v>
      </c>
      <c r="H15" s="146">
        <v>6.127</v>
      </c>
      <c r="I15" s="146"/>
      <c r="J15" s="146">
        <v>15.517</v>
      </c>
      <c r="K15" s="146"/>
      <c r="L15" s="146"/>
      <c r="M15" s="147"/>
      <c r="N15" s="146">
        <v>35.612</v>
      </c>
    </row>
    <row r="16" spans="1:14" ht="12.75">
      <c r="A16" s="145" t="s">
        <v>541</v>
      </c>
      <c r="B16" s="146">
        <v>142.854</v>
      </c>
      <c r="C16" s="146">
        <v>135.662</v>
      </c>
      <c r="D16" s="146">
        <v>7.192</v>
      </c>
      <c r="E16" s="146"/>
      <c r="F16" s="146">
        <v>94.517</v>
      </c>
      <c r="G16" s="146">
        <v>66.995</v>
      </c>
      <c r="H16" s="146">
        <v>7.798</v>
      </c>
      <c r="I16" s="146"/>
      <c r="J16" s="146">
        <v>19.724</v>
      </c>
      <c r="K16" s="146"/>
      <c r="L16" s="146"/>
      <c r="M16" s="147"/>
      <c r="N16" s="146">
        <v>48.337</v>
      </c>
    </row>
    <row r="17" spans="1:14" ht="12.75">
      <c r="A17" s="145" t="s">
        <v>542</v>
      </c>
      <c r="B17" s="146">
        <v>176.053</v>
      </c>
      <c r="C17" s="146">
        <v>167.299</v>
      </c>
      <c r="D17" s="146">
        <v>8.754</v>
      </c>
      <c r="E17" s="146"/>
      <c r="F17" s="146">
        <v>126.683</v>
      </c>
      <c r="G17" s="146">
        <v>91.15</v>
      </c>
      <c r="H17" s="146">
        <v>9.837</v>
      </c>
      <c r="I17" s="146"/>
      <c r="J17" s="146">
        <v>25.696</v>
      </c>
      <c r="K17" s="146"/>
      <c r="L17" s="146"/>
      <c r="M17" s="147"/>
      <c r="N17" s="146">
        <v>49.37</v>
      </c>
    </row>
    <row r="18" spans="1:14" ht="12.75">
      <c r="A18" s="145" t="s">
        <v>543</v>
      </c>
      <c r="B18" s="146">
        <v>206.269</v>
      </c>
      <c r="C18" s="146">
        <v>194.701</v>
      </c>
      <c r="D18" s="146">
        <v>11.568</v>
      </c>
      <c r="E18" s="146"/>
      <c r="F18" s="146">
        <v>154.789</v>
      </c>
      <c r="G18" s="146">
        <v>109.85</v>
      </c>
      <c r="H18" s="146">
        <v>11.637</v>
      </c>
      <c r="I18" s="146"/>
      <c r="J18" s="146">
        <v>33.302</v>
      </c>
      <c r="K18" s="146"/>
      <c r="L18" s="146"/>
      <c r="M18" s="147"/>
      <c r="N18" s="146">
        <v>51.48</v>
      </c>
    </row>
    <row r="19" spans="1:14" ht="12.75">
      <c r="A19" s="145" t="s">
        <v>544</v>
      </c>
      <c r="B19" s="146">
        <v>253.754</v>
      </c>
      <c r="C19" s="146">
        <v>240.377</v>
      </c>
      <c r="D19" s="146">
        <v>13.377</v>
      </c>
      <c r="E19" s="146"/>
      <c r="F19" s="146">
        <v>208.51</v>
      </c>
      <c r="G19" s="146">
        <v>144.335</v>
      </c>
      <c r="H19" s="146">
        <v>15.695</v>
      </c>
      <c r="I19" s="146"/>
      <c r="J19" s="146">
        <v>48.48</v>
      </c>
      <c r="K19" s="146"/>
      <c r="L19" s="146"/>
      <c r="M19" s="147"/>
      <c r="N19" s="146">
        <v>45.244</v>
      </c>
    </row>
    <row r="20" spans="1:14" ht="12.75">
      <c r="A20" s="145" t="s">
        <v>545</v>
      </c>
      <c r="B20" s="146">
        <v>298.672</v>
      </c>
      <c r="C20" s="146">
        <v>283.12</v>
      </c>
      <c r="D20" s="146">
        <v>15.552</v>
      </c>
      <c r="E20" s="146"/>
      <c r="F20" s="146">
        <v>260.479</v>
      </c>
      <c r="G20" s="146">
        <v>178.269</v>
      </c>
      <c r="H20" s="146">
        <v>20.584</v>
      </c>
      <c r="I20" s="146"/>
      <c r="J20" s="146">
        <v>61.626</v>
      </c>
      <c r="K20" s="146"/>
      <c r="L20" s="146"/>
      <c r="M20" s="147"/>
      <c r="N20" s="146">
        <v>38.193</v>
      </c>
    </row>
    <row r="21" spans="1:14" ht="12.75">
      <c r="A21" s="145" t="s">
        <v>546</v>
      </c>
      <c r="B21" s="146">
        <v>324.477</v>
      </c>
      <c r="C21" s="146">
        <v>307.493</v>
      </c>
      <c r="D21" s="146">
        <v>16.984</v>
      </c>
      <c r="E21" s="146"/>
      <c r="F21" s="146">
        <v>252.615</v>
      </c>
      <c r="G21" s="146">
        <v>173.402</v>
      </c>
      <c r="H21" s="146">
        <v>26.321</v>
      </c>
      <c r="I21" s="146"/>
      <c r="J21" s="146">
        <v>52.892</v>
      </c>
      <c r="K21" s="146"/>
      <c r="L21" s="146"/>
      <c r="M21" s="147"/>
      <c r="N21" s="146">
        <v>71.862</v>
      </c>
    </row>
    <row r="22" spans="1:14" ht="12.75">
      <c r="A22" s="145" t="s">
        <v>547</v>
      </c>
      <c r="B22" s="146">
        <v>384.28</v>
      </c>
      <c r="C22" s="146">
        <v>359.884</v>
      </c>
      <c r="D22" s="146">
        <v>24.396</v>
      </c>
      <c r="E22" s="146"/>
      <c r="F22" s="146">
        <v>316.892</v>
      </c>
      <c r="G22" s="146">
        <v>212.9</v>
      </c>
      <c r="H22" s="146">
        <v>33.522</v>
      </c>
      <c r="I22" s="146"/>
      <c r="J22" s="146">
        <v>70.47</v>
      </c>
      <c r="K22" s="146"/>
      <c r="L22" s="146"/>
      <c r="M22" s="147"/>
      <c r="N22" s="146">
        <v>67.388</v>
      </c>
    </row>
    <row r="23" spans="1:14" ht="12.75">
      <c r="A23" s="145" t="s">
        <v>548</v>
      </c>
      <c r="B23" s="146">
        <v>492.482</v>
      </c>
      <c r="C23" s="146">
        <v>469.415</v>
      </c>
      <c r="D23" s="146">
        <v>23.067</v>
      </c>
      <c r="E23" s="146"/>
      <c r="F23" s="146">
        <v>375.615</v>
      </c>
      <c r="G23" s="146">
        <v>245.471</v>
      </c>
      <c r="H23" s="146">
        <v>40.905</v>
      </c>
      <c r="I23" s="146"/>
      <c r="J23" s="146">
        <v>89.239</v>
      </c>
      <c r="K23" s="146"/>
      <c r="L23" s="146"/>
      <c r="M23" s="147"/>
      <c r="N23" s="146">
        <v>116.867</v>
      </c>
    </row>
    <row r="24" spans="1:14" ht="12.75">
      <c r="A24" s="145" t="s">
        <v>549</v>
      </c>
      <c r="B24" s="146">
        <v>605.948</v>
      </c>
      <c r="C24" s="146">
        <v>581.122</v>
      </c>
      <c r="D24" s="146">
        <v>24.826</v>
      </c>
      <c r="E24" s="146"/>
      <c r="F24" s="146">
        <v>470.154</v>
      </c>
      <c r="G24" s="146">
        <v>299.917</v>
      </c>
      <c r="H24" s="146">
        <v>52.212</v>
      </c>
      <c r="I24" s="146"/>
      <c r="J24" s="146">
        <v>118.025</v>
      </c>
      <c r="K24" s="146"/>
      <c r="L24" s="146"/>
      <c r="M24" s="147"/>
      <c r="N24" s="146">
        <v>135.794</v>
      </c>
    </row>
    <row r="25" spans="1:14" ht="12.75">
      <c r="A25" s="145" t="s">
        <v>550</v>
      </c>
      <c r="B25" s="146">
        <v>855.625</v>
      </c>
      <c r="C25" s="146">
        <v>819.912</v>
      </c>
      <c r="D25" s="146">
        <v>35.713</v>
      </c>
      <c r="E25" s="146"/>
      <c r="F25" s="146">
        <v>642.288</v>
      </c>
      <c r="G25" s="146">
        <v>416.974</v>
      </c>
      <c r="H25" s="146">
        <v>84.871</v>
      </c>
      <c r="I25" s="146"/>
      <c r="J25" s="146">
        <v>140.443</v>
      </c>
      <c r="K25" s="146"/>
      <c r="L25" s="146"/>
      <c r="M25" s="147"/>
      <c r="N25" s="146">
        <v>213.337</v>
      </c>
    </row>
    <row r="26" spans="1:14" ht="12.75">
      <c r="A26" s="145" t="s">
        <v>551</v>
      </c>
      <c r="B26" s="146">
        <v>1110.677</v>
      </c>
      <c r="C26" s="146">
        <v>1065.699</v>
      </c>
      <c r="D26" s="146">
        <v>44.978</v>
      </c>
      <c r="E26" s="146"/>
      <c r="F26" s="146">
        <v>841.211</v>
      </c>
      <c r="G26" s="146">
        <v>542.741</v>
      </c>
      <c r="H26" s="146">
        <v>110.01</v>
      </c>
      <c r="I26" s="146"/>
      <c r="J26" s="146">
        <v>188.46</v>
      </c>
      <c r="K26" s="146"/>
      <c r="L26" s="146"/>
      <c r="M26" s="147"/>
      <c r="N26" s="146">
        <v>269.466</v>
      </c>
    </row>
    <row r="27" spans="1:14" ht="12.75">
      <c r="A27" s="145" t="s">
        <v>552</v>
      </c>
      <c r="B27" s="146">
        <v>1289.723</v>
      </c>
      <c r="C27" s="146">
        <v>1241.177</v>
      </c>
      <c r="D27" s="146">
        <v>48.546</v>
      </c>
      <c r="E27" s="146"/>
      <c r="F27" s="146">
        <v>1046.188</v>
      </c>
      <c r="G27" s="146">
        <v>676.105</v>
      </c>
      <c r="H27" s="146">
        <v>140.893</v>
      </c>
      <c r="I27" s="146"/>
      <c r="J27" s="146">
        <v>229.19</v>
      </c>
      <c r="K27" s="146"/>
      <c r="L27" s="146"/>
      <c r="M27" s="147"/>
      <c r="N27" s="146">
        <v>243.535</v>
      </c>
    </row>
    <row r="28" spans="1:14" ht="12.75">
      <c r="A28" s="145" t="s">
        <v>553</v>
      </c>
      <c r="B28" s="146">
        <v>1772.138</v>
      </c>
      <c r="C28" s="146">
        <v>1713.964</v>
      </c>
      <c r="D28" s="146">
        <v>58.174</v>
      </c>
      <c r="E28" s="146"/>
      <c r="F28" s="146">
        <v>1317.259</v>
      </c>
      <c r="G28" s="146">
        <v>829.935</v>
      </c>
      <c r="H28" s="146">
        <v>182.98</v>
      </c>
      <c r="I28" s="146"/>
      <c r="J28" s="146">
        <v>304.344</v>
      </c>
      <c r="K28" s="146"/>
      <c r="L28" s="146"/>
      <c r="M28" s="147"/>
      <c r="N28" s="146">
        <v>454.879</v>
      </c>
    </row>
    <row r="29" spans="1:14" ht="12.75">
      <c r="A29" s="145" t="s">
        <v>554</v>
      </c>
      <c r="B29" s="146">
        <v>2173.46</v>
      </c>
      <c r="C29" s="146">
        <v>2090.838</v>
      </c>
      <c r="D29" s="146">
        <v>82.622</v>
      </c>
      <c r="E29" s="146"/>
      <c r="F29" s="146">
        <v>1580.864</v>
      </c>
      <c r="G29" s="146">
        <v>987.021</v>
      </c>
      <c r="H29" s="146">
        <v>229.711</v>
      </c>
      <c r="I29" s="146"/>
      <c r="J29" s="146">
        <v>364.132</v>
      </c>
      <c r="K29" s="146"/>
      <c r="L29" s="146"/>
      <c r="M29" s="147"/>
      <c r="N29" s="146">
        <v>592.596</v>
      </c>
    </row>
    <row r="30" spans="1:14" ht="12.75">
      <c r="A30" s="145" t="s">
        <v>555</v>
      </c>
      <c r="B30" s="146">
        <v>2568.632</v>
      </c>
      <c r="C30" s="146">
        <v>2492.643</v>
      </c>
      <c r="D30" s="146">
        <v>75.989</v>
      </c>
      <c r="E30" s="146"/>
      <c r="F30" s="146">
        <v>1960.192</v>
      </c>
      <c r="G30" s="146">
        <v>1228.212</v>
      </c>
      <c r="H30" s="146">
        <v>284.886</v>
      </c>
      <c r="I30" s="146"/>
      <c r="J30" s="146">
        <v>447.094</v>
      </c>
      <c r="K30" s="146"/>
      <c r="L30" s="146"/>
      <c r="M30" s="147"/>
      <c r="N30" s="146">
        <v>608.44</v>
      </c>
    </row>
    <row r="31" spans="1:14" ht="12.75">
      <c r="A31" s="145" t="s">
        <v>556</v>
      </c>
      <c r="B31" s="146">
        <v>3125.749</v>
      </c>
      <c r="C31" s="146">
        <v>2977.553</v>
      </c>
      <c r="D31" s="146">
        <v>148.196</v>
      </c>
      <c r="E31" s="146"/>
      <c r="F31" s="146">
        <v>2433.82</v>
      </c>
      <c r="G31" s="146">
        <v>1626.692</v>
      </c>
      <c r="H31" s="146">
        <v>350.909</v>
      </c>
      <c r="I31" s="146"/>
      <c r="J31" s="146">
        <v>456.219</v>
      </c>
      <c r="K31" s="146"/>
      <c r="L31" s="146"/>
      <c r="M31" s="147"/>
      <c r="N31" s="146">
        <v>691.929</v>
      </c>
    </row>
    <row r="32" spans="1:14" ht="12.75">
      <c r="A32" s="145" t="s">
        <v>557</v>
      </c>
      <c r="B32" s="146">
        <v>3673.614</v>
      </c>
      <c r="C32" s="146">
        <v>3578.812</v>
      </c>
      <c r="D32" s="146">
        <v>94.802</v>
      </c>
      <c r="E32" s="146"/>
      <c r="F32" s="146">
        <v>3302.27</v>
      </c>
      <c r="G32" s="146">
        <v>2285.63</v>
      </c>
      <c r="H32" s="146">
        <v>433.652</v>
      </c>
      <c r="I32" s="146"/>
      <c r="J32" s="146">
        <v>582.988</v>
      </c>
      <c r="K32" s="146"/>
      <c r="L32" s="146"/>
      <c r="M32" s="147"/>
      <c r="N32" s="146">
        <v>371.344</v>
      </c>
    </row>
    <row r="33" spans="1:14" ht="12.75">
      <c r="A33" s="145" t="s">
        <v>558</v>
      </c>
      <c r="B33" s="146">
        <v>4350.263</v>
      </c>
      <c r="C33" s="146">
        <v>4116.648</v>
      </c>
      <c r="D33" s="146">
        <v>233.615</v>
      </c>
      <c r="E33" s="146"/>
      <c r="F33" s="146">
        <v>4121.662</v>
      </c>
      <c r="G33" s="146">
        <v>2932.204</v>
      </c>
      <c r="H33" s="146">
        <v>510.931</v>
      </c>
      <c r="I33" s="146"/>
      <c r="J33" s="146">
        <v>678.527</v>
      </c>
      <c r="K33" s="146"/>
      <c r="L33" s="146"/>
      <c r="M33" s="147"/>
      <c r="N33" s="146">
        <v>228.601</v>
      </c>
    </row>
    <row r="34" spans="1:14" ht="12.75">
      <c r="A34" s="148">
        <v>1966</v>
      </c>
      <c r="B34" s="146">
        <v>5122.104</v>
      </c>
      <c r="C34" s="146">
        <v>4870.009</v>
      </c>
      <c r="D34" s="146">
        <v>252.095</v>
      </c>
      <c r="E34" s="146"/>
      <c r="F34" s="146">
        <v>4650.403</v>
      </c>
      <c r="G34" s="146">
        <v>3001.221</v>
      </c>
      <c r="H34" s="146">
        <v>610.784</v>
      </c>
      <c r="I34" s="146"/>
      <c r="J34" s="146">
        <v>557.545</v>
      </c>
      <c r="K34" s="146">
        <v>480.853</v>
      </c>
      <c r="L34" s="146"/>
      <c r="M34" s="147"/>
      <c r="N34" s="146">
        <v>471.701</v>
      </c>
    </row>
    <row r="35" spans="1:14" ht="12.75">
      <c r="A35" s="145" t="s">
        <v>559</v>
      </c>
      <c r="B35" s="146">
        <v>5641.277</v>
      </c>
      <c r="C35" s="146">
        <v>5475.703</v>
      </c>
      <c r="D35" s="146">
        <v>165.574</v>
      </c>
      <c r="E35" s="146"/>
      <c r="F35" s="146">
        <v>5045.359</v>
      </c>
      <c r="G35" s="146">
        <v>3301.954</v>
      </c>
      <c r="H35" s="146">
        <v>704.416</v>
      </c>
      <c r="I35" s="146"/>
      <c r="J35" s="146">
        <v>585.607</v>
      </c>
      <c r="K35" s="146">
        <v>453.382</v>
      </c>
      <c r="L35" s="146"/>
      <c r="M35" s="147"/>
      <c r="N35" s="146">
        <v>595.918</v>
      </c>
    </row>
    <row r="36" spans="1:14" ht="12.75">
      <c r="A36" s="145" t="s">
        <v>560</v>
      </c>
      <c r="B36" s="146">
        <v>6384.855</v>
      </c>
      <c r="C36" s="146">
        <v>6152.728</v>
      </c>
      <c r="D36" s="146">
        <v>232.127</v>
      </c>
      <c r="E36" s="146"/>
      <c r="F36" s="146">
        <v>5914.689</v>
      </c>
      <c r="G36" s="146">
        <v>3897.221</v>
      </c>
      <c r="H36" s="146">
        <v>812.005</v>
      </c>
      <c r="I36" s="146"/>
      <c r="J36" s="146">
        <v>681.982</v>
      </c>
      <c r="K36" s="146">
        <v>523.481</v>
      </c>
      <c r="L36" s="146"/>
      <c r="M36" s="147"/>
      <c r="N36" s="146">
        <v>470.166</v>
      </c>
    </row>
    <row r="37" spans="1:14" ht="12.75">
      <c r="A37" s="145" t="s">
        <v>561</v>
      </c>
      <c r="B37" s="146">
        <v>6978.888</v>
      </c>
      <c r="C37" s="146">
        <v>6673.048</v>
      </c>
      <c r="D37" s="146">
        <v>305.84</v>
      </c>
      <c r="E37" s="146"/>
      <c r="F37" s="146">
        <v>6509.507</v>
      </c>
      <c r="G37" s="146">
        <v>4075.647</v>
      </c>
      <c r="H37" s="146">
        <v>985.69</v>
      </c>
      <c r="I37" s="146"/>
      <c r="J37" s="146">
        <v>872.524</v>
      </c>
      <c r="K37" s="146">
        <v>575.646</v>
      </c>
      <c r="L37" s="146"/>
      <c r="M37" s="147"/>
      <c r="N37" s="146">
        <v>469.381</v>
      </c>
    </row>
    <row r="38" spans="1:14" ht="12.75">
      <c r="A38" s="145" t="s">
        <v>562</v>
      </c>
      <c r="B38" s="146">
        <v>8277.357</v>
      </c>
      <c r="C38" s="146">
        <v>7953.654</v>
      </c>
      <c r="D38" s="146">
        <v>323.703</v>
      </c>
      <c r="E38" s="146"/>
      <c r="F38" s="146">
        <v>7862.637</v>
      </c>
      <c r="G38" s="146">
        <v>4954.641</v>
      </c>
      <c r="H38" s="146">
        <v>1162.646</v>
      </c>
      <c r="I38" s="146"/>
      <c r="J38" s="146">
        <v>1089.063</v>
      </c>
      <c r="K38" s="146">
        <v>656.287</v>
      </c>
      <c r="L38" s="146"/>
      <c r="M38" s="147"/>
      <c r="N38" s="146">
        <v>414.72</v>
      </c>
    </row>
    <row r="39" spans="1:14" ht="12.75">
      <c r="A39" s="145" t="s">
        <v>563</v>
      </c>
      <c r="B39" s="146">
        <v>10787.52</v>
      </c>
      <c r="C39" s="146">
        <v>10229.719</v>
      </c>
      <c r="D39" s="146">
        <v>557.801</v>
      </c>
      <c r="E39" s="146"/>
      <c r="F39" s="146">
        <v>9085.042</v>
      </c>
      <c r="G39" s="146">
        <v>5568.871</v>
      </c>
      <c r="H39" s="146">
        <v>1445.691</v>
      </c>
      <c r="I39" s="146"/>
      <c r="J39" s="146">
        <v>1348.322</v>
      </c>
      <c r="K39" s="146">
        <v>722.158</v>
      </c>
      <c r="L39" s="146"/>
      <c r="M39" s="147"/>
      <c r="N39" s="146">
        <v>1702.478</v>
      </c>
    </row>
    <row r="40" spans="1:14" ht="12.75">
      <c r="A40" s="145" t="s">
        <v>564</v>
      </c>
      <c r="B40" s="146">
        <v>12335.747</v>
      </c>
      <c r="C40" s="146">
        <v>11613.913</v>
      </c>
      <c r="D40" s="146">
        <v>721.834</v>
      </c>
      <c r="E40" s="146"/>
      <c r="F40" s="146">
        <v>10744.161</v>
      </c>
      <c r="G40" s="146">
        <v>6712.635</v>
      </c>
      <c r="H40" s="146">
        <v>1725.909</v>
      </c>
      <c r="I40" s="146"/>
      <c r="J40" s="146">
        <v>1566.183</v>
      </c>
      <c r="K40" s="146">
        <v>739.434</v>
      </c>
      <c r="L40" s="146"/>
      <c r="M40" s="147"/>
      <c r="N40" s="146">
        <v>1591.586</v>
      </c>
    </row>
    <row r="41" spans="1:14" ht="12.75">
      <c r="A41" s="145" t="s">
        <v>565</v>
      </c>
      <c r="B41" s="146">
        <v>14295.038</v>
      </c>
      <c r="C41" s="146">
        <v>13458.425</v>
      </c>
      <c r="D41" s="146">
        <v>836.613</v>
      </c>
      <c r="E41" s="146"/>
      <c r="F41" s="146">
        <v>12876.154</v>
      </c>
      <c r="G41" s="146">
        <v>8147.068</v>
      </c>
      <c r="H41" s="146">
        <v>2223.663</v>
      </c>
      <c r="I41" s="146"/>
      <c r="J41" s="146">
        <v>1714.58</v>
      </c>
      <c r="K41" s="146">
        <v>790.843</v>
      </c>
      <c r="L41" s="146"/>
      <c r="M41" s="147"/>
      <c r="N41" s="146">
        <v>1418.884</v>
      </c>
    </row>
    <row r="42" spans="1:14" ht="12.75">
      <c r="A42" s="145" t="s">
        <v>566</v>
      </c>
      <c r="B42" s="146">
        <v>20176.425</v>
      </c>
      <c r="C42" s="146">
        <v>19286.054</v>
      </c>
      <c r="D42" s="146">
        <v>890.371</v>
      </c>
      <c r="E42" s="146"/>
      <c r="F42" s="146">
        <v>17545.044</v>
      </c>
      <c r="G42" s="146">
        <v>11233.363</v>
      </c>
      <c r="H42" s="146">
        <v>2921.619</v>
      </c>
      <c r="I42" s="146"/>
      <c r="J42" s="146">
        <v>2455.652</v>
      </c>
      <c r="K42" s="146">
        <v>934.41</v>
      </c>
      <c r="L42" s="146"/>
      <c r="M42" s="147"/>
      <c r="N42" s="146">
        <v>2631.381</v>
      </c>
    </row>
    <row r="43" spans="1:14" ht="12.75">
      <c r="A43" s="145" t="s">
        <v>567</v>
      </c>
      <c r="B43" s="146">
        <v>25680.551</v>
      </c>
      <c r="C43" s="146">
        <v>24717.81</v>
      </c>
      <c r="D43" s="146">
        <v>962.741</v>
      </c>
      <c r="E43" s="146"/>
      <c r="F43" s="146">
        <v>22986.207</v>
      </c>
      <c r="G43" s="146">
        <v>14574.622</v>
      </c>
      <c r="H43" s="146">
        <v>4289.695</v>
      </c>
      <c r="I43" s="146"/>
      <c r="J43" s="146">
        <v>3071.227</v>
      </c>
      <c r="K43" s="146">
        <v>1050.663</v>
      </c>
      <c r="L43" s="146"/>
      <c r="M43" s="147"/>
      <c r="N43" s="146">
        <v>2694.344</v>
      </c>
    </row>
    <row r="44" spans="1:14" ht="12.75">
      <c r="A44" s="145" t="s">
        <v>568</v>
      </c>
      <c r="B44" s="146">
        <v>33906.026</v>
      </c>
      <c r="C44" s="146">
        <v>32648.56</v>
      </c>
      <c r="D44" s="146">
        <v>1257.466</v>
      </c>
      <c r="E44" s="146"/>
      <c r="F44" s="146">
        <v>31159.632</v>
      </c>
      <c r="G44" s="146">
        <v>19945.428</v>
      </c>
      <c r="H44" s="146">
        <v>5463.739</v>
      </c>
      <c r="I44" s="146"/>
      <c r="J44" s="146">
        <v>4418.453</v>
      </c>
      <c r="K44" s="146">
        <v>1332.012</v>
      </c>
      <c r="L44" s="146"/>
      <c r="M44" s="147"/>
      <c r="N44" s="146">
        <v>2746.394</v>
      </c>
    </row>
    <row r="45" spans="1:14" ht="12.75">
      <c r="A45" s="145" t="s">
        <v>569</v>
      </c>
      <c r="B45" s="146">
        <v>44402.789</v>
      </c>
      <c r="C45" s="146">
        <v>42802.567</v>
      </c>
      <c r="D45" s="146">
        <v>1600.222</v>
      </c>
      <c r="E45" s="146"/>
      <c r="F45" s="146">
        <v>40900.231</v>
      </c>
      <c r="G45" s="146">
        <v>26153.279</v>
      </c>
      <c r="H45" s="146">
        <v>7535.223</v>
      </c>
      <c r="I45" s="146"/>
      <c r="J45" s="146">
        <v>5479.811</v>
      </c>
      <c r="K45" s="146">
        <v>1731.918</v>
      </c>
      <c r="L45" s="146"/>
      <c r="M45" s="147"/>
      <c r="N45" s="146">
        <v>3502.558</v>
      </c>
    </row>
    <row r="46" spans="1:14" ht="12.75">
      <c r="A46" s="145" t="s">
        <v>570</v>
      </c>
      <c r="B46" s="146">
        <v>54368.122</v>
      </c>
      <c r="C46" s="146">
        <v>52488.529</v>
      </c>
      <c r="D46" s="146">
        <v>1879.593</v>
      </c>
      <c r="E46" s="146"/>
      <c r="F46" s="146">
        <v>49324.144</v>
      </c>
      <c r="G46" s="146">
        <v>30813.046</v>
      </c>
      <c r="H46" s="146">
        <v>9249.586</v>
      </c>
      <c r="I46" s="146"/>
      <c r="J46" s="146">
        <v>6688.32</v>
      </c>
      <c r="K46" s="146">
        <v>2573.192</v>
      </c>
      <c r="L46" s="146"/>
      <c r="M46" s="147"/>
      <c r="N46" s="146">
        <v>5043.978</v>
      </c>
    </row>
    <row r="47" spans="1:14" ht="12.75">
      <c r="A47" s="145" t="s">
        <v>571</v>
      </c>
      <c r="B47" s="146">
        <v>70435.024</v>
      </c>
      <c r="C47" s="146">
        <v>67557.568</v>
      </c>
      <c r="D47" s="146">
        <v>2877.456</v>
      </c>
      <c r="E47" s="146"/>
      <c r="F47" s="146">
        <v>61698.735</v>
      </c>
      <c r="G47" s="146">
        <v>36544.225</v>
      </c>
      <c r="H47" s="146">
        <v>11923.239</v>
      </c>
      <c r="I47" s="146"/>
      <c r="J47" s="146">
        <v>8624.035</v>
      </c>
      <c r="K47" s="146">
        <v>4607.236</v>
      </c>
      <c r="L47" s="146"/>
      <c r="M47" s="147"/>
      <c r="N47" s="146">
        <v>8736.289</v>
      </c>
    </row>
    <row r="48" spans="1:14" ht="12.75">
      <c r="A48" s="145" t="s">
        <v>572</v>
      </c>
      <c r="B48" s="146">
        <v>99447.739</v>
      </c>
      <c r="C48" s="146">
        <v>94458.229</v>
      </c>
      <c r="D48" s="146">
        <v>4989.51</v>
      </c>
      <c r="E48" s="146"/>
      <c r="F48" s="146">
        <v>81677.334</v>
      </c>
      <c r="G48" s="146">
        <v>47347.471</v>
      </c>
      <c r="H48" s="146">
        <v>16078.208</v>
      </c>
      <c r="I48" s="146">
        <v>1763</v>
      </c>
      <c r="J48" s="146">
        <v>13090.079</v>
      </c>
      <c r="K48" s="146">
        <v>6046.804</v>
      </c>
      <c r="L48" s="146">
        <v>-2648.228</v>
      </c>
      <c r="M48" s="147"/>
      <c r="N48" s="146">
        <v>17770.405</v>
      </c>
    </row>
    <row r="49" spans="1:14" ht="12.75">
      <c r="A49" s="145" t="s">
        <v>573</v>
      </c>
      <c r="B49" s="146">
        <v>143591.388</v>
      </c>
      <c r="C49" s="146">
        <v>136053.178</v>
      </c>
      <c r="D49" s="146">
        <v>7538.21</v>
      </c>
      <c r="E49" s="146"/>
      <c r="F49" s="146">
        <v>121431.585</v>
      </c>
      <c r="G49" s="146">
        <v>67851.821</v>
      </c>
      <c r="H49" s="146">
        <v>22564.334</v>
      </c>
      <c r="I49" s="146">
        <v>2778</v>
      </c>
      <c r="J49" s="146">
        <v>20537.402</v>
      </c>
      <c r="K49" s="146">
        <v>7700.028</v>
      </c>
      <c r="L49" s="146"/>
      <c r="M49" s="147"/>
      <c r="N49" s="146">
        <v>22159.803</v>
      </c>
    </row>
    <row r="50" spans="1:14" ht="12.75">
      <c r="A50" s="145" t="s">
        <v>574</v>
      </c>
      <c r="B50" s="146">
        <v>235763.258</v>
      </c>
      <c r="C50" s="146">
        <v>217048.017</v>
      </c>
      <c r="D50" s="146">
        <v>18715.241</v>
      </c>
      <c r="E50" s="146"/>
      <c r="F50" s="146">
        <v>204301.095</v>
      </c>
      <c r="G50" s="146">
        <v>113955.915</v>
      </c>
      <c r="H50" s="146">
        <v>35738.578</v>
      </c>
      <c r="I50" s="146">
        <v>6079</v>
      </c>
      <c r="J50" s="146">
        <v>37551.807</v>
      </c>
      <c r="K50" s="146">
        <v>10975.795</v>
      </c>
      <c r="L50" s="146"/>
      <c r="M50" s="147"/>
      <c r="N50" s="146">
        <v>31462.163</v>
      </c>
    </row>
    <row r="51" spans="1:14" ht="12.75">
      <c r="A51" s="145" t="s">
        <v>575</v>
      </c>
      <c r="B51" s="146">
        <v>347403.882</v>
      </c>
      <c r="C51" s="146">
        <v>321132.451</v>
      </c>
      <c r="D51" s="146">
        <v>26271.431</v>
      </c>
      <c r="E51" s="146"/>
      <c r="F51" s="146">
        <v>343665.557</v>
      </c>
      <c r="G51" s="146">
        <v>186208.305</v>
      </c>
      <c r="H51" s="146">
        <v>58978.563</v>
      </c>
      <c r="I51" s="146">
        <v>15266</v>
      </c>
      <c r="J51" s="146">
        <v>65427.502</v>
      </c>
      <c r="K51" s="146">
        <v>17785.187</v>
      </c>
      <c r="L51" s="146"/>
      <c r="M51" s="147"/>
      <c r="N51" s="146">
        <v>3738.325</v>
      </c>
    </row>
    <row r="52" spans="1:14" ht="12.75">
      <c r="A52" s="145" t="s">
        <v>576</v>
      </c>
      <c r="B52" s="146">
        <v>538703.947</v>
      </c>
      <c r="C52" s="146">
        <v>516451.442</v>
      </c>
      <c r="D52" s="146">
        <v>22252.505</v>
      </c>
      <c r="E52" s="146"/>
      <c r="F52" s="146">
        <v>530675.329</v>
      </c>
      <c r="G52" s="146">
        <v>295063.115</v>
      </c>
      <c r="H52" s="146">
        <v>95173.964</v>
      </c>
      <c r="I52" s="146">
        <v>21795.484</v>
      </c>
      <c r="J52" s="146">
        <v>93462.8</v>
      </c>
      <c r="K52" s="146">
        <v>25179.966</v>
      </c>
      <c r="L52" s="146"/>
      <c r="M52" s="147"/>
      <c r="N52" s="146">
        <v>8028.618</v>
      </c>
    </row>
    <row r="53" spans="1:14" ht="12.75">
      <c r="A53" s="145" t="s">
        <v>577</v>
      </c>
      <c r="B53" s="146">
        <v>930446.76</v>
      </c>
      <c r="C53" s="146">
        <v>887519.79</v>
      </c>
      <c r="D53" s="146">
        <v>42926.97</v>
      </c>
      <c r="E53" s="146"/>
      <c r="F53" s="146">
        <v>860996.573</v>
      </c>
      <c r="G53" s="146">
        <v>429602.366</v>
      </c>
      <c r="H53" s="146">
        <v>165878.606</v>
      </c>
      <c r="I53" s="146">
        <v>51855.516</v>
      </c>
      <c r="J53" s="146">
        <v>147265.817</v>
      </c>
      <c r="K53" s="146">
        <v>62545.457</v>
      </c>
      <c r="L53" s="146"/>
      <c r="M53" s="146">
        <v>3848.811</v>
      </c>
      <c r="N53" s="146">
        <v>69450.187</v>
      </c>
    </row>
    <row r="54" spans="1:14" ht="12.75">
      <c r="A54" s="145" t="s">
        <v>578</v>
      </c>
      <c r="B54" s="146">
        <v>1592930</v>
      </c>
      <c r="C54" s="146">
        <v>1500899</v>
      </c>
      <c r="D54" s="146">
        <v>92031</v>
      </c>
      <c r="E54" s="146"/>
      <c r="F54" s="146">
        <v>1528734</v>
      </c>
      <c r="G54" s="146">
        <v>654802</v>
      </c>
      <c r="H54" s="146">
        <v>309528</v>
      </c>
      <c r="I54" s="146">
        <v>109046</v>
      </c>
      <c r="J54" s="146">
        <v>264231</v>
      </c>
      <c r="K54" s="146">
        <v>192041</v>
      </c>
      <c r="L54" s="146">
        <v>-914</v>
      </c>
      <c r="M54" s="146"/>
      <c r="N54" s="146">
        <v>64196</v>
      </c>
    </row>
    <row r="55" spans="1:14" ht="12.75">
      <c r="A55" s="145" t="s">
        <v>579</v>
      </c>
      <c r="B55" s="146">
        <v>3650724.748</v>
      </c>
      <c r="C55" s="146">
        <v>3429587.856</v>
      </c>
      <c r="D55" s="146">
        <v>221136.892</v>
      </c>
      <c r="E55" s="146"/>
      <c r="F55" s="146">
        <v>3606981.464</v>
      </c>
      <c r="G55" s="146">
        <v>1631708.45</v>
      </c>
      <c r="H55" s="146">
        <v>661484.233</v>
      </c>
      <c r="I55" s="146">
        <v>154453.273</v>
      </c>
      <c r="J55" s="146">
        <v>509498.559</v>
      </c>
      <c r="K55" s="146">
        <v>659043.383</v>
      </c>
      <c r="L55" s="146">
        <v>-9206.434</v>
      </c>
      <c r="M55" s="147"/>
      <c r="N55" s="146">
        <v>43743.284</v>
      </c>
    </row>
    <row r="56" spans="1:14" ht="13.5" thickBot="1">
      <c r="A56" s="149" t="s">
        <v>580</v>
      </c>
      <c r="B56" s="150">
        <v>7457778.237</v>
      </c>
      <c r="C56" s="150">
        <v>7156167.502</v>
      </c>
      <c r="D56" s="150">
        <v>301610.735</v>
      </c>
      <c r="E56" s="150"/>
      <c r="F56" s="150">
        <v>7431637.273</v>
      </c>
      <c r="G56" s="150">
        <v>4033886.604</v>
      </c>
      <c r="H56" s="150">
        <v>1403360.756</v>
      </c>
      <c r="I56" s="150">
        <v>116000</v>
      </c>
      <c r="J56" s="150">
        <v>1208458.074</v>
      </c>
      <c r="K56" s="150">
        <v>677564.413</v>
      </c>
      <c r="L56" s="150">
        <v>-7632.574</v>
      </c>
      <c r="M56" s="151"/>
      <c r="N56" s="150">
        <v>26140.964</v>
      </c>
    </row>
    <row r="57" spans="1:14" ht="12.75">
      <c r="A57" s="700" t="s">
        <v>581</v>
      </c>
      <c r="B57" s="700"/>
      <c r="C57" s="700"/>
      <c r="D57" s="700"/>
      <c r="E57" s="700"/>
      <c r="F57" s="700"/>
      <c r="G57" s="700"/>
      <c r="H57" s="700"/>
      <c r="I57" s="700"/>
      <c r="J57" s="700"/>
      <c r="K57" s="700"/>
      <c r="L57" s="700"/>
      <c r="M57" s="700"/>
      <c r="N57" s="700"/>
    </row>
    <row r="58" spans="1:14" ht="12.75">
      <c r="A58" s="782" t="s">
        <v>582</v>
      </c>
      <c r="B58" s="782"/>
      <c r="C58" s="782"/>
      <c r="D58" s="782"/>
      <c r="E58" s="782"/>
      <c r="F58" s="782"/>
      <c r="G58" s="782"/>
      <c r="H58" s="782"/>
      <c r="I58" s="782"/>
      <c r="J58" s="782"/>
      <c r="K58" s="782"/>
      <c r="L58" s="782"/>
      <c r="M58" s="782"/>
      <c r="N58" s="782"/>
    </row>
    <row r="59" spans="1:14" ht="12.75">
      <c r="A59" s="8"/>
      <c r="B59" s="8"/>
      <c r="C59" s="8"/>
      <c r="D59" s="8"/>
      <c r="E59" s="8"/>
      <c r="F59" s="8"/>
      <c r="G59" s="8"/>
      <c r="H59" s="8"/>
      <c r="I59" s="8"/>
      <c r="J59" s="8"/>
      <c r="K59" s="8"/>
      <c r="L59" s="8"/>
      <c r="M59" s="8"/>
      <c r="N59" s="8"/>
    </row>
  </sheetData>
  <sheetProtection/>
  <mergeCells count="17">
    <mergeCell ref="A58:N58"/>
    <mergeCell ref="I7:I10"/>
    <mergeCell ref="J7:J10"/>
    <mergeCell ref="K7:K10"/>
    <mergeCell ref="L7:L10"/>
    <mergeCell ref="M7:M10"/>
    <mergeCell ref="A57:N57"/>
    <mergeCell ref="A2:N2"/>
    <mergeCell ref="A3:N3"/>
    <mergeCell ref="A6:A10"/>
    <mergeCell ref="B6:D6"/>
    <mergeCell ref="F6:M6"/>
    <mergeCell ref="N6:N10"/>
    <mergeCell ref="C7:C10"/>
    <mergeCell ref="D7:D10"/>
    <mergeCell ref="G7:G10"/>
    <mergeCell ref="H7:H10"/>
  </mergeCells>
  <hyperlinks>
    <hyperlink ref="A1" location="Índice!A1" display="Regresar"/>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A1" sqref="A1"/>
    </sheetView>
  </sheetViews>
  <sheetFormatPr defaultColWidth="11.421875" defaultRowHeight="12.75"/>
  <cols>
    <col min="1" max="1" width="15.00390625" style="0" customWidth="1"/>
    <col min="6" max="6" width="2.28125" style="0" customWidth="1"/>
    <col min="10" max="10" width="13.7109375" style="0" customWidth="1"/>
    <col min="12" max="12" width="12.421875" style="0" customWidth="1"/>
    <col min="14" max="14" width="15.57421875" style="0" customWidth="1"/>
  </cols>
  <sheetData>
    <row r="1" spans="1:17" ht="12.75">
      <c r="A1" s="17" t="s">
        <v>66</v>
      </c>
      <c r="B1" s="9"/>
      <c r="C1" s="9"/>
      <c r="D1" s="9"/>
      <c r="E1" s="9"/>
      <c r="F1" s="9"/>
      <c r="G1" s="9"/>
      <c r="H1" s="9"/>
      <c r="I1" s="9"/>
      <c r="J1" s="9"/>
      <c r="K1" s="9"/>
      <c r="L1" s="9"/>
      <c r="M1" s="9"/>
      <c r="N1" s="9"/>
      <c r="O1" s="9"/>
      <c r="P1" s="9"/>
      <c r="Q1" s="9"/>
    </row>
    <row r="2" spans="1:17" ht="12.75">
      <c r="A2" s="684" t="s">
        <v>21</v>
      </c>
      <c r="B2" s="684"/>
      <c r="C2" s="684"/>
      <c r="D2" s="684"/>
      <c r="E2" s="684"/>
      <c r="F2" s="684"/>
      <c r="G2" s="684"/>
      <c r="H2" s="684"/>
      <c r="I2" s="684"/>
      <c r="J2" s="684"/>
      <c r="K2" s="684"/>
      <c r="L2" s="684"/>
      <c r="M2" s="684"/>
      <c r="N2" s="684"/>
      <c r="O2" s="684"/>
      <c r="P2" s="684"/>
      <c r="Q2" s="684"/>
    </row>
    <row r="3" spans="1:17" ht="15">
      <c r="A3" s="705" t="s">
        <v>584</v>
      </c>
      <c r="B3" s="788"/>
      <c r="C3" s="788"/>
      <c r="D3" s="788"/>
      <c r="E3" s="788"/>
      <c r="F3" s="788"/>
      <c r="G3" s="788"/>
      <c r="H3" s="788"/>
      <c r="I3" s="788"/>
      <c r="J3" s="788"/>
      <c r="K3" s="788"/>
      <c r="L3" s="788"/>
      <c r="M3" s="788"/>
      <c r="N3" s="788"/>
      <c r="O3" s="788"/>
      <c r="P3" s="788"/>
      <c r="Q3" s="788"/>
    </row>
    <row r="4" spans="1:17" ht="14.25">
      <c r="A4" s="138" t="s">
        <v>524</v>
      </c>
      <c r="B4" s="9"/>
      <c r="C4" s="9"/>
      <c r="D4" s="9"/>
      <c r="E4" s="9"/>
      <c r="F4" s="9"/>
      <c r="G4" s="9"/>
      <c r="H4" s="9"/>
      <c r="I4" s="9"/>
      <c r="J4" s="9"/>
      <c r="K4" s="9"/>
      <c r="L4" s="9"/>
      <c r="M4" s="9"/>
      <c r="N4" s="9"/>
      <c r="O4" s="9"/>
      <c r="P4" s="9"/>
      <c r="Q4" s="9"/>
    </row>
    <row r="5" spans="1:17" ht="13.5" thickBot="1">
      <c r="A5" s="153"/>
      <c r="B5" s="154"/>
      <c r="C5" s="154"/>
      <c r="D5" s="154"/>
      <c r="E5" s="154"/>
      <c r="F5" s="154"/>
      <c r="G5" s="154"/>
      <c r="H5" s="154"/>
      <c r="I5" s="154"/>
      <c r="J5" s="154"/>
      <c r="K5" s="154"/>
      <c r="L5" s="154"/>
      <c r="M5" s="154"/>
      <c r="N5" s="154"/>
      <c r="O5" s="154"/>
      <c r="P5" s="154"/>
      <c r="Q5" s="154"/>
    </row>
    <row r="6" spans="1:17" ht="12.75">
      <c r="A6" s="789" t="s">
        <v>128</v>
      </c>
      <c r="B6" s="789" t="s">
        <v>525</v>
      </c>
      <c r="C6" s="792"/>
      <c r="D6" s="792"/>
      <c r="E6" s="792"/>
      <c r="F6" s="155"/>
      <c r="G6" s="789" t="s">
        <v>526</v>
      </c>
      <c r="H6" s="789"/>
      <c r="I6" s="789"/>
      <c r="J6" s="789"/>
      <c r="K6" s="789"/>
      <c r="L6" s="789"/>
      <c r="M6" s="789"/>
      <c r="N6" s="789"/>
      <c r="O6" s="789"/>
      <c r="P6" s="789"/>
      <c r="Q6" s="789" t="s">
        <v>585</v>
      </c>
    </row>
    <row r="7" spans="1:17" ht="12.75">
      <c r="A7" s="790"/>
      <c r="B7" s="787"/>
      <c r="C7" s="787"/>
      <c r="D7" s="787"/>
      <c r="E7" s="787"/>
      <c r="F7" s="133"/>
      <c r="G7" s="791"/>
      <c r="H7" s="791"/>
      <c r="I7" s="791"/>
      <c r="J7" s="791"/>
      <c r="K7" s="791"/>
      <c r="L7" s="791"/>
      <c r="M7" s="791"/>
      <c r="N7" s="791"/>
      <c r="O7" s="791"/>
      <c r="P7" s="791"/>
      <c r="Q7" s="786"/>
    </row>
    <row r="8" spans="1:17" ht="12.75">
      <c r="A8" s="790"/>
      <c r="B8" s="795" t="s">
        <v>106</v>
      </c>
      <c r="C8" s="793" t="s">
        <v>586</v>
      </c>
      <c r="D8" s="794"/>
      <c r="E8" s="783" t="s">
        <v>587</v>
      </c>
      <c r="F8" s="156"/>
      <c r="G8" s="780" t="s">
        <v>68</v>
      </c>
      <c r="H8" s="795" t="s">
        <v>588</v>
      </c>
      <c r="I8" s="795" t="s">
        <v>602</v>
      </c>
      <c r="J8" s="795" t="s">
        <v>601</v>
      </c>
      <c r="K8" s="780" t="s">
        <v>589</v>
      </c>
      <c r="L8" s="780" t="s">
        <v>590</v>
      </c>
      <c r="M8" s="780" t="s">
        <v>591</v>
      </c>
      <c r="N8" s="783" t="s">
        <v>600</v>
      </c>
      <c r="O8" s="783" t="s">
        <v>592</v>
      </c>
      <c r="P8" s="783" t="s">
        <v>593</v>
      </c>
      <c r="Q8" s="786"/>
    </row>
    <row r="9" spans="1:17" ht="12.75">
      <c r="A9" s="790"/>
      <c r="B9" s="786"/>
      <c r="C9" s="787"/>
      <c r="D9" s="787"/>
      <c r="E9" s="786"/>
      <c r="F9" s="133"/>
      <c r="G9" s="780"/>
      <c r="H9" s="786"/>
      <c r="I9" s="786"/>
      <c r="J9" s="786"/>
      <c r="K9" s="780"/>
      <c r="L9" s="780"/>
      <c r="M9" s="780"/>
      <c r="N9" s="786"/>
      <c r="O9" s="784"/>
      <c r="P9" s="786"/>
      <c r="Q9" s="786"/>
    </row>
    <row r="10" spans="1:17" ht="12.75">
      <c r="A10" s="790"/>
      <c r="B10" s="786"/>
      <c r="C10" s="783" t="s">
        <v>594</v>
      </c>
      <c r="D10" s="783" t="s">
        <v>595</v>
      </c>
      <c r="E10" s="786"/>
      <c r="F10" s="133"/>
      <c r="G10" s="780"/>
      <c r="H10" s="786"/>
      <c r="I10" s="786"/>
      <c r="J10" s="786"/>
      <c r="K10" s="780"/>
      <c r="L10" s="780"/>
      <c r="M10" s="780"/>
      <c r="N10" s="786"/>
      <c r="O10" s="784"/>
      <c r="P10" s="786"/>
      <c r="Q10" s="786"/>
    </row>
    <row r="11" spans="1:17" ht="12.75">
      <c r="A11" s="790"/>
      <c r="B11" s="786"/>
      <c r="C11" s="786"/>
      <c r="D11" s="786"/>
      <c r="E11" s="786"/>
      <c r="F11" s="133"/>
      <c r="G11" s="780"/>
      <c r="H11" s="786"/>
      <c r="I11" s="786"/>
      <c r="J11" s="786"/>
      <c r="K11" s="780"/>
      <c r="L11" s="780"/>
      <c r="M11" s="780"/>
      <c r="N11" s="786"/>
      <c r="O11" s="784"/>
      <c r="P11" s="786"/>
      <c r="Q11" s="786"/>
    </row>
    <row r="12" spans="1:17" ht="12.75">
      <c r="A12" s="791"/>
      <c r="B12" s="787"/>
      <c r="C12" s="787"/>
      <c r="D12" s="787"/>
      <c r="E12" s="787"/>
      <c r="F12" s="67"/>
      <c r="G12" s="781"/>
      <c r="H12" s="787"/>
      <c r="I12" s="787"/>
      <c r="J12" s="787"/>
      <c r="K12" s="781"/>
      <c r="L12" s="781"/>
      <c r="M12" s="781"/>
      <c r="N12" s="787"/>
      <c r="O12" s="785"/>
      <c r="P12" s="787"/>
      <c r="Q12" s="787"/>
    </row>
    <row r="13" spans="1:17" ht="12.75">
      <c r="A13" s="142"/>
      <c r="B13" s="133"/>
      <c r="C13" s="133"/>
      <c r="D13" s="133"/>
      <c r="E13" s="133"/>
      <c r="F13" s="133"/>
      <c r="G13" s="142"/>
      <c r="H13" s="133"/>
      <c r="I13" s="133"/>
      <c r="J13" s="133"/>
      <c r="K13" s="133"/>
      <c r="L13" s="133"/>
      <c r="M13" s="133"/>
      <c r="N13" s="133"/>
      <c r="O13" s="156"/>
      <c r="P13" s="133"/>
      <c r="Q13" s="133"/>
    </row>
    <row r="14" spans="1:17" ht="12.75">
      <c r="A14" s="157">
        <v>1989</v>
      </c>
      <c r="B14" s="158">
        <v>11699219</v>
      </c>
      <c r="C14" s="158">
        <v>10662912</v>
      </c>
      <c r="D14" s="158">
        <v>612991</v>
      </c>
      <c r="E14" s="158">
        <v>423316</v>
      </c>
      <c r="F14" s="158"/>
      <c r="G14" s="158">
        <v>11282238</v>
      </c>
      <c r="H14" s="158">
        <v>4901762</v>
      </c>
      <c r="I14" s="158">
        <v>1393175</v>
      </c>
      <c r="J14" s="158">
        <v>203155</v>
      </c>
      <c r="K14" s="158">
        <v>277294</v>
      </c>
      <c r="L14" s="158">
        <v>2859175</v>
      </c>
      <c r="M14" s="158">
        <v>491949</v>
      </c>
      <c r="N14" s="158">
        <v>435213</v>
      </c>
      <c r="O14" s="158">
        <v>-1582</v>
      </c>
      <c r="P14" s="158">
        <v>722097</v>
      </c>
      <c r="Q14" s="159">
        <v>416981</v>
      </c>
    </row>
    <row r="15" spans="1:17" ht="12.75">
      <c r="A15" s="145"/>
      <c r="B15" s="158"/>
      <c r="C15" s="158"/>
      <c r="D15" s="158"/>
      <c r="E15" s="158"/>
      <c r="F15" s="158"/>
      <c r="G15" s="158"/>
      <c r="H15" s="158"/>
      <c r="I15" s="158"/>
      <c r="J15" s="158"/>
      <c r="K15" s="158"/>
      <c r="L15" s="158"/>
      <c r="M15" s="158"/>
      <c r="N15" s="158"/>
      <c r="O15" s="158"/>
      <c r="P15" s="158"/>
      <c r="Q15" s="159"/>
    </row>
    <row r="16" spans="1:17" ht="12.75">
      <c r="A16" s="8"/>
      <c r="B16" s="158"/>
      <c r="C16" s="158"/>
      <c r="D16" s="158"/>
      <c r="E16" s="160"/>
      <c r="F16" s="160"/>
      <c r="G16" s="158"/>
      <c r="H16" s="158"/>
      <c r="I16" s="158"/>
      <c r="J16" s="158"/>
      <c r="K16" s="158"/>
      <c r="L16" s="160"/>
      <c r="M16" s="160"/>
      <c r="N16" s="160"/>
      <c r="O16" s="160"/>
      <c r="P16" s="158"/>
      <c r="Q16" s="159"/>
    </row>
    <row r="17" spans="1:17" ht="12.75">
      <c r="A17" s="157">
        <v>1990</v>
      </c>
      <c r="B17" s="158">
        <v>15781537</v>
      </c>
      <c r="C17" s="158">
        <v>14377710</v>
      </c>
      <c r="D17" s="158">
        <v>799291</v>
      </c>
      <c r="E17" s="158">
        <v>604536</v>
      </c>
      <c r="F17" s="158"/>
      <c r="G17" s="158">
        <v>14940163</v>
      </c>
      <c r="H17" s="158">
        <v>7138583</v>
      </c>
      <c r="I17" s="158">
        <v>2158809</v>
      </c>
      <c r="J17" s="158">
        <v>300348</v>
      </c>
      <c r="K17" s="158">
        <v>514335</v>
      </c>
      <c r="L17" s="158">
        <v>3573026</v>
      </c>
      <c r="M17" s="158">
        <v>416852</v>
      </c>
      <c r="N17" s="158">
        <v>391575</v>
      </c>
      <c r="O17" s="158">
        <v>-61918</v>
      </c>
      <c r="P17" s="158">
        <v>508553</v>
      </c>
      <c r="Q17" s="159">
        <v>841374</v>
      </c>
    </row>
    <row r="18" spans="1:17" ht="12.75">
      <c r="A18" s="145"/>
      <c r="B18" s="158"/>
      <c r="C18" s="158"/>
      <c r="D18" s="158"/>
      <c r="E18" s="158"/>
      <c r="F18" s="158"/>
      <c r="G18" s="158"/>
      <c r="H18" s="158"/>
      <c r="I18" s="158"/>
      <c r="J18" s="158"/>
      <c r="K18" s="158"/>
      <c r="L18" s="158"/>
      <c r="M18" s="158"/>
      <c r="N18" s="158"/>
      <c r="O18" s="158"/>
      <c r="P18" s="158"/>
      <c r="Q18" s="159"/>
    </row>
    <row r="19" spans="1:17" ht="12.75">
      <c r="A19" s="8"/>
      <c r="B19" s="158"/>
      <c r="C19" s="158"/>
      <c r="D19" s="158"/>
      <c r="E19" s="160"/>
      <c r="F19" s="160"/>
      <c r="G19" s="158"/>
      <c r="H19" s="158"/>
      <c r="I19" s="158"/>
      <c r="J19" s="158"/>
      <c r="K19" s="158"/>
      <c r="L19" s="160"/>
      <c r="M19" s="160"/>
      <c r="N19" s="160"/>
      <c r="O19" s="160"/>
      <c r="P19" s="158"/>
      <c r="Q19" s="159"/>
    </row>
    <row r="20" spans="1:17" ht="12.75">
      <c r="A20" s="157">
        <v>1991</v>
      </c>
      <c r="B20" s="158">
        <v>22645951</v>
      </c>
      <c r="C20" s="158">
        <v>20453728</v>
      </c>
      <c r="D20" s="158">
        <v>1136736</v>
      </c>
      <c r="E20" s="158">
        <v>1055487</v>
      </c>
      <c r="F20" s="158"/>
      <c r="G20" s="158">
        <v>21585272</v>
      </c>
      <c r="H20" s="158">
        <v>10804301</v>
      </c>
      <c r="I20" s="158">
        <v>2491772</v>
      </c>
      <c r="J20" s="158">
        <v>342369</v>
      </c>
      <c r="K20" s="158">
        <v>762879</v>
      </c>
      <c r="L20" s="158">
        <v>5492598</v>
      </c>
      <c r="M20" s="158">
        <v>208658</v>
      </c>
      <c r="N20" s="158">
        <v>1002695</v>
      </c>
      <c r="O20" s="160"/>
      <c r="P20" s="158">
        <v>480000</v>
      </c>
      <c r="Q20" s="159">
        <v>1060679</v>
      </c>
    </row>
    <row r="21" spans="1:17" ht="12.75">
      <c r="A21" s="145"/>
      <c r="B21" s="158"/>
      <c r="C21" s="158"/>
      <c r="D21" s="158"/>
      <c r="E21" s="158"/>
      <c r="F21" s="158"/>
      <c r="G21" s="158"/>
      <c r="H21" s="158"/>
      <c r="I21" s="158"/>
      <c r="J21" s="158"/>
      <c r="K21" s="158"/>
      <c r="L21" s="158"/>
      <c r="M21" s="158"/>
      <c r="N21" s="158"/>
      <c r="O21" s="160"/>
      <c r="P21" s="158"/>
      <c r="Q21" s="159"/>
    </row>
    <row r="22" spans="1:17" ht="12.75">
      <c r="A22" s="8"/>
      <c r="B22" s="158"/>
      <c r="C22" s="158"/>
      <c r="D22" s="158"/>
      <c r="E22" s="160"/>
      <c r="F22" s="160"/>
      <c r="G22" s="158"/>
      <c r="H22" s="158"/>
      <c r="I22" s="158"/>
      <c r="J22" s="158"/>
      <c r="K22" s="158"/>
      <c r="L22" s="160"/>
      <c r="M22" s="160"/>
      <c r="N22" s="160"/>
      <c r="O22" s="160"/>
      <c r="P22" s="158"/>
      <c r="Q22" s="159"/>
    </row>
    <row r="23" spans="1:17" ht="12.75">
      <c r="A23" s="157">
        <v>1992</v>
      </c>
      <c r="B23" s="158">
        <v>28801827</v>
      </c>
      <c r="C23" s="158">
        <v>26013537</v>
      </c>
      <c r="D23" s="158">
        <v>1464579</v>
      </c>
      <c r="E23" s="158">
        <v>1323711</v>
      </c>
      <c r="F23" s="158"/>
      <c r="G23" s="158">
        <v>27638476</v>
      </c>
      <c r="H23" s="158">
        <v>13996319</v>
      </c>
      <c r="I23" s="158">
        <v>2948448</v>
      </c>
      <c r="J23" s="158">
        <v>424070</v>
      </c>
      <c r="K23" s="158">
        <v>1143367</v>
      </c>
      <c r="L23" s="158">
        <v>7030315</v>
      </c>
      <c r="M23" s="158">
        <v>178368</v>
      </c>
      <c r="N23" s="158">
        <v>1117589</v>
      </c>
      <c r="O23" s="160"/>
      <c r="P23" s="158">
        <v>800000</v>
      </c>
      <c r="Q23" s="159">
        <v>1163351</v>
      </c>
    </row>
    <row r="24" spans="1:17" ht="12.75">
      <c r="A24" s="145"/>
      <c r="B24" s="158"/>
      <c r="C24" s="158"/>
      <c r="D24" s="158"/>
      <c r="E24" s="158"/>
      <c r="F24" s="158"/>
      <c r="G24" s="158"/>
      <c r="H24" s="158"/>
      <c r="I24" s="158"/>
      <c r="J24" s="158"/>
      <c r="K24" s="158"/>
      <c r="L24" s="158"/>
      <c r="M24" s="158"/>
      <c r="N24" s="158"/>
      <c r="O24" s="160"/>
      <c r="P24" s="158"/>
      <c r="Q24" s="159"/>
    </row>
    <row r="25" spans="1:17" ht="12.75">
      <c r="A25" s="8"/>
      <c r="B25" s="161" t="s">
        <v>596</v>
      </c>
      <c r="C25" s="158"/>
      <c r="D25" s="158"/>
      <c r="E25" s="160"/>
      <c r="F25" s="160"/>
      <c r="G25" s="158"/>
      <c r="H25" s="158"/>
      <c r="I25" s="158"/>
      <c r="J25" s="158"/>
      <c r="K25" s="158"/>
      <c r="L25" s="160"/>
      <c r="M25" s="160"/>
      <c r="N25" s="160"/>
      <c r="O25" s="160"/>
      <c r="P25" s="158"/>
      <c r="Q25" s="159"/>
    </row>
    <row r="26" spans="1:17" ht="12.75">
      <c r="A26" s="157">
        <v>1993</v>
      </c>
      <c r="B26" s="158">
        <v>34377847</v>
      </c>
      <c r="C26" s="158">
        <v>31180009</v>
      </c>
      <c r="D26" s="158">
        <v>1690328</v>
      </c>
      <c r="E26" s="158">
        <v>1507510</v>
      </c>
      <c r="F26" s="158"/>
      <c r="G26" s="158">
        <v>33687733</v>
      </c>
      <c r="H26" s="158">
        <v>16899523</v>
      </c>
      <c r="I26" s="158">
        <v>3308520</v>
      </c>
      <c r="J26" s="158">
        <v>454482</v>
      </c>
      <c r="K26" s="158">
        <v>1337405</v>
      </c>
      <c r="L26" s="158">
        <v>8980950</v>
      </c>
      <c r="M26" s="158">
        <v>168025</v>
      </c>
      <c r="N26" s="158">
        <v>1479428</v>
      </c>
      <c r="O26" s="160"/>
      <c r="P26" s="158">
        <v>1059400</v>
      </c>
      <c r="Q26" s="159">
        <v>690114</v>
      </c>
    </row>
    <row r="27" spans="1:17" ht="12.75">
      <c r="A27" s="145"/>
      <c r="B27" s="158"/>
      <c r="C27" s="158"/>
      <c r="D27" s="158"/>
      <c r="E27" s="158"/>
      <c r="F27" s="158"/>
      <c r="G27" s="158"/>
      <c r="H27" s="158"/>
      <c r="I27" s="158"/>
      <c r="J27" s="158"/>
      <c r="K27" s="158"/>
      <c r="L27" s="158"/>
      <c r="M27" s="158"/>
      <c r="N27" s="158"/>
      <c r="O27" s="160"/>
      <c r="P27" s="158"/>
      <c r="Q27" s="159"/>
    </row>
    <row r="28" spans="1:17" ht="12.75">
      <c r="A28" s="8"/>
      <c r="B28" s="161" t="s">
        <v>596</v>
      </c>
      <c r="C28" s="158"/>
      <c r="D28" s="158"/>
      <c r="E28" s="160"/>
      <c r="F28" s="160"/>
      <c r="G28" s="158"/>
      <c r="H28" s="158"/>
      <c r="I28" s="158"/>
      <c r="J28" s="158"/>
      <c r="K28" s="158"/>
      <c r="L28" s="160"/>
      <c r="M28" s="160"/>
      <c r="N28" s="160"/>
      <c r="O28" s="160"/>
      <c r="P28" s="158"/>
      <c r="Q28" s="159"/>
    </row>
    <row r="29" spans="1:17" ht="12.75">
      <c r="A29" s="157">
        <v>1994</v>
      </c>
      <c r="B29" s="158">
        <v>42252259</v>
      </c>
      <c r="C29" s="158">
        <v>38472317</v>
      </c>
      <c r="D29" s="158">
        <v>2017480</v>
      </c>
      <c r="E29" s="158">
        <v>1762462</v>
      </c>
      <c r="F29" s="158"/>
      <c r="G29" s="158">
        <v>39791977</v>
      </c>
      <c r="H29" s="158">
        <v>19182598</v>
      </c>
      <c r="I29" s="158">
        <v>3636384</v>
      </c>
      <c r="J29" s="158">
        <v>529380</v>
      </c>
      <c r="K29" s="158">
        <v>1643915</v>
      </c>
      <c r="L29" s="158">
        <v>10841870</v>
      </c>
      <c r="M29" s="158">
        <v>218097</v>
      </c>
      <c r="N29" s="158">
        <v>1705157</v>
      </c>
      <c r="O29" s="160"/>
      <c r="P29" s="158">
        <v>2034576</v>
      </c>
      <c r="Q29" s="159">
        <v>2460282</v>
      </c>
    </row>
    <row r="30" spans="1:17" ht="12.75">
      <c r="A30" s="145"/>
      <c r="B30" s="158"/>
      <c r="C30" s="158"/>
      <c r="D30" s="158"/>
      <c r="E30" s="158"/>
      <c r="F30" s="158"/>
      <c r="G30" s="158"/>
      <c r="H30" s="158"/>
      <c r="I30" s="158"/>
      <c r="J30" s="158"/>
      <c r="K30" s="158"/>
      <c r="L30" s="158"/>
      <c r="M30" s="158"/>
      <c r="N30" s="158"/>
      <c r="O30" s="160"/>
      <c r="P30" s="158"/>
      <c r="Q30" s="159"/>
    </row>
    <row r="31" spans="1:17" ht="12.75">
      <c r="A31" s="8"/>
      <c r="B31" s="161" t="s">
        <v>596</v>
      </c>
      <c r="C31" s="158"/>
      <c r="D31" s="158"/>
      <c r="E31" s="160"/>
      <c r="F31" s="160"/>
      <c r="G31" s="158"/>
      <c r="H31" s="158"/>
      <c r="I31" s="158"/>
      <c r="J31" s="158"/>
      <c r="K31" s="158"/>
      <c r="L31" s="160"/>
      <c r="M31" s="160"/>
      <c r="N31" s="160"/>
      <c r="O31" s="160"/>
      <c r="P31" s="158"/>
      <c r="Q31" s="159"/>
    </row>
    <row r="32" spans="1:17" ht="12.75">
      <c r="A32" s="157">
        <v>1995</v>
      </c>
      <c r="B32" s="158">
        <v>48030802</v>
      </c>
      <c r="C32" s="158">
        <v>41847321</v>
      </c>
      <c r="D32" s="158">
        <v>2234720</v>
      </c>
      <c r="E32" s="158">
        <v>3948761</v>
      </c>
      <c r="F32" s="158"/>
      <c r="G32" s="158">
        <v>47181345</v>
      </c>
      <c r="H32" s="158">
        <v>21877732</v>
      </c>
      <c r="I32" s="158">
        <v>5359859</v>
      </c>
      <c r="J32" s="158">
        <v>552540</v>
      </c>
      <c r="K32" s="158">
        <v>1912002</v>
      </c>
      <c r="L32" s="158">
        <v>13978355</v>
      </c>
      <c r="M32" s="158">
        <v>562937</v>
      </c>
      <c r="N32" s="158">
        <v>2283253</v>
      </c>
      <c r="O32" s="158">
        <v>27321</v>
      </c>
      <c r="P32" s="158">
        <v>627346</v>
      </c>
      <c r="Q32" s="159">
        <v>849457</v>
      </c>
    </row>
    <row r="33" spans="1:17" ht="12.75">
      <c r="A33" s="145"/>
      <c r="B33" s="158"/>
      <c r="C33" s="158"/>
      <c r="D33" s="158"/>
      <c r="E33" s="158"/>
      <c r="F33" s="158"/>
      <c r="G33" s="158"/>
      <c r="H33" s="158"/>
      <c r="I33" s="158"/>
      <c r="J33" s="158"/>
      <c r="K33" s="158"/>
      <c r="L33" s="158"/>
      <c r="M33" s="158"/>
      <c r="N33" s="158"/>
      <c r="O33" s="158"/>
      <c r="P33" s="158"/>
      <c r="Q33" s="159"/>
    </row>
    <row r="34" spans="1:17" ht="12.75">
      <c r="A34" s="8"/>
      <c r="B34" s="161" t="s">
        <v>596</v>
      </c>
      <c r="C34" s="158"/>
      <c r="D34" s="158"/>
      <c r="E34" s="160"/>
      <c r="F34" s="160"/>
      <c r="G34" s="158"/>
      <c r="H34" s="158"/>
      <c r="I34" s="158"/>
      <c r="J34" s="158"/>
      <c r="K34" s="158"/>
      <c r="L34" s="160"/>
      <c r="M34" s="160"/>
      <c r="N34" s="160"/>
      <c r="O34" s="160"/>
      <c r="P34" s="158"/>
      <c r="Q34" s="159"/>
    </row>
    <row r="35" spans="1:17" ht="13.5" thickBot="1">
      <c r="A35" s="162">
        <v>1996</v>
      </c>
      <c r="B35" s="163">
        <v>59075317</v>
      </c>
      <c r="C35" s="163">
        <v>52112249</v>
      </c>
      <c r="D35" s="163">
        <v>2628873</v>
      </c>
      <c r="E35" s="163">
        <v>4334195</v>
      </c>
      <c r="F35" s="163"/>
      <c r="G35" s="163">
        <v>57986243</v>
      </c>
      <c r="H35" s="163">
        <v>26219566</v>
      </c>
      <c r="I35" s="163">
        <v>6616307</v>
      </c>
      <c r="J35" s="163">
        <v>633334</v>
      </c>
      <c r="K35" s="163">
        <v>2198460</v>
      </c>
      <c r="L35" s="163">
        <v>18257755</v>
      </c>
      <c r="M35" s="163">
        <v>912942</v>
      </c>
      <c r="N35" s="163">
        <v>2864643</v>
      </c>
      <c r="O35" s="163">
        <v>28236</v>
      </c>
      <c r="P35" s="163">
        <v>255000</v>
      </c>
      <c r="Q35" s="164">
        <v>1089074</v>
      </c>
    </row>
    <row r="36" spans="1:17" ht="12.75">
      <c r="A36" s="66" t="s">
        <v>597</v>
      </c>
      <c r="B36" s="117"/>
      <c r="C36" s="117"/>
      <c r="D36" s="117"/>
      <c r="E36" s="117"/>
      <c r="F36" s="117"/>
      <c r="G36" s="117"/>
      <c r="H36" s="117"/>
      <c r="I36" s="117"/>
      <c r="J36" s="117"/>
      <c r="K36" s="117"/>
      <c r="L36" s="117"/>
      <c r="M36" s="117"/>
      <c r="N36" s="117"/>
      <c r="O36" s="8"/>
      <c r="P36" s="8"/>
      <c r="Q36" s="8"/>
    </row>
    <row r="37" spans="1:17" ht="12.75">
      <c r="A37" s="66" t="s">
        <v>598</v>
      </c>
      <c r="B37" s="117"/>
      <c r="C37" s="117"/>
      <c r="D37" s="117"/>
      <c r="E37" s="117"/>
      <c r="F37" s="117"/>
      <c r="G37" s="117"/>
      <c r="H37" s="117"/>
      <c r="I37" s="117"/>
      <c r="J37" s="117"/>
      <c r="K37" s="117"/>
      <c r="L37" s="117"/>
      <c r="M37" s="117"/>
      <c r="N37" s="117"/>
      <c r="O37" s="8"/>
      <c r="P37" s="8"/>
      <c r="Q37" s="8"/>
    </row>
    <row r="38" spans="1:17" ht="12.75">
      <c r="A38" s="782" t="s">
        <v>582</v>
      </c>
      <c r="B38" s="782"/>
      <c r="C38" s="782"/>
      <c r="D38" s="782"/>
      <c r="E38" s="782"/>
      <c r="F38" s="782"/>
      <c r="G38" s="782"/>
      <c r="H38" s="782"/>
      <c r="I38" s="782"/>
      <c r="J38" s="782"/>
      <c r="K38" s="782"/>
      <c r="L38" s="782"/>
      <c r="M38" s="782"/>
      <c r="N38" s="782"/>
      <c r="O38" s="8"/>
      <c r="P38" s="8"/>
      <c r="Q38" s="8"/>
    </row>
    <row r="39" spans="1:17" ht="12.75">
      <c r="A39" s="66" t="s">
        <v>599</v>
      </c>
      <c r="B39" s="165"/>
      <c r="C39" s="165"/>
      <c r="D39" s="165"/>
      <c r="E39" s="117"/>
      <c r="F39" s="117"/>
      <c r="G39" s="117"/>
      <c r="H39" s="117"/>
      <c r="I39" s="117"/>
      <c r="J39" s="117"/>
      <c r="K39" s="117"/>
      <c r="L39" s="117"/>
      <c r="M39" s="117"/>
      <c r="N39" s="117"/>
      <c r="O39" s="8"/>
      <c r="P39" s="8"/>
      <c r="Q39" s="8"/>
    </row>
    <row r="40" spans="1:17" ht="12.75">
      <c r="A40" s="8"/>
      <c r="B40" s="8"/>
      <c r="C40" s="8"/>
      <c r="D40" s="8"/>
      <c r="E40" s="8"/>
      <c r="F40" s="8"/>
      <c r="G40" s="8"/>
      <c r="H40" s="8"/>
      <c r="I40" s="8"/>
      <c r="J40" s="8"/>
      <c r="K40" s="8"/>
      <c r="L40" s="8"/>
      <c r="M40" s="8"/>
      <c r="N40" s="8"/>
      <c r="O40" s="8"/>
      <c r="P40" s="8"/>
      <c r="Q40" s="8"/>
    </row>
  </sheetData>
  <sheetProtection/>
  <mergeCells count="22">
    <mergeCell ref="C10:C12"/>
    <mergeCell ref="D10:D12"/>
    <mergeCell ref="C8:D9"/>
    <mergeCell ref="N8:N12"/>
    <mergeCell ref="L8:L12"/>
    <mergeCell ref="M8:M12"/>
    <mergeCell ref="A38:N38"/>
    <mergeCell ref="H8:H12"/>
    <mergeCell ref="I8:I12"/>
    <mergeCell ref="J8:J12"/>
    <mergeCell ref="K8:K12"/>
    <mergeCell ref="B8:B12"/>
    <mergeCell ref="O8:O12"/>
    <mergeCell ref="P8:P12"/>
    <mergeCell ref="E8:E12"/>
    <mergeCell ref="G8:G12"/>
    <mergeCell ref="A2:Q2"/>
    <mergeCell ref="A3:Q3"/>
    <mergeCell ref="A6:A12"/>
    <mergeCell ref="B6:E7"/>
    <mergeCell ref="G6:P7"/>
    <mergeCell ref="Q6:Q12"/>
  </mergeCells>
  <hyperlinks>
    <hyperlink ref="A1" location="Índice!A1" display="Regresar"/>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S60"/>
  <sheetViews>
    <sheetView showGridLines="0" zoomScalePageLayoutView="0" workbookViewId="0" topLeftCell="A1">
      <selection activeCell="A2" sqref="A2:S2"/>
    </sheetView>
  </sheetViews>
  <sheetFormatPr defaultColWidth="11.421875" defaultRowHeight="12.75"/>
  <cols>
    <col min="1" max="1" width="12.57421875" style="0" customWidth="1"/>
    <col min="2" max="2" width="13.28125" style="0" customWidth="1"/>
    <col min="3" max="3" width="11.7109375" style="0" bestFit="1" customWidth="1"/>
    <col min="6" max="6" width="1.7109375" style="0" customWidth="1"/>
    <col min="7" max="7" width="12.7109375" style="0" customWidth="1"/>
    <col min="8" max="8" width="12.140625" style="0" customWidth="1"/>
    <col min="10" max="10" width="13.140625" style="0" customWidth="1"/>
    <col min="12" max="12" width="12.140625" style="0" customWidth="1"/>
    <col min="14" max="14" width="14.8515625" style="0" customWidth="1"/>
    <col min="15" max="15" width="11.7109375" style="0" customWidth="1"/>
    <col min="17" max="17" width="11.8515625" style="0" customWidth="1"/>
    <col min="18" max="18" width="12.140625" style="0" customWidth="1"/>
    <col min="19" max="19" width="12.00390625" style="0" customWidth="1"/>
  </cols>
  <sheetData>
    <row r="1" spans="1:19" ht="12.75">
      <c r="A1" s="17" t="s">
        <v>66</v>
      </c>
      <c r="B1" s="166"/>
      <c r="C1" s="166"/>
      <c r="D1" s="166"/>
      <c r="E1" s="166"/>
      <c r="F1" s="166"/>
      <c r="G1" s="166"/>
      <c r="H1" s="166"/>
      <c r="I1" s="166"/>
      <c r="J1" s="166"/>
      <c r="K1" s="166"/>
      <c r="L1" s="166"/>
      <c r="M1" s="166"/>
      <c r="N1" s="166"/>
      <c r="O1" s="166"/>
      <c r="P1" s="166"/>
      <c r="Q1" s="166"/>
      <c r="R1" s="166"/>
      <c r="S1" s="166"/>
    </row>
    <row r="2" spans="1:19" ht="12.75">
      <c r="A2" s="799" t="s">
        <v>23</v>
      </c>
      <c r="B2" s="799"/>
      <c r="C2" s="799"/>
      <c r="D2" s="799"/>
      <c r="E2" s="799"/>
      <c r="F2" s="799"/>
      <c r="G2" s="799"/>
      <c r="H2" s="799"/>
      <c r="I2" s="799"/>
      <c r="J2" s="799"/>
      <c r="K2" s="799"/>
      <c r="L2" s="799"/>
      <c r="M2" s="799"/>
      <c r="N2" s="799"/>
      <c r="O2" s="799"/>
      <c r="P2" s="799"/>
      <c r="Q2" s="799"/>
      <c r="R2" s="799"/>
      <c r="S2" s="799"/>
    </row>
    <row r="3" spans="1:19" ht="15">
      <c r="A3" s="800" t="s">
        <v>1018</v>
      </c>
      <c r="B3" s="800"/>
      <c r="C3" s="800"/>
      <c r="D3" s="800"/>
      <c r="E3" s="800"/>
      <c r="F3" s="800"/>
      <c r="G3" s="800"/>
      <c r="H3" s="800"/>
      <c r="I3" s="800"/>
      <c r="J3" s="800"/>
      <c r="K3" s="800"/>
      <c r="L3" s="800"/>
      <c r="M3" s="800"/>
      <c r="N3" s="800"/>
      <c r="O3" s="800"/>
      <c r="P3" s="800"/>
      <c r="Q3" s="800"/>
      <c r="R3" s="800"/>
      <c r="S3" s="800"/>
    </row>
    <row r="4" spans="1:19" ht="15">
      <c r="A4" s="138" t="s">
        <v>524</v>
      </c>
      <c r="B4" s="652"/>
      <c r="C4" s="652"/>
      <c r="D4" s="652"/>
      <c r="E4" s="652"/>
      <c r="F4" s="652"/>
      <c r="G4" s="652"/>
      <c r="H4" s="652"/>
      <c r="I4" s="652"/>
      <c r="J4" s="652"/>
      <c r="K4" s="652"/>
      <c r="L4" s="652"/>
      <c r="M4" s="652"/>
      <c r="N4" s="652"/>
      <c r="O4" s="652"/>
      <c r="P4" s="652"/>
      <c r="Q4" s="652"/>
      <c r="R4" s="652"/>
      <c r="S4" s="652"/>
    </row>
    <row r="5" spans="1:19" ht="13.5" thickBot="1">
      <c r="A5" s="801"/>
      <c r="B5" s="801"/>
      <c r="C5" s="801"/>
      <c r="D5" s="801"/>
      <c r="E5" s="801"/>
      <c r="F5" s="801"/>
      <c r="G5" s="801"/>
      <c r="H5" s="801"/>
      <c r="I5" s="801"/>
      <c r="J5" s="801"/>
      <c r="K5" s="801"/>
      <c r="L5" s="801"/>
      <c r="M5" s="801"/>
      <c r="N5" s="801"/>
      <c r="O5" s="801"/>
      <c r="P5" s="801"/>
      <c r="Q5" s="801"/>
      <c r="R5" s="801"/>
      <c r="S5" s="801"/>
    </row>
    <row r="6" spans="1:19" ht="12.75">
      <c r="A6" s="796" t="s">
        <v>128</v>
      </c>
      <c r="B6" s="796" t="s">
        <v>525</v>
      </c>
      <c r="C6" s="796"/>
      <c r="D6" s="796"/>
      <c r="E6" s="796"/>
      <c r="F6" s="653"/>
      <c r="G6" s="796" t="s">
        <v>526</v>
      </c>
      <c r="H6" s="796"/>
      <c r="I6" s="796"/>
      <c r="J6" s="796"/>
      <c r="K6" s="796"/>
      <c r="L6" s="796"/>
      <c r="M6" s="796"/>
      <c r="N6" s="796"/>
      <c r="O6" s="803" t="s">
        <v>603</v>
      </c>
      <c r="P6" s="796" t="s">
        <v>592</v>
      </c>
      <c r="Q6" s="796" t="s">
        <v>604</v>
      </c>
      <c r="R6" s="796" t="s">
        <v>605</v>
      </c>
      <c r="S6" s="796" t="s">
        <v>606</v>
      </c>
    </row>
    <row r="7" spans="1:19" ht="12.75">
      <c r="A7" s="798"/>
      <c r="B7" s="797"/>
      <c r="C7" s="797"/>
      <c r="D7" s="797"/>
      <c r="E7" s="797"/>
      <c r="F7" s="167"/>
      <c r="G7" s="797"/>
      <c r="H7" s="797"/>
      <c r="I7" s="797"/>
      <c r="J7" s="797"/>
      <c r="K7" s="797"/>
      <c r="L7" s="797"/>
      <c r="M7" s="797"/>
      <c r="N7" s="797"/>
      <c r="O7" s="804"/>
      <c r="P7" s="798"/>
      <c r="Q7" s="798"/>
      <c r="R7" s="798"/>
      <c r="S7" s="798"/>
    </row>
    <row r="8" spans="1:19" ht="12.75">
      <c r="A8" s="798"/>
      <c r="B8" s="795" t="s">
        <v>106</v>
      </c>
      <c r="C8" s="808" t="s">
        <v>586</v>
      </c>
      <c r="D8" s="808"/>
      <c r="E8" s="783" t="s">
        <v>587</v>
      </c>
      <c r="F8" s="167"/>
      <c r="G8" s="806" t="s">
        <v>68</v>
      </c>
      <c r="H8" s="795" t="s">
        <v>588</v>
      </c>
      <c r="I8" s="795" t="s">
        <v>602</v>
      </c>
      <c r="J8" s="780" t="s">
        <v>601</v>
      </c>
      <c r="K8" s="780" t="s">
        <v>589</v>
      </c>
      <c r="L8" s="780" t="s">
        <v>607</v>
      </c>
      <c r="M8" s="780" t="s">
        <v>591</v>
      </c>
      <c r="N8" s="783" t="s">
        <v>608</v>
      </c>
      <c r="O8" s="804"/>
      <c r="P8" s="798"/>
      <c r="Q8" s="798"/>
      <c r="R8" s="798"/>
      <c r="S8" s="798"/>
    </row>
    <row r="9" spans="1:19" ht="12.75">
      <c r="A9" s="798"/>
      <c r="B9" s="786"/>
      <c r="C9" s="806" t="s">
        <v>594</v>
      </c>
      <c r="D9" s="806" t="s">
        <v>595</v>
      </c>
      <c r="E9" s="786"/>
      <c r="F9" s="167"/>
      <c r="G9" s="798"/>
      <c r="H9" s="786"/>
      <c r="I9" s="786"/>
      <c r="J9" s="780"/>
      <c r="K9" s="780"/>
      <c r="L9" s="780"/>
      <c r="M9" s="780"/>
      <c r="N9" s="786"/>
      <c r="O9" s="804"/>
      <c r="P9" s="798"/>
      <c r="Q9" s="798"/>
      <c r="R9" s="798"/>
      <c r="S9" s="798"/>
    </row>
    <row r="10" spans="1:19" ht="12.75">
      <c r="A10" s="798"/>
      <c r="B10" s="786"/>
      <c r="C10" s="798"/>
      <c r="D10" s="798"/>
      <c r="E10" s="786"/>
      <c r="F10" s="167"/>
      <c r="G10" s="798"/>
      <c r="H10" s="786"/>
      <c r="I10" s="786"/>
      <c r="J10" s="780"/>
      <c r="K10" s="780"/>
      <c r="L10" s="780"/>
      <c r="M10" s="780"/>
      <c r="N10" s="786"/>
      <c r="O10" s="804"/>
      <c r="P10" s="798"/>
      <c r="Q10" s="798"/>
      <c r="R10" s="798"/>
      <c r="S10" s="798"/>
    </row>
    <row r="11" spans="1:19" ht="12.75">
      <c r="A11" s="798"/>
      <c r="B11" s="786"/>
      <c r="C11" s="798"/>
      <c r="D11" s="798"/>
      <c r="E11" s="786"/>
      <c r="F11" s="167"/>
      <c r="G11" s="798"/>
      <c r="H11" s="786"/>
      <c r="I11" s="786"/>
      <c r="J11" s="780"/>
      <c r="K11" s="780"/>
      <c r="L11" s="780"/>
      <c r="M11" s="780"/>
      <c r="N11" s="786"/>
      <c r="O11" s="804"/>
      <c r="P11" s="798"/>
      <c r="Q11" s="798"/>
      <c r="R11" s="798"/>
      <c r="S11" s="798"/>
    </row>
    <row r="12" spans="1:19" ht="12.75">
      <c r="A12" s="797"/>
      <c r="B12" s="787"/>
      <c r="C12" s="797"/>
      <c r="D12" s="797"/>
      <c r="E12" s="787"/>
      <c r="F12" s="654"/>
      <c r="G12" s="797"/>
      <c r="H12" s="787"/>
      <c r="I12" s="787"/>
      <c r="J12" s="781"/>
      <c r="K12" s="781"/>
      <c r="L12" s="781"/>
      <c r="M12" s="781"/>
      <c r="N12" s="787"/>
      <c r="O12" s="805"/>
      <c r="P12" s="797"/>
      <c r="Q12" s="797"/>
      <c r="R12" s="797"/>
      <c r="S12" s="797"/>
    </row>
    <row r="13" spans="1:19" ht="12.75">
      <c r="A13" s="168"/>
      <c r="B13" s="168"/>
      <c r="C13" s="168"/>
      <c r="D13" s="168"/>
      <c r="E13" s="168"/>
      <c r="F13" s="168"/>
      <c r="G13" s="168"/>
      <c r="H13" s="168"/>
      <c r="I13" s="168"/>
      <c r="J13" s="168"/>
      <c r="K13" s="168"/>
      <c r="L13" s="168"/>
      <c r="M13" s="168"/>
      <c r="N13" s="168"/>
      <c r="O13" s="168"/>
      <c r="P13" s="168"/>
      <c r="Q13" s="168"/>
      <c r="R13" s="168"/>
      <c r="S13" s="168"/>
    </row>
    <row r="14" spans="1:19" ht="12.75">
      <c r="A14" s="169">
        <v>1997</v>
      </c>
      <c r="B14" s="170">
        <v>74436128</v>
      </c>
      <c r="C14" s="170">
        <v>59181604</v>
      </c>
      <c r="D14" s="170">
        <v>8995593</v>
      </c>
      <c r="E14" s="170">
        <v>6258931</v>
      </c>
      <c r="F14" s="170"/>
      <c r="G14" s="170">
        <v>65498498</v>
      </c>
      <c r="H14" s="170">
        <v>31650115</v>
      </c>
      <c r="I14" s="170">
        <v>8474536</v>
      </c>
      <c r="J14" s="170">
        <v>753391</v>
      </c>
      <c r="K14" s="170">
        <v>5848451</v>
      </c>
      <c r="L14" s="170">
        <v>15286889</v>
      </c>
      <c r="M14" s="170">
        <v>83775</v>
      </c>
      <c r="N14" s="170">
        <v>3401341</v>
      </c>
      <c r="O14" s="170">
        <v>8937630</v>
      </c>
      <c r="P14" s="170">
        <v>-921701</v>
      </c>
      <c r="Q14" s="170">
        <v>-1900000</v>
      </c>
      <c r="R14" s="170"/>
      <c r="S14" s="170">
        <v>6115929</v>
      </c>
    </row>
    <row r="15" spans="1:19" ht="12.75">
      <c r="A15" s="168"/>
      <c r="B15" s="170"/>
      <c r="C15" s="170"/>
      <c r="D15" s="170"/>
      <c r="E15" s="170"/>
      <c r="F15" s="170"/>
      <c r="G15" s="170"/>
      <c r="H15" s="170"/>
      <c r="I15" s="170"/>
      <c r="J15" s="170"/>
      <c r="K15" s="170"/>
      <c r="L15" s="170"/>
      <c r="M15" s="170"/>
      <c r="N15" s="170"/>
      <c r="O15" s="170"/>
      <c r="P15" s="170"/>
      <c r="Q15" s="170"/>
      <c r="R15" s="170"/>
      <c r="S15" s="170"/>
    </row>
    <row r="16" spans="1:19" ht="12.75">
      <c r="A16" s="169">
        <v>1998</v>
      </c>
      <c r="B16" s="170">
        <v>87644987</v>
      </c>
      <c r="C16" s="170">
        <v>59218933</v>
      </c>
      <c r="D16" s="170">
        <v>17896770</v>
      </c>
      <c r="E16" s="170">
        <v>10529284</v>
      </c>
      <c r="F16" s="170"/>
      <c r="G16" s="170">
        <v>77365749</v>
      </c>
      <c r="H16" s="170">
        <v>38418100</v>
      </c>
      <c r="I16" s="170">
        <v>10740678</v>
      </c>
      <c r="J16" s="170">
        <v>1128907</v>
      </c>
      <c r="K16" s="170">
        <v>8833478</v>
      </c>
      <c r="L16" s="170">
        <v>15188576</v>
      </c>
      <c r="M16" s="170">
        <v>-22640</v>
      </c>
      <c r="N16" s="170">
        <v>3078650</v>
      </c>
      <c r="O16" s="170">
        <v>10279238</v>
      </c>
      <c r="P16" s="170"/>
      <c r="Q16" s="170">
        <v>4465202</v>
      </c>
      <c r="R16" s="170"/>
      <c r="S16" s="170">
        <v>5814036</v>
      </c>
    </row>
    <row r="17" spans="1:19" ht="12.75">
      <c r="A17" s="171"/>
      <c r="B17" s="170"/>
      <c r="C17" s="170"/>
      <c r="D17" s="170"/>
      <c r="E17" s="170"/>
      <c r="F17" s="170"/>
      <c r="G17" s="170"/>
      <c r="H17" s="170"/>
      <c r="I17" s="170"/>
      <c r="J17" s="170"/>
      <c r="K17" s="170"/>
      <c r="L17" s="170"/>
      <c r="M17" s="170"/>
      <c r="N17" s="170"/>
      <c r="O17" s="170"/>
      <c r="P17" s="170"/>
      <c r="Q17" s="170"/>
      <c r="R17" s="170"/>
      <c r="S17" s="170"/>
    </row>
    <row r="18" spans="1:19" ht="12.75">
      <c r="A18" s="169">
        <v>1999</v>
      </c>
      <c r="B18" s="170">
        <v>108811327</v>
      </c>
      <c r="C18" s="170">
        <v>72899788</v>
      </c>
      <c r="D18" s="172">
        <v>21943976</v>
      </c>
      <c r="E18" s="172">
        <v>13967563</v>
      </c>
      <c r="F18" s="170"/>
      <c r="G18" s="170">
        <v>98006598</v>
      </c>
      <c r="H18" s="170">
        <v>48887075</v>
      </c>
      <c r="I18" s="170">
        <v>13848824</v>
      </c>
      <c r="J18" s="170">
        <v>1577198</v>
      </c>
      <c r="K18" s="170">
        <v>11254346</v>
      </c>
      <c r="L18" s="170">
        <v>18955523</v>
      </c>
      <c r="M18" s="170">
        <v>55224</v>
      </c>
      <c r="N18" s="170">
        <v>3428408</v>
      </c>
      <c r="O18" s="170">
        <v>10804729</v>
      </c>
      <c r="P18" s="170">
        <v>0</v>
      </c>
      <c r="Q18" s="170">
        <v>6029825</v>
      </c>
      <c r="R18" s="170"/>
      <c r="S18" s="170">
        <v>4774904</v>
      </c>
    </row>
    <row r="19" spans="1:19" ht="12.75">
      <c r="A19" s="171"/>
      <c r="B19" s="170"/>
      <c r="C19" s="170"/>
      <c r="D19" s="172"/>
      <c r="E19" s="172"/>
      <c r="F19" s="170"/>
      <c r="G19" s="170"/>
      <c r="H19" s="170"/>
      <c r="I19" s="170"/>
      <c r="J19" s="170"/>
      <c r="K19" s="170"/>
      <c r="L19" s="170"/>
      <c r="M19" s="170"/>
      <c r="N19" s="170"/>
      <c r="O19" s="170"/>
      <c r="P19" s="170"/>
      <c r="Q19" s="170"/>
      <c r="R19" s="170"/>
      <c r="S19" s="170"/>
    </row>
    <row r="20" spans="1:19" ht="12.75">
      <c r="A20" s="173">
        <v>2000</v>
      </c>
      <c r="B20" s="170">
        <v>121915265</v>
      </c>
      <c r="C20" s="170">
        <v>89189151</v>
      </c>
      <c r="D20" s="172">
        <v>26326896</v>
      </c>
      <c r="E20" s="172">
        <v>6399218</v>
      </c>
      <c r="F20" s="170"/>
      <c r="G20" s="170">
        <v>108990828</v>
      </c>
      <c r="H20" s="170">
        <v>58475138</v>
      </c>
      <c r="I20" s="170">
        <v>15867364</v>
      </c>
      <c r="J20" s="170">
        <v>1422379</v>
      </c>
      <c r="K20" s="170">
        <v>5071432</v>
      </c>
      <c r="L20" s="170">
        <v>23088921</v>
      </c>
      <c r="M20" s="170">
        <v>57665</v>
      </c>
      <c r="N20" s="170">
        <v>5007929</v>
      </c>
      <c r="O20" s="170">
        <v>12924437</v>
      </c>
      <c r="P20" s="170">
        <v>0</v>
      </c>
      <c r="Q20" s="170">
        <v>8491534</v>
      </c>
      <c r="R20" s="170"/>
      <c r="S20" s="170">
        <v>4432903</v>
      </c>
    </row>
    <row r="21" spans="1:19" ht="12.75">
      <c r="A21" s="171"/>
      <c r="B21" s="170"/>
      <c r="C21" s="170"/>
      <c r="D21" s="172"/>
      <c r="E21" s="172"/>
      <c r="F21" s="170"/>
      <c r="G21" s="170"/>
      <c r="H21" s="170"/>
      <c r="I21" s="170"/>
      <c r="J21" s="170"/>
      <c r="K21" s="170"/>
      <c r="L21" s="170"/>
      <c r="M21" s="170"/>
      <c r="N21" s="170"/>
      <c r="O21" s="170"/>
      <c r="P21" s="170"/>
      <c r="Q21" s="170"/>
      <c r="R21" s="170"/>
      <c r="S21" s="170"/>
    </row>
    <row r="22" spans="1:19" ht="12.75">
      <c r="A22" s="173">
        <v>2001</v>
      </c>
      <c r="B22" s="170">
        <v>132552874</v>
      </c>
      <c r="C22" s="170">
        <v>97328510</v>
      </c>
      <c r="D22" s="172">
        <v>27818898</v>
      </c>
      <c r="E22" s="172">
        <v>7405466</v>
      </c>
      <c r="F22" s="170"/>
      <c r="G22" s="170">
        <v>124039673</v>
      </c>
      <c r="H22" s="170">
        <v>67212914</v>
      </c>
      <c r="I22" s="170">
        <v>16274270</v>
      </c>
      <c r="J22" s="170">
        <v>1797694</v>
      </c>
      <c r="K22" s="170">
        <v>6003788</v>
      </c>
      <c r="L22" s="170">
        <v>28101985</v>
      </c>
      <c r="M22" s="170">
        <v>85534</v>
      </c>
      <c r="N22" s="170">
        <v>4563488</v>
      </c>
      <c r="O22" s="170">
        <v>8513201</v>
      </c>
      <c r="P22" s="170">
        <v>0</v>
      </c>
      <c r="Q22" s="170">
        <v>8476096</v>
      </c>
      <c r="R22" s="170"/>
      <c r="S22" s="170">
        <v>37105</v>
      </c>
    </row>
    <row r="23" spans="1:19" ht="12.75">
      <c r="A23" s="171"/>
      <c r="B23" s="170"/>
      <c r="C23" s="170"/>
      <c r="D23" s="172"/>
      <c r="E23" s="172"/>
      <c r="F23" s="170"/>
      <c r="G23" s="170"/>
      <c r="H23" s="170"/>
      <c r="I23" s="170"/>
      <c r="J23" s="170"/>
      <c r="K23" s="170"/>
      <c r="L23" s="170"/>
      <c r="M23" s="170"/>
      <c r="N23" s="170"/>
      <c r="O23" s="170"/>
      <c r="P23" s="170"/>
      <c r="Q23" s="170"/>
      <c r="R23" s="170"/>
      <c r="S23" s="170"/>
    </row>
    <row r="24" spans="1:19" ht="12.75">
      <c r="A24" s="173">
        <v>2002</v>
      </c>
      <c r="B24" s="170">
        <v>140213608</v>
      </c>
      <c r="C24" s="170">
        <v>104172823</v>
      </c>
      <c r="D24" s="172">
        <v>29916790</v>
      </c>
      <c r="E24" s="172">
        <v>6123995</v>
      </c>
      <c r="F24" s="170"/>
      <c r="G24" s="170">
        <v>126730183</v>
      </c>
      <c r="H24" s="170">
        <v>72010131</v>
      </c>
      <c r="I24" s="170">
        <v>17075410</v>
      </c>
      <c r="J24" s="170">
        <v>1319987</v>
      </c>
      <c r="K24" s="170">
        <v>7372465</v>
      </c>
      <c r="L24" s="170">
        <v>24255313</v>
      </c>
      <c r="M24" s="170"/>
      <c r="N24" s="170">
        <v>4696877</v>
      </c>
      <c r="O24" s="170">
        <v>13483425</v>
      </c>
      <c r="P24" s="170"/>
      <c r="Q24" s="170">
        <v>11644731</v>
      </c>
      <c r="R24" s="170">
        <v>1776000</v>
      </c>
      <c r="S24" s="170">
        <v>62694</v>
      </c>
    </row>
    <row r="25" spans="1:19" ht="12.75">
      <c r="A25" s="173"/>
      <c r="B25" s="170"/>
      <c r="C25" s="170"/>
      <c r="D25" s="172"/>
      <c r="E25" s="172"/>
      <c r="F25" s="170"/>
      <c r="G25" s="170"/>
      <c r="H25" s="170"/>
      <c r="I25" s="170"/>
      <c r="J25" s="170"/>
      <c r="K25" s="170"/>
      <c r="L25" s="170"/>
      <c r="M25" s="170"/>
      <c r="N25" s="170"/>
      <c r="O25" s="170"/>
      <c r="P25" s="170"/>
      <c r="Q25" s="170"/>
      <c r="R25" s="170"/>
      <c r="S25" s="170"/>
    </row>
    <row r="26" spans="1:19" ht="12.75">
      <c r="A26" s="173">
        <v>2003</v>
      </c>
      <c r="B26" s="170">
        <v>151103239</v>
      </c>
      <c r="C26" s="170">
        <v>108883925</v>
      </c>
      <c r="D26" s="172">
        <v>31855872</v>
      </c>
      <c r="E26" s="172">
        <v>10363442</v>
      </c>
      <c r="F26" s="170"/>
      <c r="G26" s="170">
        <v>133570432</v>
      </c>
      <c r="H26" s="170">
        <v>77246320</v>
      </c>
      <c r="I26" s="170">
        <v>18806359</v>
      </c>
      <c r="J26" s="170">
        <v>1666218</v>
      </c>
      <c r="K26" s="170">
        <v>10310373</v>
      </c>
      <c r="L26" s="170">
        <v>21245466</v>
      </c>
      <c r="M26" s="170"/>
      <c r="N26" s="170">
        <v>4295696</v>
      </c>
      <c r="O26" s="170">
        <v>17532807</v>
      </c>
      <c r="P26" s="170">
        <v>0</v>
      </c>
      <c r="Q26" s="170">
        <v>14619070</v>
      </c>
      <c r="R26" s="170">
        <v>2736000</v>
      </c>
      <c r="S26" s="170">
        <v>177737</v>
      </c>
    </row>
    <row r="27" spans="1:19" ht="12.75">
      <c r="A27" s="173"/>
      <c r="B27" s="170"/>
      <c r="C27" s="170"/>
      <c r="D27" s="172"/>
      <c r="E27" s="172"/>
      <c r="F27" s="170"/>
      <c r="G27" s="170"/>
      <c r="H27" s="170"/>
      <c r="I27" s="170"/>
      <c r="J27" s="170"/>
      <c r="K27" s="170"/>
      <c r="L27" s="170"/>
      <c r="M27" s="170"/>
      <c r="N27" s="170"/>
      <c r="O27" s="170"/>
      <c r="P27" s="170"/>
      <c r="Q27" s="170"/>
      <c r="R27" s="170"/>
      <c r="S27" s="170"/>
    </row>
    <row r="28" spans="1:19" ht="12.75">
      <c r="A28" s="173">
        <v>2004</v>
      </c>
      <c r="B28" s="170">
        <v>163370900</v>
      </c>
      <c r="C28" s="170">
        <v>121364768</v>
      </c>
      <c r="D28" s="172">
        <v>35565351</v>
      </c>
      <c r="E28" s="172">
        <v>6440781</v>
      </c>
      <c r="F28" s="170"/>
      <c r="G28" s="170">
        <v>145961194</v>
      </c>
      <c r="H28" s="170">
        <v>77604748</v>
      </c>
      <c r="I28" s="170">
        <v>21992966</v>
      </c>
      <c r="J28" s="170">
        <v>2094067</v>
      </c>
      <c r="K28" s="170">
        <v>11199000</v>
      </c>
      <c r="L28" s="170">
        <v>27691255</v>
      </c>
      <c r="M28" s="170"/>
      <c r="N28" s="170">
        <v>5379158</v>
      </c>
      <c r="O28" s="170">
        <v>17409706</v>
      </c>
      <c r="P28" s="170">
        <v>0</v>
      </c>
      <c r="Q28" s="170">
        <v>17168397</v>
      </c>
      <c r="R28" s="170"/>
      <c r="S28" s="170">
        <v>241309</v>
      </c>
    </row>
    <row r="29" spans="1:19" ht="12.75">
      <c r="A29" s="173"/>
      <c r="B29" s="170"/>
      <c r="C29" s="170"/>
      <c r="D29" s="172"/>
      <c r="E29" s="172"/>
      <c r="F29" s="170"/>
      <c r="G29" s="170"/>
      <c r="H29" s="170"/>
      <c r="I29" s="170"/>
      <c r="J29" s="170"/>
      <c r="K29" s="170"/>
      <c r="L29" s="170"/>
      <c r="M29" s="170"/>
      <c r="N29" s="170"/>
      <c r="O29" s="170"/>
      <c r="P29" s="170"/>
      <c r="Q29" s="170"/>
      <c r="R29" s="170"/>
      <c r="S29" s="170"/>
    </row>
    <row r="30" spans="1:19" ht="12.75">
      <c r="A30" s="173">
        <v>2005</v>
      </c>
      <c r="B30" s="170">
        <v>177718372</v>
      </c>
      <c r="C30" s="170">
        <v>129315843</v>
      </c>
      <c r="D30" s="172">
        <v>39459937</v>
      </c>
      <c r="E30" s="172">
        <v>8942592</v>
      </c>
      <c r="F30" s="170"/>
      <c r="G30" s="170">
        <v>155036078</v>
      </c>
      <c r="H30" s="170">
        <v>81161323</v>
      </c>
      <c r="I30" s="170">
        <v>21170340</v>
      </c>
      <c r="J30" s="170">
        <v>2310486</v>
      </c>
      <c r="K30" s="170">
        <v>16980907</v>
      </c>
      <c r="L30" s="170">
        <v>28648615</v>
      </c>
      <c r="M30" s="170"/>
      <c r="N30" s="170">
        <v>4764407</v>
      </c>
      <c r="O30" s="170">
        <v>22682294</v>
      </c>
      <c r="P30" s="170"/>
      <c r="Q30" s="170">
        <v>22481797</v>
      </c>
      <c r="R30" s="170"/>
      <c r="S30" s="170">
        <v>200497</v>
      </c>
    </row>
    <row r="31" spans="1:19" ht="12.75">
      <c r="A31" s="173"/>
      <c r="B31" s="170"/>
      <c r="C31" s="170"/>
      <c r="D31" s="172"/>
      <c r="E31" s="172"/>
      <c r="F31" s="170"/>
      <c r="G31" s="170"/>
      <c r="H31" s="170"/>
      <c r="I31" s="170"/>
      <c r="J31" s="170"/>
      <c r="K31" s="170"/>
      <c r="L31" s="170"/>
      <c r="M31" s="170"/>
      <c r="N31" s="170"/>
      <c r="O31" s="170"/>
      <c r="P31" s="170"/>
      <c r="Q31" s="170"/>
      <c r="R31" s="170"/>
      <c r="S31" s="170"/>
    </row>
    <row r="32" spans="1:19" ht="12.75">
      <c r="A32" s="173">
        <v>2006</v>
      </c>
      <c r="B32" s="170">
        <v>180187426</v>
      </c>
      <c r="C32" s="170">
        <v>132082244</v>
      </c>
      <c r="D32" s="172">
        <v>35907522</v>
      </c>
      <c r="E32" s="172">
        <v>12197660</v>
      </c>
      <c r="F32" s="170"/>
      <c r="G32" s="170">
        <v>171742569</v>
      </c>
      <c r="H32" s="170">
        <v>88082625</v>
      </c>
      <c r="I32" s="170">
        <v>21540723</v>
      </c>
      <c r="J32" s="170">
        <v>2378921</v>
      </c>
      <c r="K32" s="170">
        <v>19090837</v>
      </c>
      <c r="L32" s="170">
        <v>34692525</v>
      </c>
      <c r="M32" s="170"/>
      <c r="N32" s="170">
        <v>5956938</v>
      </c>
      <c r="O32" s="170">
        <v>8444857</v>
      </c>
      <c r="P32" s="170"/>
      <c r="Q32" s="170">
        <v>8173554</v>
      </c>
      <c r="R32" s="170"/>
      <c r="S32" s="170">
        <v>271303</v>
      </c>
    </row>
    <row r="33" spans="1:19" ht="12.75">
      <c r="A33" s="173"/>
      <c r="B33" s="170"/>
      <c r="C33" s="170"/>
      <c r="D33" s="172"/>
      <c r="E33" s="172"/>
      <c r="F33" s="170"/>
      <c r="G33" s="170"/>
      <c r="H33" s="170"/>
      <c r="I33" s="170"/>
      <c r="J33" s="170"/>
      <c r="K33" s="170"/>
      <c r="L33" s="170"/>
      <c r="M33" s="170"/>
      <c r="N33" s="170"/>
      <c r="O33" s="170"/>
      <c r="P33" s="170"/>
      <c r="Q33" s="170"/>
      <c r="R33" s="170"/>
      <c r="S33" s="170"/>
    </row>
    <row r="34" spans="1:19" ht="12.75">
      <c r="A34" s="173">
        <v>2007</v>
      </c>
      <c r="B34" s="170">
        <v>203742749.98024902</v>
      </c>
      <c r="C34" s="170">
        <v>144577825.7516</v>
      </c>
      <c r="D34" s="172">
        <v>43167658.28374</v>
      </c>
      <c r="E34" s="172">
        <v>15997265.944909</v>
      </c>
      <c r="F34" s="170"/>
      <c r="G34" s="172">
        <v>183956716.18929005</v>
      </c>
      <c r="H34" s="170">
        <v>94477325.63928002</v>
      </c>
      <c r="I34" s="170">
        <v>22889741.83184</v>
      </c>
      <c r="J34" s="170">
        <v>2551400.86679</v>
      </c>
      <c r="K34" s="170">
        <v>19435700.61709</v>
      </c>
      <c r="L34" s="172">
        <v>39533203.55083</v>
      </c>
      <c r="M34" s="170">
        <v>18888.40866</v>
      </c>
      <c r="N34" s="170">
        <v>5050455.2748</v>
      </c>
      <c r="O34" s="170">
        <v>19786033.79095897</v>
      </c>
      <c r="P34" s="170"/>
      <c r="Q34" s="170">
        <v>19583313.000860002</v>
      </c>
      <c r="R34" s="170"/>
      <c r="S34" s="172">
        <v>202720.7900989689</v>
      </c>
    </row>
    <row r="35" spans="1:19" ht="12.75">
      <c r="A35" s="173"/>
      <c r="B35" s="170"/>
      <c r="C35" s="170"/>
      <c r="D35" s="172"/>
      <c r="E35" s="172"/>
      <c r="F35" s="170"/>
      <c r="G35" s="172"/>
      <c r="H35" s="170"/>
      <c r="I35" s="170"/>
      <c r="J35" s="170"/>
      <c r="K35" s="170"/>
      <c r="L35" s="172"/>
      <c r="M35" s="170"/>
      <c r="N35" s="170"/>
      <c r="O35" s="170"/>
      <c r="P35" s="170"/>
      <c r="Q35" s="170"/>
      <c r="R35" s="170"/>
      <c r="S35" s="172"/>
    </row>
    <row r="36" spans="1:19" ht="12.75">
      <c r="A36" s="173">
        <v>2008</v>
      </c>
      <c r="B36" s="170">
        <v>216989987</v>
      </c>
      <c r="C36" s="170">
        <v>154073883</v>
      </c>
      <c r="D36" s="172">
        <v>45746221</v>
      </c>
      <c r="E36" s="172">
        <v>17169883</v>
      </c>
      <c r="F36" s="170"/>
      <c r="G36" s="172">
        <v>196000316</v>
      </c>
      <c r="H36" s="170">
        <v>98550809</v>
      </c>
      <c r="I36" s="170">
        <v>28048714</v>
      </c>
      <c r="J36" s="170">
        <v>2591098</v>
      </c>
      <c r="K36" s="170">
        <v>16899846</v>
      </c>
      <c r="L36" s="172">
        <v>45251277</v>
      </c>
      <c r="M36" s="170">
        <v>105814</v>
      </c>
      <c r="N36" s="170">
        <v>4552758</v>
      </c>
      <c r="O36" s="170">
        <v>20989671</v>
      </c>
      <c r="P36" s="170"/>
      <c r="Q36" s="170">
        <v>13095487</v>
      </c>
      <c r="R36" s="170">
        <v>7668607</v>
      </c>
      <c r="S36" s="172">
        <v>225577</v>
      </c>
    </row>
    <row r="37" spans="1:19" ht="12.75">
      <c r="A37" s="173"/>
      <c r="B37" s="170"/>
      <c r="C37" s="170"/>
      <c r="D37" s="172"/>
      <c r="E37" s="172"/>
      <c r="F37" s="170"/>
      <c r="G37" s="172"/>
      <c r="H37" s="170"/>
      <c r="I37" s="170"/>
      <c r="J37" s="170"/>
      <c r="K37" s="170"/>
      <c r="L37" s="172"/>
      <c r="M37" s="170"/>
      <c r="N37" s="170"/>
      <c r="O37" s="170"/>
      <c r="P37" s="170"/>
      <c r="Q37" s="170"/>
      <c r="R37" s="170"/>
      <c r="S37" s="172"/>
    </row>
    <row r="38" spans="1:19" ht="12.75">
      <c r="A38" s="173">
        <v>2009</v>
      </c>
      <c r="B38" s="170">
        <v>226973203</v>
      </c>
      <c r="C38" s="170">
        <v>155098632</v>
      </c>
      <c r="D38" s="172">
        <v>46919974</v>
      </c>
      <c r="E38" s="172">
        <v>24954597</v>
      </c>
      <c r="F38" s="170"/>
      <c r="G38" s="172">
        <v>214172379</v>
      </c>
      <c r="H38" s="170">
        <v>106993771</v>
      </c>
      <c r="I38" s="170">
        <v>31659454</v>
      </c>
      <c r="J38" s="170">
        <v>2969513</v>
      </c>
      <c r="K38" s="170">
        <v>17626913</v>
      </c>
      <c r="L38" s="172">
        <v>50219502</v>
      </c>
      <c r="M38" s="170">
        <v>118322</v>
      </c>
      <c r="N38" s="170">
        <v>4584904</v>
      </c>
      <c r="O38" s="170">
        <v>12800824</v>
      </c>
      <c r="P38" s="170"/>
      <c r="Q38" s="170">
        <v>6325311</v>
      </c>
      <c r="R38" s="170">
        <v>6275144</v>
      </c>
      <c r="S38" s="172">
        <v>200369</v>
      </c>
    </row>
    <row r="39" spans="1:19" ht="12.75">
      <c r="A39" s="173"/>
      <c r="B39" s="170"/>
      <c r="C39" s="170"/>
      <c r="D39" s="172"/>
      <c r="E39" s="172"/>
      <c r="F39" s="170"/>
      <c r="G39" s="172"/>
      <c r="H39" s="170"/>
      <c r="I39" s="170"/>
      <c r="J39" s="170"/>
      <c r="K39" s="170"/>
      <c r="L39" s="172"/>
      <c r="M39" s="170"/>
      <c r="N39" s="170"/>
      <c r="O39" s="170"/>
      <c r="P39" s="170"/>
      <c r="Q39" s="170"/>
      <c r="R39" s="170"/>
      <c r="S39" s="172"/>
    </row>
    <row r="40" spans="1:19" ht="12.75">
      <c r="A40" s="173">
        <v>2010</v>
      </c>
      <c r="B40" s="172">
        <v>251520849.36836702</v>
      </c>
      <c r="C40" s="172">
        <v>171718101.03211</v>
      </c>
      <c r="D40" s="172">
        <v>50689940.40116</v>
      </c>
      <c r="E40" s="172">
        <v>29112807.935097</v>
      </c>
      <c r="F40" s="170"/>
      <c r="G40" s="172">
        <v>238332021.15819</v>
      </c>
      <c r="H40" s="170">
        <v>117228934.07632</v>
      </c>
      <c r="I40" s="170">
        <v>36256888.469459996</v>
      </c>
      <c r="J40" s="170">
        <v>3310974.38353</v>
      </c>
      <c r="K40" s="170">
        <v>17979426.60201</v>
      </c>
      <c r="L40" s="172">
        <v>57669068.061739996</v>
      </c>
      <c r="M40" s="170">
        <v>969440.43204</v>
      </c>
      <c r="N40" s="170">
        <v>4917289.133090001</v>
      </c>
      <c r="O40" s="170">
        <v>13188828.210177004</v>
      </c>
      <c r="P40" s="170"/>
      <c r="Q40" s="170">
        <v>6922899.006560001</v>
      </c>
      <c r="R40" s="170">
        <v>6138344.05439</v>
      </c>
      <c r="S40" s="172">
        <v>127585.1492270012</v>
      </c>
    </row>
    <row r="41" spans="1:19" ht="12.75">
      <c r="A41" s="173"/>
      <c r="B41" s="170"/>
      <c r="C41" s="170"/>
      <c r="D41" s="170"/>
      <c r="E41" s="170"/>
      <c r="F41" s="170"/>
      <c r="G41" s="172"/>
      <c r="H41" s="170"/>
      <c r="I41" s="170"/>
      <c r="J41" s="170"/>
      <c r="K41" s="170"/>
      <c r="L41" s="172"/>
      <c r="M41" s="170"/>
      <c r="N41" s="170"/>
      <c r="O41" s="170"/>
      <c r="P41" s="170"/>
      <c r="Q41" s="170"/>
      <c r="R41" s="170"/>
      <c r="S41" s="172"/>
    </row>
    <row r="42" spans="1:19" s="637" customFormat="1" ht="12.75">
      <c r="A42" s="173">
        <v>2011</v>
      </c>
      <c r="B42" s="170">
        <v>274675768.51568</v>
      </c>
      <c r="C42" s="170">
        <v>187851046.4831</v>
      </c>
      <c r="D42" s="170">
        <v>54702235.47539</v>
      </c>
      <c r="E42" s="170">
        <v>32122486.55719</v>
      </c>
      <c r="F42" s="170"/>
      <c r="G42" s="172">
        <v>264197184.69276</v>
      </c>
      <c r="H42" s="170">
        <v>125923586.82494</v>
      </c>
      <c r="I42" s="170">
        <v>39229970.5644</v>
      </c>
      <c r="J42" s="170">
        <v>3281519.05661</v>
      </c>
      <c r="K42" s="170">
        <v>20385110.554099996</v>
      </c>
      <c r="L42" s="172">
        <v>63444510.69877999</v>
      </c>
      <c r="M42" s="170">
        <v>748843.14289</v>
      </c>
      <c r="N42" s="170">
        <v>11183643.85104</v>
      </c>
      <c r="O42" s="170">
        <v>10478583.822920024</v>
      </c>
      <c r="P42" s="170"/>
      <c r="Q42" s="170">
        <v>3517953.27055</v>
      </c>
      <c r="R42" s="170">
        <v>6663545.51159</v>
      </c>
      <c r="S42" s="172">
        <v>297085.0407800246</v>
      </c>
    </row>
    <row r="43" spans="1:19" ht="12.75">
      <c r="A43" s="173"/>
      <c r="B43" s="170"/>
      <c r="C43" s="170"/>
      <c r="D43" s="170"/>
      <c r="E43" s="170"/>
      <c r="F43" s="170"/>
      <c r="G43" s="172"/>
      <c r="H43" s="170"/>
      <c r="I43" s="170"/>
      <c r="J43" s="170"/>
      <c r="K43" s="170"/>
      <c r="L43" s="172"/>
      <c r="M43" s="170"/>
      <c r="N43" s="170"/>
      <c r="O43" s="170"/>
      <c r="P43" s="170"/>
      <c r="Q43" s="170"/>
      <c r="R43" s="170"/>
      <c r="S43" s="172"/>
    </row>
    <row r="44" spans="1:19" ht="13.5" thickBot="1">
      <c r="A44" s="174">
        <v>2012</v>
      </c>
      <c r="B44" s="175">
        <f>+C44+D44+E44</f>
        <v>301359128.81711</v>
      </c>
      <c r="C44" s="175">
        <f>+'XII.30.2a '!C9</f>
        <v>205711642.26608998</v>
      </c>
      <c r="D44" s="175">
        <f>+'XII.30.2a '!D9</f>
        <v>59856784.306060016</v>
      </c>
      <c r="E44" s="175">
        <f>+'XII.30.2a '!E9</f>
        <v>35790702.24496</v>
      </c>
      <c r="F44" s="175"/>
      <c r="G44" s="176">
        <f>+H44+I44+J44+K44+L44+M44+N44</f>
        <v>285586122.3190299</v>
      </c>
      <c r="H44" s="175">
        <f>+'XII.30.C '!C14</f>
        <v>135226895.67497998</v>
      </c>
      <c r="I44" s="175">
        <f>+'XII.30.C '!D14</f>
        <v>43082215.62169</v>
      </c>
      <c r="J44" s="175">
        <f>+'XII.30.C '!E14</f>
        <v>4083678.08602</v>
      </c>
      <c r="K44" s="175">
        <f>+'XII.30.C '!F14</f>
        <v>22320594.199029997</v>
      </c>
      <c r="L44" s="176">
        <f>+'XII.30.C '!G14</f>
        <v>69959836.70383997</v>
      </c>
      <c r="M44" s="175">
        <f>+'XII.30.C '!J14</f>
        <v>731260.5956300005</v>
      </c>
      <c r="N44" s="175">
        <f>+'XII.30.C '!K14+'XII.30.C '!I14+'XII.30.C '!L14</f>
        <v>10181641.43784</v>
      </c>
      <c r="O44" s="175">
        <f>+B44-G44</f>
        <v>15773006.498080075</v>
      </c>
      <c r="P44" s="175"/>
      <c r="Q44" s="175">
        <f>+'XII.30.C '!N14</f>
        <v>9219881.19757</v>
      </c>
      <c r="R44" s="175">
        <f>+'XII.30.C '!O14</f>
        <v>6258869.46531</v>
      </c>
      <c r="S44" s="176">
        <f>+O44-R44-Q44</f>
        <v>294255.83520007506</v>
      </c>
    </row>
    <row r="45" spans="1:19" ht="12.75">
      <c r="A45" s="807" t="s">
        <v>609</v>
      </c>
      <c r="B45" s="807"/>
      <c r="C45" s="807"/>
      <c r="D45" s="807"/>
      <c r="E45" s="807"/>
      <c r="F45" s="807"/>
      <c r="G45" s="807"/>
      <c r="H45" s="807"/>
      <c r="I45" s="807"/>
      <c r="J45" s="807"/>
      <c r="K45" s="807"/>
      <c r="L45" s="807"/>
      <c r="M45" s="807"/>
      <c r="N45" s="807"/>
      <c r="O45" s="807"/>
      <c r="P45" s="807"/>
      <c r="Q45" s="807"/>
      <c r="R45" s="807"/>
      <c r="S45" s="807"/>
    </row>
    <row r="46" spans="1:19" ht="12.75">
      <c r="A46" s="807" t="s">
        <v>610</v>
      </c>
      <c r="B46" s="807"/>
      <c r="C46" s="807"/>
      <c r="D46" s="807"/>
      <c r="E46" s="807"/>
      <c r="F46" s="807"/>
      <c r="G46" s="807"/>
      <c r="H46" s="807"/>
      <c r="I46" s="807"/>
      <c r="J46" s="807"/>
      <c r="K46" s="807"/>
      <c r="L46" s="807"/>
      <c r="M46" s="807"/>
      <c r="N46" s="807"/>
      <c r="O46" s="807"/>
      <c r="P46" s="807"/>
      <c r="Q46" s="807"/>
      <c r="R46" s="807"/>
      <c r="S46" s="807"/>
    </row>
    <row r="47" spans="1:19" ht="12.75">
      <c r="A47" s="807" t="s">
        <v>611</v>
      </c>
      <c r="B47" s="807"/>
      <c r="C47" s="807"/>
      <c r="D47" s="807"/>
      <c r="E47" s="807"/>
      <c r="F47" s="807"/>
      <c r="G47" s="807"/>
      <c r="H47" s="807"/>
      <c r="I47" s="807"/>
      <c r="J47" s="807"/>
      <c r="K47" s="807"/>
      <c r="L47" s="807"/>
      <c r="M47" s="807"/>
      <c r="N47" s="807"/>
      <c r="O47" s="807"/>
      <c r="P47" s="807"/>
      <c r="Q47" s="807"/>
      <c r="R47" s="807"/>
      <c r="S47" s="807"/>
    </row>
    <row r="48" spans="1:19" ht="22.5" customHeight="1">
      <c r="A48" s="809" t="s">
        <v>612</v>
      </c>
      <c r="B48" s="809"/>
      <c r="C48" s="809"/>
      <c r="D48" s="809"/>
      <c r="E48" s="809"/>
      <c r="F48" s="809"/>
      <c r="G48" s="809"/>
      <c r="H48" s="809"/>
      <c r="I48" s="809"/>
      <c r="J48" s="809"/>
      <c r="K48" s="809"/>
      <c r="L48" s="809"/>
      <c r="M48" s="809"/>
      <c r="N48" s="809"/>
      <c r="O48" s="809"/>
      <c r="P48" s="809"/>
      <c r="Q48" s="809"/>
      <c r="R48" s="809"/>
      <c r="S48" s="809"/>
    </row>
    <row r="49" spans="1:19" ht="12.75">
      <c r="A49" s="177"/>
      <c r="B49" s="177"/>
      <c r="C49" s="177"/>
      <c r="D49" s="177"/>
      <c r="E49" s="177"/>
      <c r="F49" s="177"/>
      <c r="G49" s="177"/>
      <c r="H49" s="177"/>
      <c r="I49" s="177"/>
      <c r="J49" s="177"/>
      <c r="K49" s="177"/>
      <c r="L49" s="177"/>
      <c r="M49" s="177"/>
      <c r="N49" s="177"/>
      <c r="O49" s="177"/>
      <c r="P49" s="177"/>
      <c r="Q49" s="177"/>
      <c r="R49" s="177"/>
      <c r="S49" s="177"/>
    </row>
    <row r="50" spans="1:19" ht="12.75">
      <c r="A50" s="178" t="s">
        <v>613</v>
      </c>
      <c r="B50" s="802" t="s">
        <v>614</v>
      </c>
      <c r="C50" s="802"/>
      <c r="D50" s="802"/>
      <c r="E50" s="802"/>
      <c r="F50" s="802"/>
      <c r="G50" s="802"/>
      <c r="H50" s="802"/>
      <c r="I50" s="802"/>
      <c r="J50" s="802"/>
      <c r="K50" s="802"/>
      <c r="L50" s="802"/>
      <c r="M50" s="802"/>
      <c r="N50" s="802"/>
      <c r="O50" s="802"/>
      <c r="P50" s="802"/>
      <c r="Q50" s="802"/>
      <c r="R50" s="802"/>
      <c r="S50" s="802"/>
    </row>
    <row r="51" spans="1:19" ht="12.75">
      <c r="A51" s="179"/>
      <c r="B51" s="177" t="s">
        <v>615</v>
      </c>
      <c r="C51" s="177"/>
      <c r="D51" s="177"/>
      <c r="E51" s="177"/>
      <c r="F51" s="177"/>
      <c r="G51" s="177"/>
      <c r="H51" s="177"/>
      <c r="I51" s="177"/>
      <c r="J51" s="177"/>
      <c r="K51" s="177"/>
      <c r="L51" s="177"/>
      <c r="M51" s="177"/>
      <c r="N51" s="177"/>
      <c r="O51" s="177"/>
      <c r="P51" s="177"/>
      <c r="Q51" s="177"/>
      <c r="R51" s="177"/>
      <c r="S51" s="177"/>
    </row>
    <row r="52" spans="1:19" ht="12.75">
      <c r="A52" s="179"/>
      <c r="B52" s="177"/>
      <c r="C52" s="177"/>
      <c r="D52" s="177"/>
      <c r="E52" s="177"/>
      <c r="F52" s="177"/>
      <c r="G52" s="177"/>
      <c r="H52" s="177"/>
      <c r="I52" s="177"/>
      <c r="J52" s="177"/>
      <c r="K52" s="177"/>
      <c r="L52" s="177"/>
      <c r="M52" s="177"/>
      <c r="N52" s="177"/>
      <c r="O52" s="177"/>
      <c r="P52" s="177"/>
      <c r="Q52" s="177"/>
      <c r="R52" s="177"/>
      <c r="S52" s="177"/>
    </row>
    <row r="53" spans="1:19" ht="12.75">
      <c r="A53" s="178" t="s">
        <v>616</v>
      </c>
      <c r="B53" s="802" t="s">
        <v>617</v>
      </c>
      <c r="C53" s="802"/>
      <c r="D53" s="802"/>
      <c r="E53" s="802"/>
      <c r="F53" s="802"/>
      <c r="G53" s="802"/>
      <c r="H53" s="802"/>
      <c r="I53" s="802"/>
      <c r="J53" s="802"/>
      <c r="K53" s="802"/>
      <c r="L53" s="802"/>
      <c r="M53" s="802"/>
      <c r="N53" s="802"/>
      <c r="O53" s="802"/>
      <c r="P53" s="802"/>
      <c r="Q53" s="802"/>
      <c r="R53" s="802"/>
      <c r="S53" s="802"/>
    </row>
    <row r="54" spans="1:19" ht="12.75">
      <c r="A54" s="178"/>
      <c r="B54" s="802"/>
      <c r="C54" s="802"/>
      <c r="D54" s="802"/>
      <c r="E54" s="802"/>
      <c r="F54" s="802"/>
      <c r="G54" s="802"/>
      <c r="H54" s="802"/>
      <c r="I54" s="802"/>
      <c r="J54" s="802"/>
      <c r="K54" s="802"/>
      <c r="L54" s="802"/>
      <c r="M54" s="802"/>
      <c r="N54" s="802"/>
      <c r="O54" s="802"/>
      <c r="P54" s="802"/>
      <c r="Q54" s="802"/>
      <c r="R54" s="802"/>
      <c r="S54" s="802"/>
    </row>
    <row r="55" spans="1:19" ht="12.75">
      <c r="A55" s="180"/>
      <c r="B55" s="177" t="s">
        <v>618</v>
      </c>
      <c r="C55" s="177"/>
      <c r="D55" s="177"/>
      <c r="E55" s="177"/>
      <c r="F55" s="177"/>
      <c r="G55" s="177"/>
      <c r="H55" s="177"/>
      <c r="I55" s="177"/>
      <c r="J55" s="177"/>
      <c r="K55" s="177"/>
      <c r="L55" s="177"/>
      <c r="M55" s="177"/>
      <c r="N55" s="177"/>
      <c r="O55" s="177"/>
      <c r="P55" s="177"/>
      <c r="Q55" s="177"/>
      <c r="R55" s="177"/>
      <c r="S55" s="177"/>
    </row>
    <row r="56" spans="1:19" ht="12.75">
      <c r="A56" s="180"/>
      <c r="B56" s="177"/>
      <c r="C56" s="177"/>
      <c r="D56" s="177"/>
      <c r="E56" s="177"/>
      <c r="F56" s="177"/>
      <c r="G56" s="177"/>
      <c r="H56" s="177"/>
      <c r="I56" s="177"/>
      <c r="J56" s="177"/>
      <c r="K56" s="177"/>
      <c r="L56" s="177"/>
      <c r="M56" s="177"/>
      <c r="N56" s="177"/>
      <c r="O56" s="177"/>
      <c r="P56" s="177"/>
      <c r="Q56" s="177"/>
      <c r="R56" s="177"/>
      <c r="S56" s="177"/>
    </row>
    <row r="57" spans="1:19" ht="12.75">
      <c r="A57" s="178" t="s">
        <v>619</v>
      </c>
      <c r="B57" s="802" t="s">
        <v>620</v>
      </c>
      <c r="C57" s="802"/>
      <c r="D57" s="802"/>
      <c r="E57" s="802"/>
      <c r="F57" s="802"/>
      <c r="G57" s="802"/>
      <c r="H57" s="802"/>
      <c r="I57" s="802"/>
      <c r="J57" s="802"/>
      <c r="K57" s="802"/>
      <c r="L57" s="802"/>
      <c r="M57" s="802"/>
      <c r="N57" s="802"/>
      <c r="O57" s="802"/>
      <c r="P57" s="802"/>
      <c r="Q57" s="802"/>
      <c r="R57" s="802"/>
      <c r="S57" s="802"/>
    </row>
    <row r="58" spans="1:19" ht="12.75">
      <c r="A58" s="181"/>
      <c r="B58" s="802"/>
      <c r="C58" s="802"/>
      <c r="D58" s="802"/>
      <c r="E58" s="802"/>
      <c r="F58" s="802"/>
      <c r="G58" s="802"/>
      <c r="H58" s="802"/>
      <c r="I58" s="802"/>
      <c r="J58" s="802"/>
      <c r="K58" s="802"/>
      <c r="L58" s="802"/>
      <c r="M58" s="802"/>
      <c r="N58" s="802"/>
      <c r="O58" s="802"/>
      <c r="P58" s="802"/>
      <c r="Q58" s="802"/>
      <c r="R58" s="802"/>
      <c r="S58" s="802"/>
    </row>
    <row r="59" spans="1:19" ht="12.75">
      <c r="A59" s="177"/>
      <c r="B59" s="177" t="s">
        <v>621</v>
      </c>
      <c r="C59" s="177"/>
      <c r="D59" s="177"/>
      <c r="E59" s="177"/>
      <c r="F59" s="177"/>
      <c r="G59" s="177"/>
      <c r="H59" s="177"/>
      <c r="I59" s="177"/>
      <c r="J59" s="177"/>
      <c r="K59" s="177"/>
      <c r="L59" s="177"/>
      <c r="M59" s="177"/>
      <c r="N59" s="177"/>
      <c r="O59" s="177"/>
      <c r="P59" s="177"/>
      <c r="Q59" s="177"/>
      <c r="R59" s="177"/>
      <c r="S59" s="177"/>
    </row>
    <row r="60" spans="1:19" ht="12.75">
      <c r="A60" s="168"/>
      <c r="B60" s="168"/>
      <c r="C60" s="168"/>
      <c r="D60" s="168"/>
      <c r="E60" s="168"/>
      <c r="F60" s="168"/>
      <c r="G60" s="168"/>
      <c r="H60" s="168"/>
      <c r="I60" s="168"/>
      <c r="J60" s="168"/>
      <c r="K60" s="168"/>
      <c r="L60" s="168"/>
      <c r="M60" s="168"/>
      <c r="N60" s="168"/>
      <c r="O60" s="168"/>
      <c r="P60" s="168"/>
      <c r="Q60" s="168"/>
      <c r="R60" s="168"/>
      <c r="S60" s="168"/>
    </row>
  </sheetData>
  <sheetProtection/>
  <mergeCells count="31">
    <mergeCell ref="A45:S45"/>
    <mergeCell ref="K8:K12"/>
    <mergeCell ref="A47:S47"/>
    <mergeCell ref="A48:S48"/>
    <mergeCell ref="B57:S58"/>
    <mergeCell ref="M8:M12"/>
    <mergeCell ref="N8:N12"/>
    <mergeCell ref="C9:C12"/>
    <mergeCell ref="D9:D12"/>
    <mergeCell ref="Q6:Q12"/>
    <mergeCell ref="A46:S46"/>
    <mergeCell ref="S6:S12"/>
    <mergeCell ref="B53:S54"/>
    <mergeCell ref="E8:E12"/>
    <mergeCell ref="A2:S2"/>
    <mergeCell ref="A3:S3"/>
    <mergeCell ref="A5:S5"/>
    <mergeCell ref="A6:A12"/>
    <mergeCell ref="B6:E7"/>
    <mergeCell ref="B50:S50"/>
    <mergeCell ref="O6:O12"/>
    <mergeCell ref="G8:G12"/>
    <mergeCell ref="H8:H12"/>
    <mergeCell ref="I8:I12"/>
    <mergeCell ref="G6:N7"/>
    <mergeCell ref="B8:B12"/>
    <mergeCell ref="P6:P12"/>
    <mergeCell ref="J8:J12"/>
    <mergeCell ref="R6:R12"/>
    <mergeCell ref="L8:L12"/>
    <mergeCell ref="C8:D8"/>
  </mergeCells>
  <hyperlinks>
    <hyperlink ref="A1" location="Índice!A1" display="Regresar"/>
  </hyperlinks>
  <printOptions/>
  <pageMargins left="0.22" right="0.17" top="0.75" bottom="0.75" header="0.3" footer="0.3"/>
  <pageSetup fitToHeight="1" fitToWidth="1" horizontalDpi="600" verticalDpi="600" orientation="landscape" scale="62" r:id="rId1"/>
</worksheet>
</file>

<file path=xl/worksheets/sheet23.xml><?xml version="1.0" encoding="utf-8"?>
<worksheet xmlns="http://schemas.openxmlformats.org/spreadsheetml/2006/main" xmlns:r="http://schemas.openxmlformats.org/officeDocument/2006/relationships">
  <dimension ref="A1:S71"/>
  <sheetViews>
    <sheetView showGridLines="0" zoomScalePageLayoutView="0" workbookViewId="0" topLeftCell="A1">
      <selection activeCell="A1" sqref="A1"/>
    </sheetView>
  </sheetViews>
  <sheetFormatPr defaultColWidth="11.421875" defaultRowHeight="12.75"/>
  <cols>
    <col min="1" max="1" width="49.57421875" style="0" customWidth="1"/>
    <col min="2" max="2" width="13.00390625" style="0" customWidth="1"/>
    <col min="3" max="3" width="13.28125" style="0" customWidth="1"/>
    <col min="4" max="4" width="14.00390625" style="0" customWidth="1"/>
    <col min="5" max="5" width="15.140625" style="0" customWidth="1"/>
    <col min="7" max="7" width="2.28125" style="0" customWidth="1"/>
    <col min="8" max="9" width="13.28125" style="0" customWidth="1"/>
    <col min="10" max="10" width="13.57421875" style="0" customWidth="1"/>
    <col min="11" max="11" width="14.28125" style="0" customWidth="1"/>
  </cols>
  <sheetData>
    <row r="1" spans="1:12" ht="12.75">
      <c r="A1" s="17" t="s">
        <v>66</v>
      </c>
      <c r="B1" s="9"/>
      <c r="C1" s="9"/>
      <c r="D1" s="9"/>
      <c r="E1" s="9"/>
      <c r="F1" s="9"/>
      <c r="G1" s="9"/>
      <c r="H1" s="9"/>
      <c r="I1" s="9"/>
      <c r="J1" s="9"/>
      <c r="K1" s="9"/>
      <c r="L1" s="9"/>
    </row>
    <row r="2" spans="1:12" ht="12.75">
      <c r="A2" s="799" t="s">
        <v>24</v>
      </c>
      <c r="B2" s="799"/>
      <c r="C2" s="799"/>
      <c r="D2" s="799"/>
      <c r="E2" s="799"/>
      <c r="F2" s="799"/>
      <c r="G2" s="799"/>
      <c r="H2" s="799"/>
      <c r="I2" s="799"/>
      <c r="J2" s="799"/>
      <c r="K2" s="799"/>
      <c r="L2" s="799"/>
    </row>
    <row r="3" spans="1:12" ht="15">
      <c r="A3" s="182" t="s">
        <v>622</v>
      </c>
      <c r="B3" s="183"/>
      <c r="C3" s="183"/>
      <c r="D3" s="183"/>
      <c r="E3" s="183"/>
      <c r="F3" s="183"/>
      <c r="G3" s="183"/>
      <c r="H3" s="183"/>
      <c r="I3" s="183"/>
      <c r="J3" s="183"/>
      <c r="K3" s="183"/>
      <c r="L3" s="183"/>
    </row>
    <row r="4" spans="1:12" ht="14.25">
      <c r="A4" s="97" t="s">
        <v>524</v>
      </c>
      <c r="B4" s="10"/>
      <c r="C4" s="10"/>
      <c r="D4" s="10"/>
      <c r="E4" s="10"/>
      <c r="F4" s="10"/>
      <c r="G4" s="10"/>
      <c r="H4" s="10"/>
      <c r="I4" s="10"/>
      <c r="J4" s="10"/>
      <c r="K4" s="10"/>
      <c r="L4" s="96"/>
    </row>
    <row r="5" spans="1:19" ht="13.5" thickBot="1">
      <c r="A5" s="813"/>
      <c r="B5" s="813"/>
      <c r="C5" s="813"/>
      <c r="D5" s="813"/>
      <c r="E5" s="813"/>
      <c r="F5" s="813"/>
      <c r="G5" s="813"/>
      <c r="H5" s="813"/>
      <c r="I5" s="813"/>
      <c r="J5" s="813"/>
      <c r="K5" s="813"/>
      <c r="L5" s="813"/>
      <c r="M5" s="676"/>
      <c r="N5" s="676"/>
      <c r="O5" s="676"/>
      <c r="P5" s="676"/>
      <c r="Q5" s="676"/>
      <c r="R5" s="676"/>
      <c r="S5" s="676"/>
    </row>
    <row r="6" spans="1:12" ht="16.5" customHeight="1">
      <c r="A6" s="774" t="s">
        <v>472</v>
      </c>
      <c r="B6" s="810">
        <v>1995</v>
      </c>
      <c r="C6" s="810"/>
      <c r="D6" s="810"/>
      <c r="E6" s="810"/>
      <c r="F6" s="810"/>
      <c r="G6" s="184"/>
      <c r="H6" s="810">
        <v>1996</v>
      </c>
      <c r="I6" s="810"/>
      <c r="J6" s="810"/>
      <c r="K6" s="810"/>
      <c r="L6" s="810"/>
    </row>
    <row r="7" spans="1:12" ht="24" customHeight="1">
      <c r="A7" s="775"/>
      <c r="B7" s="811" t="s">
        <v>68</v>
      </c>
      <c r="C7" s="811" t="s">
        <v>623</v>
      </c>
      <c r="D7" s="811" t="s">
        <v>624</v>
      </c>
      <c r="E7" s="811" t="s">
        <v>625</v>
      </c>
      <c r="F7" s="811" t="s">
        <v>626</v>
      </c>
      <c r="G7" s="185"/>
      <c r="H7" s="811" t="s">
        <v>68</v>
      </c>
      <c r="I7" s="811" t="s">
        <v>623</v>
      </c>
      <c r="J7" s="811" t="s">
        <v>624</v>
      </c>
      <c r="K7" s="811" t="s">
        <v>625</v>
      </c>
      <c r="L7" s="811" t="s">
        <v>626</v>
      </c>
    </row>
    <row r="8" spans="1:12" ht="18" customHeight="1">
      <c r="A8" s="776"/>
      <c r="B8" s="812"/>
      <c r="C8" s="812"/>
      <c r="D8" s="812"/>
      <c r="E8" s="812"/>
      <c r="F8" s="812"/>
      <c r="G8" s="186"/>
      <c r="H8" s="812"/>
      <c r="I8" s="812"/>
      <c r="J8" s="812"/>
      <c r="K8" s="812"/>
      <c r="L8" s="812"/>
    </row>
    <row r="9" spans="1:12" ht="12.75">
      <c r="A9" s="8"/>
      <c r="B9" s="8"/>
      <c r="C9" s="8"/>
      <c r="D9" s="8"/>
      <c r="E9" s="8"/>
      <c r="F9" s="8"/>
      <c r="G9" s="8"/>
      <c r="H9" s="8"/>
      <c r="I9" s="8"/>
      <c r="J9" s="8"/>
      <c r="K9" s="8"/>
      <c r="L9" s="8"/>
    </row>
    <row r="10" spans="1:12" ht="12.75">
      <c r="A10" s="145" t="s">
        <v>525</v>
      </c>
      <c r="B10" s="187">
        <v>48040082</v>
      </c>
      <c r="C10" s="187">
        <v>4249761</v>
      </c>
      <c r="D10" s="187">
        <v>25362746</v>
      </c>
      <c r="E10" s="187">
        <v>16505444</v>
      </c>
      <c r="F10" s="187">
        <v>1922131</v>
      </c>
      <c r="G10" s="187"/>
      <c r="H10" s="187">
        <v>59075361</v>
      </c>
      <c r="I10" s="187">
        <v>5103549</v>
      </c>
      <c r="J10" s="187">
        <v>31197761</v>
      </c>
      <c r="K10" s="187">
        <v>20411007</v>
      </c>
      <c r="L10" s="187">
        <v>2363044</v>
      </c>
    </row>
    <row r="11" spans="1:12" ht="12.75">
      <c r="A11" s="8"/>
      <c r="B11" s="187"/>
      <c r="C11" s="187"/>
      <c r="D11" s="187"/>
      <c r="E11" s="187"/>
      <c r="F11" s="187"/>
      <c r="G11" s="187"/>
      <c r="H11" s="187"/>
      <c r="I11" s="187"/>
      <c r="J11" s="187"/>
      <c r="K11" s="187"/>
      <c r="L11" s="187"/>
    </row>
    <row r="12" spans="1:12" ht="12.75">
      <c r="A12" s="33" t="s">
        <v>627</v>
      </c>
      <c r="B12" s="187">
        <v>44674338</v>
      </c>
      <c r="C12" s="187">
        <v>3979172</v>
      </c>
      <c r="D12" s="187">
        <v>24272573</v>
      </c>
      <c r="E12" s="187">
        <v>14583132</v>
      </c>
      <c r="F12" s="187">
        <v>1839461</v>
      </c>
      <c r="G12" s="187"/>
      <c r="H12" s="187">
        <v>55447715</v>
      </c>
      <c r="I12" s="187">
        <v>4798636</v>
      </c>
      <c r="J12" s="187">
        <v>29968309</v>
      </c>
      <c r="K12" s="187">
        <v>18411210</v>
      </c>
      <c r="L12" s="187">
        <v>2269560</v>
      </c>
    </row>
    <row r="13" spans="1:12" ht="12.75">
      <c r="A13" s="33" t="s">
        <v>628</v>
      </c>
      <c r="B13" s="187">
        <v>42439618</v>
      </c>
      <c r="C13" s="187">
        <v>3979172</v>
      </c>
      <c r="D13" s="187">
        <v>22799127</v>
      </c>
      <c r="E13" s="187">
        <v>13821858</v>
      </c>
      <c r="F13" s="187">
        <v>1839461</v>
      </c>
      <c r="G13" s="187"/>
      <c r="H13" s="187">
        <v>52818819</v>
      </c>
      <c r="I13" s="187">
        <v>4798636</v>
      </c>
      <c r="J13" s="187">
        <v>28310208</v>
      </c>
      <c r="K13" s="187">
        <v>17440415</v>
      </c>
      <c r="L13" s="187">
        <v>2269560</v>
      </c>
    </row>
    <row r="14" spans="1:12" ht="12.75">
      <c r="A14" s="33" t="s">
        <v>629</v>
      </c>
      <c r="B14" s="187">
        <v>2073563</v>
      </c>
      <c r="C14" s="188"/>
      <c r="D14" s="187">
        <v>1312289</v>
      </c>
      <c r="E14" s="187">
        <v>761274</v>
      </c>
      <c r="F14" s="188"/>
      <c r="G14" s="188"/>
      <c r="H14" s="187">
        <v>2628896</v>
      </c>
      <c r="I14" s="188"/>
      <c r="J14" s="187">
        <v>1658101</v>
      </c>
      <c r="K14" s="187">
        <v>970795</v>
      </c>
      <c r="L14" s="188"/>
    </row>
    <row r="15" spans="1:12" ht="12.75">
      <c r="A15" s="33" t="s">
        <v>630</v>
      </c>
      <c r="B15" s="187">
        <v>161157</v>
      </c>
      <c r="C15" s="187"/>
      <c r="D15" s="187">
        <v>161157</v>
      </c>
      <c r="E15" s="187"/>
      <c r="F15" s="187"/>
      <c r="G15" s="187"/>
      <c r="H15" s="187">
        <v>0</v>
      </c>
      <c r="I15" s="187"/>
      <c r="J15" s="187" t="s">
        <v>596</v>
      </c>
      <c r="K15" s="187"/>
      <c r="L15" s="187"/>
    </row>
    <row r="16" spans="1:12" ht="12.75">
      <c r="A16" s="33" t="s">
        <v>528</v>
      </c>
      <c r="B16" s="187">
        <v>3365744</v>
      </c>
      <c r="C16" s="187">
        <v>270589</v>
      </c>
      <c r="D16" s="187">
        <v>1090173</v>
      </c>
      <c r="E16" s="187">
        <v>1922312</v>
      </c>
      <c r="F16" s="187">
        <v>82670</v>
      </c>
      <c r="G16" s="187"/>
      <c r="H16" s="187">
        <v>3627646</v>
      </c>
      <c r="I16" s="187">
        <v>304913</v>
      </c>
      <c r="J16" s="187">
        <v>1229452</v>
      </c>
      <c r="K16" s="187">
        <v>1999797</v>
      </c>
      <c r="L16" s="187">
        <v>93484</v>
      </c>
    </row>
    <row r="17" spans="1:12" ht="12.75">
      <c r="A17" s="33" t="s">
        <v>631</v>
      </c>
      <c r="B17" s="187">
        <v>1194529</v>
      </c>
      <c r="C17" s="187">
        <v>141709</v>
      </c>
      <c r="D17" s="187">
        <v>645624</v>
      </c>
      <c r="E17" s="187">
        <v>356549</v>
      </c>
      <c r="F17" s="187">
        <v>50647</v>
      </c>
      <c r="G17" s="187"/>
      <c r="H17" s="187">
        <v>1472829</v>
      </c>
      <c r="I17" s="187">
        <v>133808</v>
      </c>
      <c r="J17" s="187">
        <v>789417</v>
      </c>
      <c r="K17" s="187">
        <v>486318</v>
      </c>
      <c r="L17" s="187">
        <v>63286</v>
      </c>
    </row>
    <row r="18" spans="1:12" ht="12.75">
      <c r="A18" s="33" t="s">
        <v>632</v>
      </c>
      <c r="B18" s="187">
        <v>1527852</v>
      </c>
      <c r="C18" s="187"/>
      <c r="D18" s="188"/>
      <c r="E18" s="188">
        <v>1527852</v>
      </c>
      <c r="F18" s="188"/>
      <c r="G18" s="188"/>
      <c r="H18" s="187">
        <v>1497784</v>
      </c>
      <c r="I18" s="188">
        <v>416127</v>
      </c>
      <c r="J18" s="188"/>
      <c r="K18" s="187">
        <v>1081657</v>
      </c>
      <c r="L18" s="188"/>
    </row>
    <row r="19" spans="1:12" ht="12.75">
      <c r="A19" s="33" t="s">
        <v>633</v>
      </c>
      <c r="B19" s="187">
        <v>643363</v>
      </c>
      <c r="C19" s="187">
        <v>128880</v>
      </c>
      <c r="D19" s="187">
        <v>444549</v>
      </c>
      <c r="E19" s="187">
        <v>37911</v>
      </c>
      <c r="F19" s="187">
        <v>32023</v>
      </c>
      <c r="G19" s="187"/>
      <c r="H19" s="187">
        <v>657033</v>
      </c>
      <c r="I19" s="187">
        <v>-245022</v>
      </c>
      <c r="J19" s="187">
        <v>440035</v>
      </c>
      <c r="K19" s="187">
        <v>431822</v>
      </c>
      <c r="L19" s="187">
        <v>30198</v>
      </c>
    </row>
    <row r="20" spans="1:12" ht="12.75">
      <c r="A20" s="8"/>
      <c r="B20" s="188"/>
      <c r="C20" s="188"/>
      <c r="D20" s="188"/>
      <c r="E20" s="188"/>
      <c r="F20" s="188"/>
      <c r="G20" s="188"/>
      <c r="H20" s="188"/>
      <c r="I20" s="188"/>
      <c r="J20" s="188"/>
      <c r="K20" s="188"/>
      <c r="L20" s="188"/>
    </row>
    <row r="21" spans="1:12" ht="12.75">
      <c r="A21" s="145" t="s">
        <v>526</v>
      </c>
      <c r="B21" s="187">
        <v>47190623</v>
      </c>
      <c r="C21" s="187">
        <v>3968741</v>
      </c>
      <c r="D21" s="187">
        <v>25747555</v>
      </c>
      <c r="E21" s="187">
        <v>16613764</v>
      </c>
      <c r="F21" s="187">
        <v>860563</v>
      </c>
      <c r="G21" s="187"/>
      <c r="H21" s="187">
        <v>57986162</v>
      </c>
      <c r="I21" s="187">
        <v>4906258</v>
      </c>
      <c r="J21" s="187">
        <v>32344258</v>
      </c>
      <c r="K21" s="187">
        <v>19664773</v>
      </c>
      <c r="L21" s="187">
        <v>1070873</v>
      </c>
    </row>
    <row r="22" spans="1:12" ht="12.75">
      <c r="A22" s="8"/>
      <c r="B22" s="187"/>
      <c r="C22" s="187"/>
      <c r="D22" s="187"/>
      <c r="E22" s="187"/>
      <c r="F22" s="187"/>
      <c r="G22" s="187"/>
      <c r="H22" s="187"/>
      <c r="I22" s="187"/>
      <c r="J22" s="187"/>
      <c r="K22" s="187"/>
      <c r="L22" s="187"/>
    </row>
    <row r="23" spans="1:12" ht="12.75">
      <c r="A23" s="33" t="s">
        <v>634</v>
      </c>
      <c r="B23" s="187">
        <v>23154427</v>
      </c>
      <c r="C23" s="187">
        <v>1690875</v>
      </c>
      <c r="D23" s="187">
        <v>18794216</v>
      </c>
      <c r="E23" s="187">
        <v>2669336</v>
      </c>
      <c r="F23" s="187"/>
      <c r="G23" s="187"/>
      <c r="H23" s="187">
        <v>28404032</v>
      </c>
      <c r="I23" s="187">
        <v>2092041</v>
      </c>
      <c r="J23" s="187">
        <v>24041834</v>
      </c>
      <c r="K23" s="187">
        <v>2270157</v>
      </c>
      <c r="L23" s="187">
        <v>0</v>
      </c>
    </row>
    <row r="24" spans="1:12" ht="12.75">
      <c r="A24" s="33" t="s">
        <v>635</v>
      </c>
      <c r="B24" s="187">
        <v>20703792</v>
      </c>
      <c r="C24" s="187">
        <v>1494727</v>
      </c>
      <c r="D24" s="187">
        <v>16734292</v>
      </c>
      <c r="E24" s="187">
        <v>2474773</v>
      </c>
      <c r="F24" s="187"/>
      <c r="G24" s="187"/>
      <c r="H24" s="187">
        <v>25244570</v>
      </c>
      <c r="I24" s="187">
        <v>1842377</v>
      </c>
      <c r="J24" s="187">
        <v>21383150</v>
      </c>
      <c r="K24" s="187">
        <v>2019043</v>
      </c>
      <c r="L24" s="187"/>
    </row>
    <row r="25" spans="1:12" ht="12.75">
      <c r="A25" s="33" t="s">
        <v>636</v>
      </c>
      <c r="B25" s="187">
        <v>2450635</v>
      </c>
      <c r="C25" s="187">
        <v>196148</v>
      </c>
      <c r="D25" s="187">
        <v>2059924</v>
      </c>
      <c r="E25" s="187">
        <v>194563</v>
      </c>
      <c r="F25" s="187"/>
      <c r="G25" s="187"/>
      <c r="H25" s="187">
        <v>3159462</v>
      </c>
      <c r="I25" s="187">
        <v>249664</v>
      </c>
      <c r="J25" s="187">
        <v>2658684</v>
      </c>
      <c r="K25" s="187">
        <v>251114</v>
      </c>
      <c r="L25" s="187"/>
    </row>
    <row r="26" spans="1:12" ht="12.75">
      <c r="A26" s="33" t="s">
        <v>637</v>
      </c>
      <c r="B26" s="187">
        <v>1309731</v>
      </c>
      <c r="C26" s="187"/>
      <c r="D26" s="187"/>
      <c r="E26" s="187">
        <v>605466</v>
      </c>
      <c r="F26" s="187">
        <v>704265</v>
      </c>
      <c r="G26" s="187"/>
      <c r="H26" s="187">
        <v>1576828</v>
      </c>
      <c r="I26" s="187">
        <v>0</v>
      </c>
      <c r="J26" s="187">
        <v>0</v>
      </c>
      <c r="K26" s="187">
        <v>687404</v>
      </c>
      <c r="L26" s="187">
        <v>889424</v>
      </c>
    </row>
    <row r="27" spans="1:12" ht="12.75">
      <c r="A27" s="33" t="s">
        <v>638</v>
      </c>
      <c r="B27" s="187">
        <v>605466</v>
      </c>
      <c r="C27" s="187"/>
      <c r="D27" s="187"/>
      <c r="E27" s="187">
        <v>605466</v>
      </c>
      <c r="F27" s="187"/>
      <c r="G27" s="187"/>
      <c r="H27" s="187">
        <v>687404</v>
      </c>
      <c r="I27" s="187">
        <v>0</v>
      </c>
      <c r="J27" s="187">
        <v>0</v>
      </c>
      <c r="K27" s="187">
        <v>687404</v>
      </c>
      <c r="L27" s="187">
        <v>0</v>
      </c>
    </row>
    <row r="28" spans="1:12" ht="12.75">
      <c r="A28" s="33" t="s">
        <v>639</v>
      </c>
      <c r="B28" s="187">
        <v>459937</v>
      </c>
      <c r="C28" s="187"/>
      <c r="D28" s="187"/>
      <c r="E28" s="187">
        <v>459937</v>
      </c>
      <c r="F28" s="187"/>
      <c r="G28" s="187"/>
      <c r="H28" s="187">
        <v>533767</v>
      </c>
      <c r="I28" s="187"/>
      <c r="J28" s="187"/>
      <c r="K28" s="187">
        <v>533767</v>
      </c>
      <c r="L28" s="187"/>
    </row>
    <row r="29" spans="1:12" ht="12.75">
      <c r="A29" s="33" t="s">
        <v>640</v>
      </c>
      <c r="B29" s="187">
        <v>145529</v>
      </c>
      <c r="C29" s="187"/>
      <c r="D29" s="187"/>
      <c r="E29" s="187">
        <v>145529</v>
      </c>
      <c r="F29" s="187"/>
      <c r="G29" s="187"/>
      <c r="H29" s="187">
        <v>153637</v>
      </c>
      <c r="I29" s="187"/>
      <c r="J29" s="187"/>
      <c r="K29" s="187">
        <v>153637</v>
      </c>
      <c r="L29" s="187"/>
    </row>
    <row r="30" spans="1:12" ht="12.75">
      <c r="A30" s="33" t="s">
        <v>641</v>
      </c>
      <c r="B30" s="187">
        <v>704265</v>
      </c>
      <c r="C30" s="187"/>
      <c r="D30" s="187"/>
      <c r="E30" s="187"/>
      <c r="F30" s="187">
        <v>704265</v>
      </c>
      <c r="G30" s="187"/>
      <c r="H30" s="187">
        <v>889424</v>
      </c>
      <c r="I30" s="187">
        <v>0</v>
      </c>
      <c r="J30" s="187">
        <v>0</v>
      </c>
      <c r="K30" s="187">
        <v>0</v>
      </c>
      <c r="L30" s="187">
        <v>889424</v>
      </c>
    </row>
    <row r="31" spans="1:12" ht="12.75">
      <c r="A31" s="33" t="s">
        <v>639</v>
      </c>
      <c r="B31" s="187">
        <v>700598</v>
      </c>
      <c r="C31" s="187"/>
      <c r="D31" s="187"/>
      <c r="E31" s="187"/>
      <c r="F31" s="187">
        <v>700598</v>
      </c>
      <c r="G31" s="187"/>
      <c r="H31" s="187">
        <v>878574</v>
      </c>
      <c r="I31" s="187"/>
      <c r="J31" s="187"/>
      <c r="K31" s="187"/>
      <c r="L31" s="187">
        <v>878574</v>
      </c>
    </row>
    <row r="32" spans="1:12" ht="12.75">
      <c r="A32" s="33" t="s">
        <v>640</v>
      </c>
      <c r="B32" s="187">
        <v>3667</v>
      </c>
      <c r="C32" s="187"/>
      <c r="D32" s="187"/>
      <c r="E32" s="187"/>
      <c r="F32" s="187">
        <v>3667</v>
      </c>
      <c r="G32" s="187"/>
      <c r="H32" s="187">
        <v>10850</v>
      </c>
      <c r="I32" s="187"/>
      <c r="J32" s="187"/>
      <c r="K32" s="187"/>
      <c r="L32" s="187">
        <v>10850</v>
      </c>
    </row>
    <row r="33" spans="1:12" ht="12.75">
      <c r="A33" s="33" t="s">
        <v>642</v>
      </c>
      <c r="B33" s="187">
        <v>14156378</v>
      </c>
      <c r="C33" s="187">
        <v>1741000</v>
      </c>
      <c r="D33" s="187">
        <v>1335195</v>
      </c>
      <c r="E33" s="187">
        <v>11080183</v>
      </c>
      <c r="F33" s="187"/>
      <c r="G33" s="187"/>
      <c r="H33" s="187">
        <v>18470482</v>
      </c>
      <c r="I33" s="187">
        <v>2208015</v>
      </c>
      <c r="J33" s="187">
        <v>1527600</v>
      </c>
      <c r="K33" s="187">
        <v>14734867</v>
      </c>
      <c r="L33" s="187">
        <v>0</v>
      </c>
    </row>
    <row r="34" spans="1:12" ht="12.75">
      <c r="A34" s="33" t="s">
        <v>635</v>
      </c>
      <c r="B34" s="187">
        <v>13993300</v>
      </c>
      <c r="C34" s="187">
        <v>1702540</v>
      </c>
      <c r="D34" s="187">
        <v>1321793</v>
      </c>
      <c r="E34" s="187">
        <v>10968967</v>
      </c>
      <c r="F34" s="187"/>
      <c r="G34" s="187"/>
      <c r="H34" s="187">
        <v>18257748</v>
      </c>
      <c r="I34" s="187">
        <v>2161599</v>
      </c>
      <c r="J34" s="187">
        <v>1511978</v>
      </c>
      <c r="K34" s="187">
        <v>14584171</v>
      </c>
      <c r="L34" s="187">
        <v>0</v>
      </c>
    </row>
    <row r="35" spans="1:12" ht="12.75">
      <c r="A35" s="33" t="s">
        <v>643</v>
      </c>
      <c r="B35" s="187">
        <v>519774</v>
      </c>
      <c r="C35" s="187">
        <v>519774</v>
      </c>
      <c r="D35" s="187"/>
      <c r="E35" s="187"/>
      <c r="F35" s="187"/>
      <c r="G35" s="187"/>
      <c r="H35" s="187">
        <v>542756</v>
      </c>
      <c r="I35" s="187">
        <v>542756</v>
      </c>
      <c r="J35" s="187"/>
      <c r="K35" s="187"/>
      <c r="L35" s="187"/>
    </row>
    <row r="36" spans="1:12" ht="12.75">
      <c r="A36" s="33" t="s">
        <v>644</v>
      </c>
      <c r="B36" s="187">
        <v>697363</v>
      </c>
      <c r="C36" s="187"/>
      <c r="D36" s="187">
        <v>697363</v>
      </c>
      <c r="E36" s="187"/>
      <c r="F36" s="187"/>
      <c r="G36" s="187"/>
      <c r="H36" s="187">
        <v>782684</v>
      </c>
      <c r="I36" s="187"/>
      <c r="J36" s="187">
        <v>782684</v>
      </c>
      <c r="K36" s="187"/>
      <c r="L36" s="187"/>
    </row>
    <row r="37" spans="1:12" ht="12.75">
      <c r="A37" s="33" t="s">
        <v>645</v>
      </c>
      <c r="B37" s="187">
        <v>590455</v>
      </c>
      <c r="C37" s="187"/>
      <c r="D37" s="187">
        <v>590455</v>
      </c>
      <c r="E37" s="187"/>
      <c r="F37" s="187"/>
      <c r="G37" s="187"/>
      <c r="H37" s="187">
        <v>696737</v>
      </c>
      <c r="I37" s="187"/>
      <c r="J37" s="187">
        <v>696737</v>
      </c>
      <c r="K37" s="187"/>
      <c r="L37" s="187"/>
    </row>
    <row r="38" spans="1:12" ht="12.75">
      <c r="A38" s="33" t="s">
        <v>646</v>
      </c>
      <c r="B38" s="187">
        <v>679120</v>
      </c>
      <c r="C38" s="187">
        <v>679120</v>
      </c>
      <c r="D38" s="187"/>
      <c r="E38" s="187"/>
      <c r="F38" s="187"/>
      <c r="G38" s="187"/>
      <c r="H38" s="187">
        <v>969803</v>
      </c>
      <c r="I38" s="187">
        <v>969803</v>
      </c>
      <c r="J38" s="187" t="s">
        <v>596</v>
      </c>
      <c r="K38" s="187"/>
      <c r="L38" s="187"/>
    </row>
    <row r="39" spans="1:12" ht="12.75">
      <c r="A39" s="33" t="s">
        <v>647</v>
      </c>
      <c r="B39" s="187">
        <v>2144185</v>
      </c>
      <c r="C39" s="187">
        <v>181042</v>
      </c>
      <c r="D39" s="187"/>
      <c r="E39" s="187">
        <v>1963143</v>
      </c>
      <c r="F39" s="187"/>
      <c r="G39" s="187"/>
      <c r="H39" s="187">
        <v>2918514</v>
      </c>
      <c r="I39" s="187">
        <v>249782</v>
      </c>
      <c r="J39" s="187"/>
      <c r="K39" s="187">
        <v>2668732</v>
      </c>
      <c r="L39" s="187"/>
    </row>
    <row r="40" spans="1:12" ht="12.75">
      <c r="A40" s="33" t="s">
        <v>648</v>
      </c>
      <c r="B40" s="187">
        <v>396606</v>
      </c>
      <c r="C40" s="187">
        <v>88215</v>
      </c>
      <c r="D40" s="187"/>
      <c r="E40" s="187">
        <v>308391</v>
      </c>
      <c r="F40" s="187"/>
      <c r="G40" s="187"/>
      <c r="H40" s="187">
        <v>418708</v>
      </c>
      <c r="I40" s="187">
        <v>103187</v>
      </c>
      <c r="J40" s="187"/>
      <c r="K40" s="187">
        <v>315521</v>
      </c>
      <c r="L40" s="187"/>
    </row>
    <row r="41" spans="1:12" ht="12.75">
      <c r="A41" s="33" t="s">
        <v>649</v>
      </c>
      <c r="B41" s="187">
        <v>47275</v>
      </c>
      <c r="C41" s="187">
        <v>20563</v>
      </c>
      <c r="D41" s="187"/>
      <c r="E41" s="187">
        <v>26712</v>
      </c>
      <c r="F41" s="187"/>
      <c r="G41" s="187"/>
      <c r="H41" s="187">
        <v>60419</v>
      </c>
      <c r="I41" s="187">
        <v>26261</v>
      </c>
      <c r="J41" s="187"/>
      <c r="K41" s="187">
        <v>34158</v>
      </c>
      <c r="L41" s="187"/>
    </row>
    <row r="42" spans="1:12" ht="12.75">
      <c r="A42" s="33" t="s">
        <v>650</v>
      </c>
      <c r="B42" s="187">
        <v>2590006</v>
      </c>
      <c r="C42" s="187"/>
      <c r="D42" s="187"/>
      <c r="E42" s="187">
        <v>2590006</v>
      </c>
      <c r="F42" s="187"/>
      <c r="G42" s="187"/>
      <c r="H42" s="187">
        <v>3231732</v>
      </c>
      <c r="I42" s="187"/>
      <c r="J42" s="187"/>
      <c r="K42" s="187">
        <v>3231732</v>
      </c>
      <c r="L42" s="187"/>
    </row>
    <row r="43" spans="1:12" ht="12.75">
      <c r="A43" s="33" t="s">
        <v>651</v>
      </c>
      <c r="B43" s="187">
        <v>3801658</v>
      </c>
      <c r="C43" s="187"/>
      <c r="D43" s="187"/>
      <c r="E43" s="187">
        <v>3801658</v>
      </c>
      <c r="F43" s="187"/>
      <c r="G43" s="187"/>
      <c r="H43" s="187">
        <v>5274361</v>
      </c>
      <c r="I43" s="187"/>
      <c r="J43" s="187"/>
      <c r="K43" s="187">
        <v>5274361</v>
      </c>
      <c r="L43" s="187"/>
    </row>
    <row r="44" spans="1:12" ht="12.75">
      <c r="A44" s="33" t="s">
        <v>652</v>
      </c>
      <c r="B44" s="187">
        <v>1268</v>
      </c>
      <c r="C44" s="187">
        <v>50</v>
      </c>
      <c r="D44" s="187"/>
      <c r="E44" s="187">
        <v>1218</v>
      </c>
      <c r="F44" s="187"/>
      <c r="G44" s="187"/>
      <c r="H44" s="187">
        <v>372</v>
      </c>
      <c r="I44" s="187">
        <v>34</v>
      </c>
      <c r="J44" s="187"/>
      <c r="K44" s="187">
        <v>338</v>
      </c>
      <c r="L44" s="187"/>
    </row>
    <row r="45" spans="1:12" ht="12.75">
      <c r="A45" s="33" t="s">
        <v>653</v>
      </c>
      <c r="B45" s="187">
        <v>126</v>
      </c>
      <c r="C45" s="187">
        <v>19</v>
      </c>
      <c r="D45" s="187"/>
      <c r="E45" s="187">
        <v>107</v>
      </c>
      <c r="F45" s="187"/>
      <c r="G45" s="187"/>
      <c r="H45" s="187">
        <v>6</v>
      </c>
      <c r="I45" s="187"/>
      <c r="J45" s="187"/>
      <c r="K45" s="187">
        <v>6</v>
      </c>
      <c r="L45" s="187"/>
    </row>
    <row r="46" spans="1:12" ht="12.75">
      <c r="A46" s="33" t="s">
        <v>654</v>
      </c>
      <c r="B46" s="187">
        <v>57</v>
      </c>
      <c r="C46" s="187"/>
      <c r="D46" s="187"/>
      <c r="E46" s="187">
        <v>57</v>
      </c>
      <c r="F46" s="187"/>
      <c r="G46" s="187"/>
      <c r="H46" s="187">
        <v>0</v>
      </c>
      <c r="I46" s="187"/>
      <c r="J46" s="187"/>
      <c r="K46" s="187"/>
      <c r="L46" s="187"/>
    </row>
    <row r="47" spans="1:12" ht="12.75">
      <c r="A47" s="33" t="s">
        <v>655</v>
      </c>
      <c r="B47" s="187">
        <v>39894</v>
      </c>
      <c r="C47" s="187"/>
      <c r="D47" s="187"/>
      <c r="E47" s="187">
        <v>39894</v>
      </c>
      <c r="F47" s="187"/>
      <c r="G47" s="187"/>
      <c r="H47" s="187">
        <v>52596</v>
      </c>
      <c r="I47" s="187"/>
      <c r="J47" s="187"/>
      <c r="K47" s="187">
        <v>52596</v>
      </c>
      <c r="L47" s="187"/>
    </row>
    <row r="48" spans="1:12" ht="12.75">
      <c r="A48" s="33" t="s">
        <v>656</v>
      </c>
      <c r="B48" s="187">
        <v>41934</v>
      </c>
      <c r="C48" s="187">
        <v>3895</v>
      </c>
      <c r="D48" s="187">
        <v>33975</v>
      </c>
      <c r="E48" s="187">
        <v>4064</v>
      </c>
      <c r="F48" s="187"/>
      <c r="G48" s="187"/>
      <c r="H48" s="187">
        <v>58364</v>
      </c>
      <c r="I48" s="187">
        <v>944</v>
      </c>
      <c r="J48" s="187">
        <v>32557</v>
      </c>
      <c r="K48" s="187">
        <v>24863</v>
      </c>
      <c r="L48" s="187"/>
    </row>
    <row r="49" spans="1:12" ht="12.75">
      <c r="A49" s="33" t="s">
        <v>657</v>
      </c>
      <c r="B49" s="187">
        <v>71586</v>
      </c>
      <c r="C49" s="187">
        <v>71586</v>
      </c>
      <c r="D49" s="187"/>
      <c r="E49" s="187"/>
      <c r="F49" s="187"/>
      <c r="G49" s="187"/>
      <c r="H49" s="187">
        <v>84099</v>
      </c>
      <c r="I49" s="187">
        <v>84099</v>
      </c>
      <c r="J49" s="187"/>
      <c r="K49" s="187"/>
      <c r="L49" s="187"/>
    </row>
    <row r="50" spans="1:12" ht="12.75">
      <c r="A50" s="33" t="s">
        <v>658</v>
      </c>
      <c r="B50" s="187">
        <v>2224306</v>
      </c>
      <c r="C50" s="187"/>
      <c r="D50" s="187"/>
      <c r="E50" s="187">
        <v>2224306</v>
      </c>
      <c r="F50" s="187"/>
      <c r="G50" s="187"/>
      <c r="H50" s="187">
        <v>2970742</v>
      </c>
      <c r="I50" s="187"/>
      <c r="J50" s="187"/>
      <c r="K50" s="187">
        <v>2970742</v>
      </c>
      <c r="L50" s="187"/>
    </row>
    <row r="51" spans="1:12" ht="12.75">
      <c r="A51" s="33" t="s">
        <v>659</v>
      </c>
      <c r="B51" s="187">
        <v>138276</v>
      </c>
      <c r="C51" s="187">
        <v>138276</v>
      </c>
      <c r="D51" s="188"/>
      <c r="E51" s="188"/>
      <c r="F51" s="188"/>
      <c r="G51" s="188"/>
      <c r="H51" s="187">
        <v>184733</v>
      </c>
      <c r="I51" s="187">
        <v>184733</v>
      </c>
      <c r="J51" s="188"/>
      <c r="K51" s="188"/>
      <c r="L51" s="188"/>
    </row>
    <row r="52" spans="1:12" ht="12.75">
      <c r="A52" s="33" t="s">
        <v>660</v>
      </c>
      <c r="B52" s="187">
        <v>9411</v>
      </c>
      <c r="C52" s="187"/>
      <c r="D52" s="187"/>
      <c r="E52" s="187">
        <v>9411</v>
      </c>
      <c r="F52" s="187"/>
      <c r="G52" s="187"/>
      <c r="H52" s="187">
        <v>11122</v>
      </c>
      <c r="I52" s="187"/>
      <c r="J52" s="187"/>
      <c r="K52" s="187">
        <v>11122</v>
      </c>
      <c r="L52" s="187"/>
    </row>
    <row r="53" spans="1:12" ht="12.75">
      <c r="A53" s="33" t="s">
        <v>661</v>
      </c>
      <c r="B53" s="187">
        <v>163078</v>
      </c>
      <c r="C53" s="187">
        <v>38460</v>
      </c>
      <c r="D53" s="187">
        <v>13402</v>
      </c>
      <c r="E53" s="187">
        <v>111216</v>
      </c>
      <c r="F53" s="188"/>
      <c r="G53" s="188"/>
      <c r="H53" s="187">
        <v>212734</v>
      </c>
      <c r="I53" s="187">
        <v>46416</v>
      </c>
      <c r="J53" s="187">
        <v>15622</v>
      </c>
      <c r="K53" s="187">
        <v>150696</v>
      </c>
      <c r="L53" s="188"/>
    </row>
    <row r="54" spans="1:12" ht="12.75">
      <c r="A54" s="33" t="s">
        <v>662</v>
      </c>
      <c r="B54" s="187">
        <v>5096551</v>
      </c>
      <c r="C54" s="187">
        <v>413862</v>
      </c>
      <c r="D54" s="187">
        <v>3144602</v>
      </c>
      <c r="E54" s="187">
        <v>1424293</v>
      </c>
      <c r="F54" s="187">
        <v>113794</v>
      </c>
      <c r="G54" s="187"/>
      <c r="H54" s="187">
        <v>5502252</v>
      </c>
      <c r="I54" s="187">
        <v>448425</v>
      </c>
      <c r="J54" s="187">
        <v>3480378</v>
      </c>
      <c r="K54" s="187">
        <v>1448658</v>
      </c>
      <c r="L54" s="187">
        <v>124791</v>
      </c>
    </row>
    <row r="55" spans="1:12" ht="12.75">
      <c r="A55" s="33" t="s">
        <v>663</v>
      </c>
      <c r="B55" s="187">
        <v>2846190</v>
      </c>
      <c r="C55" s="187">
        <v>123004</v>
      </c>
      <c r="D55" s="187">
        <v>2473542</v>
      </c>
      <c r="E55" s="187">
        <v>207140</v>
      </c>
      <c r="F55" s="187">
        <v>42504</v>
      </c>
      <c r="G55" s="187"/>
      <c r="H55" s="187">
        <v>3777568</v>
      </c>
      <c r="I55" s="187">
        <v>157777</v>
      </c>
      <c r="J55" s="187">
        <v>3294446</v>
      </c>
      <c r="K55" s="187">
        <v>268687</v>
      </c>
      <c r="L55" s="187">
        <v>56658</v>
      </c>
    </row>
    <row r="56" spans="1:12" ht="12.75">
      <c r="A56" s="33" t="s">
        <v>664</v>
      </c>
      <c r="B56" s="187">
        <v>999591</v>
      </c>
      <c r="C56" s="187">
        <v>24779</v>
      </c>
      <c r="D56" s="187">
        <v>974812</v>
      </c>
      <c r="E56" s="188"/>
      <c r="F56" s="188"/>
      <c r="G56" s="188"/>
      <c r="H56" s="187">
        <v>1167921</v>
      </c>
      <c r="I56" s="187">
        <v>29225</v>
      </c>
      <c r="J56" s="187">
        <v>1138696</v>
      </c>
      <c r="K56" s="188"/>
      <c r="L56" s="188"/>
    </row>
    <row r="57" spans="1:12" ht="12.75">
      <c r="A57" s="33" t="s">
        <v>665</v>
      </c>
      <c r="B57" s="187">
        <v>562937</v>
      </c>
      <c r="C57" s="188"/>
      <c r="D57" s="187">
        <v>562937</v>
      </c>
      <c r="E57" s="188"/>
      <c r="F57" s="188"/>
      <c r="G57" s="188"/>
      <c r="H57" s="187">
        <v>912943</v>
      </c>
      <c r="I57" s="188"/>
      <c r="J57" s="187">
        <v>912943</v>
      </c>
      <c r="K57" s="188"/>
      <c r="L57" s="188"/>
    </row>
    <row r="58" spans="1:12" ht="12.75">
      <c r="A58" s="33" t="s">
        <v>666</v>
      </c>
      <c r="B58" s="187">
        <v>365906</v>
      </c>
      <c r="C58" s="187">
        <v>34793</v>
      </c>
      <c r="D58" s="187">
        <v>199352</v>
      </c>
      <c r="E58" s="187">
        <v>115677</v>
      </c>
      <c r="F58" s="187">
        <v>16084</v>
      </c>
      <c r="G58" s="187"/>
      <c r="H58" s="187">
        <v>455401</v>
      </c>
      <c r="I58" s="187">
        <v>41935</v>
      </c>
      <c r="J58" s="187">
        <v>247398</v>
      </c>
      <c r="K58" s="187">
        <v>146235</v>
      </c>
      <c r="L58" s="187">
        <v>19833</v>
      </c>
    </row>
    <row r="59" spans="1:12" ht="12.75">
      <c r="A59" s="33" t="s">
        <v>667</v>
      </c>
      <c r="B59" s="187">
        <v>917756</v>
      </c>
      <c r="C59" s="187">
        <v>63432</v>
      </c>
      <c r="D59" s="187">
        <v>736441</v>
      </c>
      <c r="E59" s="187">
        <v>91463</v>
      </c>
      <c r="F59" s="187">
        <v>26420</v>
      </c>
      <c r="G59" s="187"/>
      <c r="H59" s="187">
        <v>1241303</v>
      </c>
      <c r="I59" s="187">
        <v>86617</v>
      </c>
      <c r="J59" s="187">
        <v>995409</v>
      </c>
      <c r="K59" s="187">
        <v>122452</v>
      </c>
      <c r="L59" s="187">
        <v>36825</v>
      </c>
    </row>
    <row r="60" spans="1:12" ht="12.75">
      <c r="A60" s="33" t="s">
        <v>668</v>
      </c>
      <c r="B60" s="187">
        <v>0</v>
      </c>
      <c r="C60" s="188"/>
      <c r="D60" s="188"/>
      <c r="E60" s="188"/>
      <c r="F60" s="188"/>
      <c r="G60" s="188"/>
      <c r="H60" s="187">
        <v>0</v>
      </c>
      <c r="I60" s="188"/>
      <c r="J60" s="188"/>
      <c r="K60" s="188"/>
      <c r="L60" s="188"/>
    </row>
    <row r="61" spans="1:12" ht="12.75">
      <c r="A61" s="33" t="s">
        <v>669</v>
      </c>
      <c r="B61" s="187">
        <v>627346</v>
      </c>
      <c r="C61" s="187">
        <v>0</v>
      </c>
      <c r="D61" s="188"/>
      <c r="E61" s="187">
        <v>627346</v>
      </c>
      <c r="F61" s="188"/>
      <c r="G61" s="188"/>
      <c r="H61" s="187">
        <v>255000</v>
      </c>
      <c r="I61" s="187">
        <v>0</v>
      </c>
      <c r="J61" s="188"/>
      <c r="K61" s="187">
        <v>255000</v>
      </c>
      <c r="L61" s="188"/>
    </row>
    <row r="62" spans="1:12" ht="12.75">
      <c r="A62" s="33" t="s">
        <v>670</v>
      </c>
      <c r="B62" s="187">
        <v>0</v>
      </c>
      <c r="C62" s="187"/>
      <c r="D62" s="188"/>
      <c r="E62" s="188"/>
      <c r="F62" s="188"/>
      <c r="G62" s="188"/>
      <c r="H62" s="187">
        <v>0</v>
      </c>
      <c r="I62" s="188" t="s">
        <v>596</v>
      </c>
      <c r="J62" s="188"/>
      <c r="K62" s="188"/>
      <c r="L62" s="188"/>
    </row>
    <row r="63" spans="1:12" ht="12.75">
      <c r="A63" s="33" t="s">
        <v>671</v>
      </c>
      <c r="B63" s="187">
        <v>627346</v>
      </c>
      <c r="C63" s="188"/>
      <c r="D63" s="188"/>
      <c r="E63" s="187">
        <v>627346</v>
      </c>
      <c r="F63" s="188"/>
      <c r="G63" s="188"/>
      <c r="H63" s="187">
        <v>255000</v>
      </c>
      <c r="I63" s="188"/>
      <c r="J63" s="188"/>
      <c r="K63" s="187">
        <v>255000</v>
      </c>
      <c r="L63" s="188"/>
    </row>
    <row r="64" spans="1:12" ht="12.75">
      <c r="A64" s="33" t="s">
        <v>672</v>
      </c>
      <c r="B64" s="187">
        <v>0</v>
      </c>
      <c r="C64" s="188"/>
      <c r="D64" s="188"/>
      <c r="E64" s="188"/>
      <c r="F64" s="188"/>
      <c r="G64" s="188"/>
      <c r="H64" s="187">
        <v>0</v>
      </c>
      <c r="I64" s="188"/>
      <c r="J64" s="188"/>
      <c r="K64" s="188"/>
      <c r="L64" s="188"/>
    </row>
    <row r="65" spans="1:12" ht="12.75">
      <c r="A65" s="8"/>
      <c r="B65" s="188"/>
      <c r="C65" s="188"/>
      <c r="D65" s="188"/>
      <c r="E65" s="188"/>
      <c r="F65" s="188"/>
      <c r="G65" s="188"/>
      <c r="H65" s="188"/>
      <c r="I65" s="188"/>
      <c r="J65" s="188"/>
      <c r="K65" s="188"/>
      <c r="L65" s="188"/>
    </row>
    <row r="66" spans="1:12" ht="13.5" thickBot="1">
      <c r="A66" s="149" t="s">
        <v>673</v>
      </c>
      <c r="B66" s="189">
        <v>849459</v>
      </c>
      <c r="C66" s="189">
        <v>281020</v>
      </c>
      <c r="D66" s="189">
        <v>-384809</v>
      </c>
      <c r="E66" s="189">
        <v>-108320</v>
      </c>
      <c r="F66" s="189">
        <v>1061568</v>
      </c>
      <c r="G66" s="189"/>
      <c r="H66" s="189">
        <v>1089199</v>
      </c>
      <c r="I66" s="189">
        <v>197291</v>
      </c>
      <c r="J66" s="189">
        <v>-1146497</v>
      </c>
      <c r="K66" s="189">
        <v>746234</v>
      </c>
      <c r="L66" s="189">
        <v>1292171</v>
      </c>
    </row>
    <row r="67" spans="1:12" ht="12.75">
      <c r="A67" s="152" t="s">
        <v>674</v>
      </c>
      <c r="B67" s="117"/>
      <c r="C67" s="117"/>
      <c r="D67" s="117"/>
      <c r="E67" s="117"/>
      <c r="F67" s="117"/>
      <c r="G67" s="117"/>
      <c r="H67" s="117"/>
      <c r="I67" s="117"/>
      <c r="J67" s="117"/>
      <c r="K67" s="117"/>
      <c r="L67" s="117"/>
    </row>
    <row r="68" spans="1:12" ht="12.75">
      <c r="A68" s="66" t="s">
        <v>675</v>
      </c>
      <c r="B68" s="117"/>
      <c r="C68" s="117"/>
      <c r="D68" s="117"/>
      <c r="E68" s="117"/>
      <c r="F68" s="117"/>
      <c r="G68" s="117"/>
      <c r="H68" s="117"/>
      <c r="I68" s="117"/>
      <c r="J68" s="117"/>
      <c r="K68" s="117"/>
      <c r="L68" s="117"/>
    </row>
    <row r="69" spans="1:12" ht="12.75">
      <c r="A69" s="66" t="s">
        <v>676</v>
      </c>
      <c r="B69" s="117"/>
      <c r="C69" s="117"/>
      <c r="D69" s="117"/>
      <c r="E69" s="117"/>
      <c r="F69" s="117"/>
      <c r="G69" s="117"/>
      <c r="H69" s="117"/>
      <c r="I69" s="117"/>
      <c r="J69" s="117"/>
      <c r="K69" s="117"/>
      <c r="L69" s="117"/>
    </row>
    <row r="70" spans="1:12" ht="12.75">
      <c r="A70" s="152" t="s">
        <v>677</v>
      </c>
      <c r="B70" s="152"/>
      <c r="C70" s="152"/>
      <c r="D70" s="152"/>
      <c r="E70" s="152"/>
      <c r="F70" s="152"/>
      <c r="G70" s="152"/>
      <c r="H70" s="152"/>
      <c r="I70" s="152"/>
      <c r="J70" s="152"/>
      <c r="K70" s="152"/>
      <c r="L70" s="152"/>
    </row>
    <row r="71" spans="1:12" ht="12.75">
      <c r="A71" s="8"/>
      <c r="B71" s="8"/>
      <c r="C71" s="8"/>
      <c r="D71" s="8"/>
      <c r="E71" s="8"/>
      <c r="F71" s="8"/>
      <c r="G71" s="8"/>
      <c r="H71" s="8"/>
      <c r="I71" s="8"/>
      <c r="J71" s="8"/>
      <c r="K71" s="8"/>
      <c r="L71" s="8"/>
    </row>
  </sheetData>
  <sheetProtection/>
  <mergeCells count="15">
    <mergeCell ref="H7:H8"/>
    <mergeCell ref="I7:I8"/>
    <mergeCell ref="J7:J8"/>
    <mergeCell ref="K7:K8"/>
    <mergeCell ref="L7:L8"/>
    <mergeCell ref="A2:L2"/>
    <mergeCell ref="A6:A8"/>
    <mergeCell ref="B6:F6"/>
    <mergeCell ref="H6:L6"/>
    <mergeCell ref="B7:B8"/>
    <mergeCell ref="C7:C8"/>
    <mergeCell ref="D7:D8"/>
    <mergeCell ref="E7:E8"/>
    <mergeCell ref="A5:L5"/>
    <mergeCell ref="F7:F8"/>
  </mergeCells>
  <hyperlinks>
    <hyperlink ref="A1" location="Índice!A1" display="Regresar"/>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72"/>
  <sheetViews>
    <sheetView showGridLines="0" zoomScalePageLayoutView="0" workbookViewId="0" topLeftCell="A1">
      <selection activeCell="A1" sqref="A1"/>
    </sheetView>
  </sheetViews>
  <sheetFormatPr defaultColWidth="11.421875" defaultRowHeight="12.75"/>
  <cols>
    <col min="1" max="1" width="48.7109375" style="0" customWidth="1"/>
    <col min="2" max="2" width="13.57421875" style="0" customWidth="1"/>
    <col min="3" max="3" width="14.28125" style="0" customWidth="1"/>
    <col min="4" max="4" width="14.8515625" style="0" customWidth="1"/>
    <col min="5" max="5" width="13.57421875" style="0" customWidth="1"/>
    <col min="6" max="6" width="14.7109375" style="0" customWidth="1"/>
    <col min="7" max="7" width="13.00390625" style="0" customWidth="1"/>
  </cols>
  <sheetData>
    <row r="1" spans="1:7" ht="12.75">
      <c r="A1" s="17" t="s">
        <v>66</v>
      </c>
      <c r="B1" s="190"/>
      <c r="C1" s="190"/>
      <c r="D1" s="190"/>
      <c r="E1" s="190"/>
      <c r="F1" s="190"/>
      <c r="G1" s="190"/>
    </row>
    <row r="2" spans="1:7" ht="12.75">
      <c r="A2" s="814" t="s">
        <v>678</v>
      </c>
      <c r="B2" s="814"/>
      <c r="C2" s="814"/>
      <c r="D2" s="814"/>
      <c r="E2" s="814"/>
      <c r="F2" s="814"/>
      <c r="G2" s="814"/>
    </row>
    <row r="3" spans="1:7" ht="15">
      <c r="A3" s="815" t="s">
        <v>679</v>
      </c>
      <c r="B3" s="815"/>
      <c r="C3" s="815"/>
      <c r="D3" s="815"/>
      <c r="E3" s="815"/>
      <c r="F3" s="815"/>
      <c r="G3" s="815"/>
    </row>
    <row r="4" spans="1:7" ht="14.25">
      <c r="A4" s="138" t="s">
        <v>524</v>
      </c>
      <c r="B4" s="191"/>
      <c r="C4" s="191"/>
      <c r="D4" s="191"/>
      <c r="E4" s="191"/>
      <c r="F4" s="191"/>
      <c r="G4" s="192"/>
    </row>
    <row r="5" spans="1:7" ht="15" thickBot="1">
      <c r="A5" s="138"/>
      <c r="B5" s="191"/>
      <c r="C5" s="191"/>
      <c r="D5" s="191"/>
      <c r="E5" s="191"/>
      <c r="F5" s="191"/>
      <c r="G5" s="193" t="s">
        <v>133</v>
      </c>
    </row>
    <row r="6" spans="1:7" ht="12.75">
      <c r="A6" s="816" t="s">
        <v>472</v>
      </c>
      <c r="B6" s="779" t="s">
        <v>680</v>
      </c>
      <c r="C6" s="779" t="s">
        <v>681</v>
      </c>
      <c r="D6" s="779" t="s">
        <v>625</v>
      </c>
      <c r="E6" s="779" t="s">
        <v>626</v>
      </c>
      <c r="F6" s="779" t="s">
        <v>68</v>
      </c>
      <c r="G6" s="819" t="s">
        <v>682</v>
      </c>
    </row>
    <row r="7" spans="1:7" ht="12.75">
      <c r="A7" s="817"/>
      <c r="B7" s="811"/>
      <c r="C7" s="811"/>
      <c r="D7" s="811"/>
      <c r="E7" s="811"/>
      <c r="F7" s="811"/>
      <c r="G7" s="820"/>
    </row>
    <row r="8" spans="1:7" ht="12.75">
      <c r="A8" s="818"/>
      <c r="B8" s="812"/>
      <c r="C8" s="812"/>
      <c r="D8" s="812"/>
      <c r="E8" s="812"/>
      <c r="F8" s="812" t="s">
        <v>596</v>
      </c>
      <c r="G8" s="821"/>
    </row>
    <row r="9" spans="1:7" ht="12.75">
      <c r="A9" s="194"/>
      <c r="B9" s="194"/>
      <c r="C9" s="194"/>
      <c r="D9" s="194"/>
      <c r="E9" s="194"/>
      <c r="F9" s="194"/>
      <c r="G9" s="194"/>
    </row>
    <row r="10" spans="1:7" ht="12.75">
      <c r="A10" s="195" t="s">
        <v>525</v>
      </c>
      <c r="B10" s="196"/>
      <c r="C10" s="196"/>
      <c r="D10" s="196"/>
      <c r="E10" s="196"/>
      <c r="F10" s="196"/>
      <c r="G10" s="197"/>
    </row>
    <row r="11" spans="1:7" ht="12.75">
      <c r="A11" s="195"/>
      <c r="B11" s="196"/>
      <c r="C11" s="196"/>
      <c r="D11" s="196"/>
      <c r="E11" s="196"/>
      <c r="F11" s="196"/>
      <c r="G11" s="198"/>
    </row>
    <row r="12" spans="1:7" ht="12.75">
      <c r="A12" s="199" t="s">
        <v>683</v>
      </c>
      <c r="B12" s="200">
        <v>2841561</v>
      </c>
      <c r="C12" s="200">
        <v>17452382</v>
      </c>
      <c r="D12" s="200">
        <v>10338720</v>
      </c>
      <c r="E12" s="200">
        <v>1405319</v>
      </c>
      <c r="F12" s="200">
        <v>32037982</v>
      </c>
      <c r="G12" s="201">
        <v>91.36702085595016</v>
      </c>
    </row>
    <row r="13" spans="1:7" ht="12.75">
      <c r="A13" s="199" t="s">
        <v>684</v>
      </c>
      <c r="B13" s="200">
        <v>0</v>
      </c>
      <c r="C13" s="200">
        <v>997930</v>
      </c>
      <c r="D13" s="200">
        <v>589024</v>
      </c>
      <c r="E13" s="200">
        <v>0</v>
      </c>
      <c r="F13" s="200">
        <v>1586954</v>
      </c>
      <c r="G13" s="201">
        <v>4.525730091721555</v>
      </c>
    </row>
    <row r="14" spans="1:7" ht="12.75">
      <c r="A14" s="202" t="s">
        <v>685</v>
      </c>
      <c r="B14" s="200">
        <v>2841561</v>
      </c>
      <c r="C14" s="200">
        <v>18450312</v>
      </c>
      <c r="D14" s="200">
        <v>10927744</v>
      </c>
      <c r="E14" s="200">
        <v>1405319</v>
      </c>
      <c r="F14" s="200">
        <v>33624936</v>
      </c>
      <c r="G14" s="201">
        <v>95.89275094767173</v>
      </c>
    </row>
    <row r="15" spans="1:7" ht="12.75">
      <c r="A15" s="199" t="s">
        <v>686</v>
      </c>
      <c r="B15" s="200">
        <v>111856</v>
      </c>
      <c r="C15" s="200">
        <v>531367</v>
      </c>
      <c r="D15" s="200">
        <v>752186</v>
      </c>
      <c r="E15" s="200">
        <v>44804</v>
      </c>
      <c r="F15" s="200">
        <v>1440213</v>
      </c>
      <c r="G15" s="201">
        <v>4.107249052328282</v>
      </c>
    </row>
    <row r="16" spans="1:7" ht="12.75">
      <c r="A16" s="203" t="s">
        <v>687</v>
      </c>
      <c r="B16" s="200">
        <v>66405</v>
      </c>
      <c r="C16" s="200">
        <v>407846</v>
      </c>
      <c r="D16" s="200">
        <v>241606</v>
      </c>
      <c r="E16" s="200">
        <v>32841</v>
      </c>
      <c r="F16" s="200">
        <v>748698</v>
      </c>
      <c r="G16" s="201">
        <v>2.135162750912594</v>
      </c>
    </row>
    <row r="17" spans="1:7" ht="12.75">
      <c r="A17" s="203" t="s">
        <v>688</v>
      </c>
      <c r="B17" s="200">
        <v>2049</v>
      </c>
      <c r="C17" s="200"/>
      <c r="D17" s="200">
        <v>7453</v>
      </c>
      <c r="E17" s="200"/>
      <c r="F17" s="200">
        <v>9502</v>
      </c>
      <c r="G17" s="201">
        <v>0.02709813096758836</v>
      </c>
    </row>
    <row r="18" spans="1:7" ht="12.75">
      <c r="A18" s="203" t="s">
        <v>689</v>
      </c>
      <c r="B18" s="200">
        <v>43402</v>
      </c>
      <c r="C18" s="200">
        <v>123521</v>
      </c>
      <c r="D18" s="200">
        <v>503127</v>
      </c>
      <c r="E18" s="200">
        <v>11963</v>
      </c>
      <c r="F18" s="200">
        <v>682013</v>
      </c>
      <c r="G18" s="201">
        <v>1.9449881704480994</v>
      </c>
    </row>
    <row r="19" spans="1:7" ht="12.75">
      <c r="A19" s="199"/>
      <c r="B19" s="200"/>
      <c r="C19" s="200"/>
      <c r="D19" s="200"/>
      <c r="E19" s="200"/>
      <c r="F19" s="200">
        <v>0</v>
      </c>
      <c r="G19" s="201">
        <v>0</v>
      </c>
    </row>
    <row r="20" spans="1:7" ht="12.75">
      <c r="A20" s="195" t="s">
        <v>690</v>
      </c>
      <c r="B20" s="200">
        <v>2953417</v>
      </c>
      <c r="C20" s="200">
        <v>18981679</v>
      </c>
      <c r="D20" s="200">
        <v>11679930</v>
      </c>
      <c r="E20" s="200">
        <v>1450123</v>
      </c>
      <c r="F20" s="200">
        <v>35065149</v>
      </c>
      <c r="G20" s="201">
        <v>100</v>
      </c>
    </row>
    <row r="21" spans="1:7" ht="12.75">
      <c r="A21" s="202"/>
      <c r="B21" s="200"/>
      <c r="C21" s="200"/>
      <c r="D21" s="200"/>
      <c r="E21" s="200"/>
      <c r="F21" s="200"/>
      <c r="G21" s="201"/>
    </row>
    <row r="22" spans="1:7" ht="12.75">
      <c r="A22" s="195" t="s">
        <v>526</v>
      </c>
      <c r="B22" s="200"/>
      <c r="C22" s="200"/>
      <c r="D22" s="200"/>
      <c r="E22" s="200"/>
      <c r="F22" s="200"/>
      <c r="G22" s="201"/>
    </row>
    <row r="23" spans="1:7" ht="12.75">
      <c r="A23" s="195"/>
      <c r="B23" s="200"/>
      <c r="C23" s="204"/>
      <c r="D23" s="200"/>
      <c r="E23" s="200"/>
      <c r="F23" s="200"/>
      <c r="G23" s="201"/>
    </row>
    <row r="24" spans="1:7" ht="12.75">
      <c r="A24" s="199" t="s">
        <v>691</v>
      </c>
      <c r="B24" s="200">
        <v>1243736</v>
      </c>
      <c r="C24" s="200">
        <v>14298825</v>
      </c>
      <c r="D24" s="200">
        <v>1349791</v>
      </c>
      <c r="E24" s="200">
        <v>0</v>
      </c>
      <c r="F24" s="200">
        <v>16892352</v>
      </c>
      <c r="G24" s="201">
        <v>48.17419141723881</v>
      </c>
    </row>
    <row r="25" spans="1:7" ht="12.75">
      <c r="A25" s="203" t="s">
        <v>639</v>
      </c>
      <c r="B25" s="200">
        <v>1112947</v>
      </c>
      <c r="C25" s="200">
        <v>12795189</v>
      </c>
      <c r="D25" s="200">
        <v>1207850</v>
      </c>
      <c r="E25" s="200"/>
      <c r="F25" s="200">
        <v>15115986</v>
      </c>
      <c r="G25" s="201">
        <v>43.108289658201656</v>
      </c>
    </row>
    <row r="26" spans="1:7" ht="12.75">
      <c r="A26" s="203" t="s">
        <v>640</v>
      </c>
      <c r="B26" s="200">
        <v>130789</v>
      </c>
      <c r="C26" s="200">
        <v>1503636</v>
      </c>
      <c r="D26" s="200">
        <v>141941</v>
      </c>
      <c r="E26" s="200"/>
      <c r="F26" s="200">
        <v>1776366</v>
      </c>
      <c r="G26" s="201">
        <v>5.065901759037157</v>
      </c>
    </row>
    <row r="27" spans="1:7" ht="12.75">
      <c r="A27" s="199" t="s">
        <v>692</v>
      </c>
      <c r="B27" s="200">
        <v>0</v>
      </c>
      <c r="C27" s="200">
        <v>0</v>
      </c>
      <c r="D27" s="200">
        <v>408142</v>
      </c>
      <c r="E27" s="200">
        <v>0</v>
      </c>
      <c r="F27" s="200">
        <v>408142</v>
      </c>
      <c r="G27" s="201">
        <v>1.1639534171093926</v>
      </c>
    </row>
    <row r="28" spans="1:7" ht="12.75">
      <c r="A28" s="203" t="s">
        <v>639</v>
      </c>
      <c r="B28" s="200"/>
      <c r="C28" s="200"/>
      <c r="D28" s="200">
        <v>315072</v>
      </c>
      <c r="E28" s="200"/>
      <c r="F28" s="200">
        <v>315072</v>
      </c>
      <c r="G28" s="201">
        <v>0.8985331846158703</v>
      </c>
    </row>
    <row r="29" spans="1:7" ht="12.75">
      <c r="A29" s="203" t="s">
        <v>693</v>
      </c>
      <c r="B29" s="200"/>
      <c r="C29" s="200"/>
      <c r="D29" s="200">
        <v>93070</v>
      </c>
      <c r="E29" s="200"/>
      <c r="F29" s="200">
        <v>93070</v>
      </c>
      <c r="G29" s="201">
        <v>0.2654202324935223</v>
      </c>
    </row>
    <row r="30" spans="1:7" ht="12.75">
      <c r="A30" s="199" t="s">
        <v>694</v>
      </c>
      <c r="B30" s="200"/>
      <c r="C30" s="200">
        <v>0</v>
      </c>
      <c r="D30" s="200">
        <v>0</v>
      </c>
      <c r="E30" s="200">
        <v>508533</v>
      </c>
      <c r="F30" s="200">
        <v>508533</v>
      </c>
      <c r="G30" s="201">
        <v>1.450251929629616</v>
      </c>
    </row>
    <row r="31" spans="1:7" ht="12.75">
      <c r="A31" s="203" t="s">
        <v>639</v>
      </c>
      <c r="B31" s="200"/>
      <c r="C31" s="200"/>
      <c r="D31" s="200"/>
      <c r="E31" s="200">
        <v>502687</v>
      </c>
      <c r="F31" s="200">
        <v>502687</v>
      </c>
      <c r="G31" s="201">
        <v>1.433580105420342</v>
      </c>
    </row>
    <row r="32" spans="1:7" ht="12.75">
      <c r="A32" s="203" t="s">
        <v>693</v>
      </c>
      <c r="B32" s="200"/>
      <c r="C32" s="200"/>
      <c r="D32" s="200"/>
      <c r="E32" s="200">
        <v>5846</v>
      </c>
      <c r="F32" s="200">
        <v>5846</v>
      </c>
      <c r="G32" s="201">
        <v>0.016671824209274</v>
      </c>
    </row>
    <row r="33" spans="1:7" ht="12.75">
      <c r="A33" s="199" t="s">
        <v>695</v>
      </c>
      <c r="B33" s="200">
        <v>1224369</v>
      </c>
      <c r="C33" s="200">
        <v>923276</v>
      </c>
      <c r="D33" s="200">
        <v>9103292</v>
      </c>
      <c r="E33" s="200">
        <v>0</v>
      </c>
      <c r="F33" s="200">
        <v>11250937</v>
      </c>
      <c r="G33" s="201">
        <v>32.08580975942809</v>
      </c>
    </row>
    <row r="34" spans="1:7" ht="12.75">
      <c r="A34" s="203" t="s">
        <v>639</v>
      </c>
      <c r="B34" s="200">
        <v>1201298</v>
      </c>
      <c r="C34" s="200">
        <v>876919</v>
      </c>
      <c r="D34" s="200">
        <v>9064451</v>
      </c>
      <c r="E34" s="200"/>
      <c r="F34" s="200">
        <v>11142667.7</v>
      </c>
      <c r="G34" s="201">
        <v>31.777043639540786</v>
      </c>
    </row>
    <row r="35" spans="1:7" ht="12.75">
      <c r="A35" s="203" t="s">
        <v>696</v>
      </c>
      <c r="B35" s="200">
        <v>320695</v>
      </c>
      <c r="C35" s="200"/>
      <c r="D35" s="200"/>
      <c r="E35" s="200"/>
      <c r="F35" s="200">
        <v>320695</v>
      </c>
      <c r="G35" s="201">
        <v>0.9145690497422384</v>
      </c>
    </row>
    <row r="36" spans="1:7" ht="12.75">
      <c r="A36" s="203" t="s">
        <v>697</v>
      </c>
      <c r="B36" s="200"/>
      <c r="C36" s="200">
        <v>480072</v>
      </c>
      <c r="D36" s="200"/>
      <c r="E36" s="200"/>
      <c r="F36" s="200">
        <v>480072</v>
      </c>
      <c r="G36" s="201">
        <v>1.3690858692772132</v>
      </c>
    </row>
    <row r="37" spans="1:7" ht="12.75">
      <c r="A37" s="203" t="s">
        <v>698</v>
      </c>
      <c r="B37" s="200"/>
      <c r="C37" s="200">
        <v>396847</v>
      </c>
      <c r="D37" s="200"/>
      <c r="E37" s="200"/>
      <c r="F37" s="200">
        <v>396847</v>
      </c>
      <c r="G37" s="201">
        <v>1.1317419469684844</v>
      </c>
    </row>
    <row r="38" spans="1:7" ht="12.75">
      <c r="A38" s="203" t="s">
        <v>699</v>
      </c>
      <c r="B38" s="200">
        <v>495494</v>
      </c>
      <c r="C38" s="200"/>
      <c r="D38" s="200"/>
      <c r="E38" s="200"/>
      <c r="F38" s="200">
        <v>495494</v>
      </c>
      <c r="G38" s="201">
        <v>1.4130668602035599</v>
      </c>
    </row>
    <row r="39" spans="1:7" ht="12.75">
      <c r="A39" s="203" t="s">
        <v>700</v>
      </c>
      <c r="B39" s="200">
        <v>155225</v>
      </c>
      <c r="C39" s="200"/>
      <c r="D39" s="200">
        <v>1687681</v>
      </c>
      <c r="E39" s="200"/>
      <c r="F39" s="200">
        <v>1842906</v>
      </c>
      <c r="G39" s="201">
        <v>5.25566282350604</v>
      </c>
    </row>
    <row r="40" spans="1:7" ht="12.75">
      <c r="A40" s="203" t="s">
        <v>701</v>
      </c>
      <c r="B40" s="200">
        <v>58956</v>
      </c>
      <c r="C40" s="200"/>
      <c r="D40" s="200">
        <v>160128</v>
      </c>
      <c r="E40" s="200"/>
      <c r="F40" s="200">
        <v>219084</v>
      </c>
      <c r="G40" s="201">
        <v>0.6247912991899734</v>
      </c>
    </row>
    <row r="41" spans="1:7" ht="12.75">
      <c r="A41" s="203" t="s">
        <v>702</v>
      </c>
      <c r="B41" s="200">
        <v>14927</v>
      </c>
      <c r="C41" s="200"/>
      <c r="D41" s="200">
        <v>28869</v>
      </c>
      <c r="E41" s="200"/>
      <c r="F41" s="200">
        <v>43796</v>
      </c>
      <c r="G41" s="201">
        <v>0.12489894168138285</v>
      </c>
    </row>
    <row r="42" spans="1:7" ht="12.75">
      <c r="A42" s="203" t="s">
        <v>703</v>
      </c>
      <c r="B42" s="200"/>
      <c r="C42" s="200"/>
      <c r="D42" s="200">
        <v>1914996</v>
      </c>
      <c r="E42" s="200"/>
      <c r="F42" s="200">
        <v>1914996</v>
      </c>
      <c r="G42" s="201">
        <v>5.46125156918626</v>
      </c>
    </row>
    <row r="43" spans="1:7" ht="12.75">
      <c r="A43" s="203" t="s">
        <v>704</v>
      </c>
      <c r="B43" s="200"/>
      <c r="C43" s="200"/>
      <c r="D43" s="200">
        <v>3384695</v>
      </c>
      <c r="E43" s="200"/>
      <c r="F43" s="200">
        <v>3384695</v>
      </c>
      <c r="G43" s="201">
        <v>9.65258981218075</v>
      </c>
    </row>
    <row r="44" spans="1:7" ht="12.75">
      <c r="A44" s="203" t="s">
        <v>705</v>
      </c>
      <c r="B44" s="200"/>
      <c r="C44" s="200"/>
      <c r="D44" s="200">
        <v>39199</v>
      </c>
      <c r="E44" s="200"/>
      <c r="F44" s="200">
        <v>39199</v>
      </c>
      <c r="G44" s="201">
        <v>0.11178905870327259</v>
      </c>
    </row>
    <row r="45" spans="1:7" ht="12.75">
      <c r="A45" s="203" t="s">
        <v>706</v>
      </c>
      <c r="B45" s="200">
        <v>1025</v>
      </c>
      <c r="C45" s="200"/>
      <c r="D45" s="200">
        <v>37915</v>
      </c>
      <c r="E45" s="200"/>
      <c r="F45" s="200">
        <v>38939.7</v>
      </c>
      <c r="G45" s="201">
        <v>0.11104957802974115</v>
      </c>
    </row>
    <row r="46" spans="1:7" ht="12.75">
      <c r="A46" s="203" t="s">
        <v>707</v>
      </c>
      <c r="B46" s="200">
        <v>35037</v>
      </c>
      <c r="C46" s="200"/>
      <c r="D46" s="200"/>
      <c r="E46" s="200"/>
      <c r="F46" s="200">
        <v>35037</v>
      </c>
      <c r="G46" s="201">
        <v>0.09991972371199678</v>
      </c>
    </row>
    <row r="47" spans="1:7" ht="12.75">
      <c r="A47" s="203" t="s">
        <v>708</v>
      </c>
      <c r="B47" s="200"/>
      <c r="C47" s="200"/>
      <c r="D47" s="200">
        <v>1797339</v>
      </c>
      <c r="E47" s="200"/>
      <c r="F47" s="200">
        <v>1797339</v>
      </c>
      <c r="G47" s="201">
        <v>5.125713283009292</v>
      </c>
    </row>
    <row r="48" spans="1:7" ht="12.75">
      <c r="A48" s="203" t="s">
        <v>709</v>
      </c>
      <c r="B48" s="200">
        <v>119939</v>
      </c>
      <c r="C48" s="200"/>
      <c r="D48" s="200"/>
      <c r="E48" s="200"/>
      <c r="F48" s="200">
        <v>119939</v>
      </c>
      <c r="G48" s="201">
        <v>0.3420461723975563</v>
      </c>
    </row>
    <row r="49" spans="1:7" ht="12.75">
      <c r="A49" s="203" t="s">
        <v>710</v>
      </c>
      <c r="B49" s="200"/>
      <c r="C49" s="200"/>
      <c r="D49" s="200">
        <v>12410</v>
      </c>
      <c r="E49" s="200"/>
      <c r="F49" s="200">
        <v>12410</v>
      </c>
      <c r="G49" s="201">
        <v>0.035391265555437965</v>
      </c>
    </row>
    <row r="50" spans="1:7" ht="12.75">
      <c r="A50" s="203" t="s">
        <v>711</v>
      </c>
      <c r="B50" s="200"/>
      <c r="C50" s="200"/>
      <c r="D50" s="200">
        <v>1219</v>
      </c>
      <c r="E50" s="200"/>
      <c r="F50" s="200">
        <v>1219</v>
      </c>
      <c r="G50" s="201">
        <v>0.003476386197588951</v>
      </c>
    </row>
    <row r="51" spans="1:7" ht="12.75">
      <c r="A51" s="203" t="s">
        <v>712</v>
      </c>
      <c r="B51" s="200">
        <v>23071</v>
      </c>
      <c r="C51" s="200">
        <v>46357</v>
      </c>
      <c r="D51" s="200">
        <v>38841</v>
      </c>
      <c r="E51" s="200"/>
      <c r="F51" s="200">
        <v>108269</v>
      </c>
      <c r="G51" s="201">
        <v>0.30876526433696316</v>
      </c>
    </row>
    <row r="52" spans="1:7" ht="12.75">
      <c r="A52" s="203"/>
      <c r="B52" s="200"/>
      <c r="C52" s="200"/>
      <c r="D52" s="200"/>
      <c r="E52" s="200"/>
      <c r="F52" s="200"/>
      <c r="G52" s="201"/>
    </row>
    <row r="53" spans="1:7" ht="12.75">
      <c r="A53" s="195" t="s">
        <v>713</v>
      </c>
      <c r="B53" s="200">
        <v>2468105</v>
      </c>
      <c r="C53" s="200">
        <v>15222101</v>
      </c>
      <c r="D53" s="200">
        <v>10861225</v>
      </c>
      <c r="E53" s="200">
        <v>508533</v>
      </c>
      <c r="F53" s="200">
        <v>29059964</v>
      </c>
      <c r="G53" s="201">
        <v>82.8742065234059</v>
      </c>
    </row>
    <row r="54" spans="1:7" ht="12.75">
      <c r="A54" s="195" t="s">
        <v>714</v>
      </c>
      <c r="B54" s="200">
        <v>244017</v>
      </c>
      <c r="C54" s="200">
        <v>1994232</v>
      </c>
      <c r="D54" s="200">
        <v>790480</v>
      </c>
      <c r="E54" s="200">
        <v>69079</v>
      </c>
      <c r="F54" s="200">
        <v>3097808</v>
      </c>
      <c r="G54" s="201">
        <v>8.834435581608394</v>
      </c>
    </row>
    <row r="55" spans="1:7" ht="12.75">
      <c r="A55" s="199" t="s">
        <v>715</v>
      </c>
      <c r="B55" s="200">
        <v>195770</v>
      </c>
      <c r="C55" s="200">
        <v>491141</v>
      </c>
      <c r="D55" s="200">
        <v>0</v>
      </c>
      <c r="E55" s="200"/>
      <c r="F55" s="200">
        <v>686911</v>
      </c>
      <c r="G55" s="201">
        <v>1.95895645559641</v>
      </c>
    </row>
    <row r="56" spans="1:7" ht="12.75">
      <c r="A56" s="199" t="s">
        <v>716</v>
      </c>
      <c r="B56" s="200">
        <v>0</v>
      </c>
      <c r="C56" s="200">
        <v>15347</v>
      </c>
      <c r="D56" s="200">
        <v>0</v>
      </c>
      <c r="E56" s="200">
        <v>0</v>
      </c>
      <c r="F56" s="200">
        <v>15347</v>
      </c>
      <c r="G56" s="201">
        <v>0.043767103342409866</v>
      </c>
    </row>
    <row r="57" spans="1:7" ht="12.75">
      <c r="A57" s="199" t="s">
        <v>717</v>
      </c>
      <c r="B57" s="200">
        <v>71121</v>
      </c>
      <c r="C57" s="200">
        <v>682189</v>
      </c>
      <c r="D57" s="200">
        <v>156593</v>
      </c>
      <c r="E57" s="200">
        <v>31336</v>
      </c>
      <c r="F57" s="200">
        <v>941239</v>
      </c>
      <c r="G57" s="201">
        <v>2.6842578082300466</v>
      </c>
    </row>
    <row r="58" spans="1:7" ht="12.75">
      <c r="A58" s="199" t="s">
        <v>718</v>
      </c>
      <c r="B58" s="200">
        <v>25333</v>
      </c>
      <c r="C58" s="200">
        <v>155591</v>
      </c>
      <c r="D58" s="200">
        <v>92171</v>
      </c>
      <c r="E58" s="200">
        <v>12529</v>
      </c>
      <c r="F58" s="200">
        <v>285624</v>
      </c>
      <c r="G58" s="201">
        <v>0.8145523636588569</v>
      </c>
    </row>
    <row r="59" spans="1:7" ht="12.75">
      <c r="A59" s="199" t="s">
        <v>719</v>
      </c>
      <c r="B59" s="200">
        <v>45788</v>
      </c>
      <c r="C59" s="200">
        <v>526598</v>
      </c>
      <c r="D59" s="200">
        <v>64422</v>
      </c>
      <c r="E59" s="200">
        <v>18807</v>
      </c>
      <c r="F59" s="200">
        <v>655615</v>
      </c>
      <c r="G59" s="201">
        <v>1.8697054445711896</v>
      </c>
    </row>
    <row r="60" spans="1:7" ht="12.75">
      <c r="A60" s="195" t="s">
        <v>720</v>
      </c>
      <c r="B60" s="200">
        <v>266891</v>
      </c>
      <c r="C60" s="200">
        <v>1188677</v>
      </c>
      <c r="D60" s="200">
        <v>156593</v>
      </c>
      <c r="E60" s="200">
        <v>31336</v>
      </c>
      <c r="F60" s="200">
        <v>1643497</v>
      </c>
      <c r="G60" s="201">
        <v>4.686981367168867</v>
      </c>
    </row>
    <row r="61" spans="1:7" ht="12.75">
      <c r="A61" s="199"/>
      <c r="B61" s="200"/>
      <c r="C61" s="200"/>
      <c r="D61" s="200"/>
      <c r="E61" s="200"/>
      <c r="F61" s="200"/>
      <c r="G61" s="201"/>
    </row>
    <row r="62" spans="1:7" ht="12.75">
      <c r="A62" s="195" t="s">
        <v>721</v>
      </c>
      <c r="B62" s="200">
        <v>2979013</v>
      </c>
      <c r="C62" s="200">
        <v>18405010</v>
      </c>
      <c r="D62" s="200">
        <v>11808298</v>
      </c>
      <c r="E62" s="200">
        <v>608948</v>
      </c>
      <c r="F62" s="200">
        <v>33801269</v>
      </c>
      <c r="G62" s="201">
        <v>96.39562347218316</v>
      </c>
    </row>
    <row r="63" spans="1:7" ht="12.75">
      <c r="A63" s="199"/>
      <c r="B63" s="200"/>
      <c r="C63" s="200"/>
      <c r="D63" s="200"/>
      <c r="E63" s="200"/>
      <c r="F63" s="200"/>
      <c r="G63" s="201"/>
    </row>
    <row r="64" spans="1:7" ht="12.75">
      <c r="A64" s="199" t="s">
        <v>722</v>
      </c>
      <c r="B64" s="205">
        <v>-25596</v>
      </c>
      <c r="C64" s="205">
        <v>576669</v>
      </c>
      <c r="D64" s="205">
        <v>-128368</v>
      </c>
      <c r="E64" s="205">
        <v>841175</v>
      </c>
      <c r="F64" s="205">
        <v>1263880</v>
      </c>
      <c r="G64" s="201">
        <v>3.6043765278168394</v>
      </c>
    </row>
    <row r="65" spans="1:7" ht="12.75">
      <c r="A65" s="206" t="s">
        <v>668</v>
      </c>
      <c r="B65" s="207">
        <v>66023</v>
      </c>
      <c r="C65" s="207">
        <v>716957</v>
      </c>
      <c r="D65" s="207">
        <v>111071</v>
      </c>
      <c r="E65" s="207">
        <v>27650</v>
      </c>
      <c r="F65" s="200">
        <v>921701</v>
      </c>
      <c r="G65" s="208">
        <v>2.63</v>
      </c>
    </row>
    <row r="66" spans="1:7" ht="12.75">
      <c r="A66" s="206" t="s">
        <v>723</v>
      </c>
      <c r="B66" s="207">
        <v>-91619</v>
      </c>
      <c r="C66" s="207">
        <v>-140288</v>
      </c>
      <c r="D66" s="207">
        <v>-239439</v>
      </c>
      <c r="E66" s="207">
        <v>813525</v>
      </c>
      <c r="F66" s="207">
        <v>342179</v>
      </c>
      <c r="G66" s="208">
        <v>0.9758378611195977</v>
      </c>
    </row>
    <row r="67" spans="1:7" ht="12.75">
      <c r="A67" s="206" t="s">
        <v>724</v>
      </c>
      <c r="B67" s="207">
        <v>0</v>
      </c>
      <c r="C67" s="207">
        <v>0</v>
      </c>
      <c r="D67" s="207">
        <v>0</v>
      </c>
      <c r="E67" s="207">
        <v>0</v>
      </c>
      <c r="F67" s="200">
        <v>0</v>
      </c>
      <c r="G67" s="201"/>
    </row>
    <row r="68" spans="1:7" ht="13.5" thickBot="1">
      <c r="A68" s="209" t="s">
        <v>725</v>
      </c>
      <c r="B68" s="210">
        <v>-91619</v>
      </c>
      <c r="C68" s="210">
        <v>-140288</v>
      </c>
      <c r="D68" s="210">
        <v>-239439</v>
      </c>
      <c r="E68" s="210">
        <v>813525</v>
      </c>
      <c r="F68" s="210">
        <v>342179</v>
      </c>
      <c r="G68" s="211">
        <v>0.9758378611195977</v>
      </c>
    </row>
    <row r="69" spans="1:7" ht="12.75">
      <c r="A69" s="212" t="s">
        <v>726</v>
      </c>
      <c r="B69" s="213"/>
      <c r="C69" s="213"/>
      <c r="D69" s="213"/>
      <c r="E69" s="213"/>
      <c r="F69" s="213"/>
      <c r="G69" s="213"/>
    </row>
    <row r="70" spans="1:7" ht="12.75">
      <c r="A70" s="212" t="s">
        <v>727</v>
      </c>
      <c r="B70" s="213"/>
      <c r="C70" s="213"/>
      <c r="D70" s="213"/>
      <c r="E70" s="213"/>
      <c r="F70" s="213"/>
      <c r="G70" s="213"/>
    </row>
    <row r="71" spans="1:7" ht="12.75">
      <c r="A71" s="214" t="s">
        <v>677</v>
      </c>
      <c r="B71" s="214"/>
      <c r="C71" s="214"/>
      <c r="D71" s="214"/>
      <c r="E71" s="214"/>
      <c r="F71" s="214"/>
      <c r="G71" s="214"/>
    </row>
    <row r="72" spans="1:7" ht="12.75">
      <c r="A72" s="215"/>
      <c r="B72" s="215"/>
      <c r="C72" s="215"/>
      <c r="D72" s="215"/>
      <c r="E72" s="215"/>
      <c r="F72" s="215"/>
      <c r="G72" s="215"/>
    </row>
  </sheetData>
  <sheetProtection/>
  <mergeCells count="9">
    <mergeCell ref="A2:G2"/>
    <mergeCell ref="A3:G3"/>
    <mergeCell ref="A6:A8"/>
    <mergeCell ref="B6:B8"/>
    <mergeCell ref="C6:C8"/>
    <mergeCell ref="D6:D8"/>
    <mergeCell ref="E6:E8"/>
    <mergeCell ref="F6:F8"/>
    <mergeCell ref="G6:G8"/>
  </mergeCells>
  <hyperlinks>
    <hyperlink ref="A1" location="Índice!A1" display="Regresar"/>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J60"/>
  <sheetViews>
    <sheetView showGridLines="0" zoomScalePageLayoutView="0" workbookViewId="0" topLeftCell="A1">
      <selection activeCell="G33" sqref="G33"/>
    </sheetView>
  </sheetViews>
  <sheetFormatPr defaultColWidth="11.421875" defaultRowHeight="12.75"/>
  <cols>
    <col min="1" max="1" width="44.57421875" style="0" customWidth="1"/>
    <col min="2" max="2" width="12.7109375" style="0" customWidth="1"/>
    <col min="3" max="3" width="12.421875" style="0" customWidth="1"/>
    <col min="4" max="4" width="12.7109375" style="0" customWidth="1"/>
    <col min="5" max="5" width="13.421875" style="0" customWidth="1"/>
    <col min="6" max="7" width="12.57421875" style="0" customWidth="1"/>
    <col min="9" max="9" width="13.421875" style="0" customWidth="1"/>
    <col min="10" max="10" width="12.421875" style="0" customWidth="1"/>
  </cols>
  <sheetData>
    <row r="1" spans="1:10" ht="12.75">
      <c r="A1" s="216" t="s">
        <v>66</v>
      </c>
      <c r="B1" s="217"/>
      <c r="C1" s="217"/>
      <c r="D1" s="217"/>
      <c r="E1" s="217"/>
      <c r="F1" s="217"/>
      <c r="G1" s="217"/>
      <c r="H1" s="217"/>
      <c r="I1" s="218"/>
      <c r="J1" s="217"/>
    </row>
    <row r="2" spans="1:10" ht="12.75">
      <c r="A2" s="814" t="s">
        <v>678</v>
      </c>
      <c r="B2" s="814"/>
      <c r="C2" s="814"/>
      <c r="D2" s="814"/>
      <c r="E2" s="814"/>
      <c r="F2" s="814"/>
      <c r="G2" s="814"/>
      <c r="H2" s="814"/>
      <c r="I2" s="814"/>
      <c r="J2" s="814"/>
    </row>
    <row r="3" spans="1:10" ht="15">
      <c r="A3" s="815" t="s">
        <v>728</v>
      </c>
      <c r="B3" s="815"/>
      <c r="C3" s="815"/>
      <c r="D3" s="815"/>
      <c r="E3" s="815"/>
      <c r="F3" s="815"/>
      <c r="G3" s="815"/>
      <c r="H3" s="815"/>
      <c r="I3" s="815"/>
      <c r="J3" s="815"/>
    </row>
    <row r="4" spans="1:10" ht="14.25">
      <c r="A4" s="138" t="s">
        <v>524</v>
      </c>
      <c r="B4" s="219"/>
      <c r="C4" s="219"/>
      <c r="D4" s="219"/>
      <c r="E4" s="219"/>
      <c r="F4" s="219"/>
      <c r="G4" s="192"/>
      <c r="H4" s="192"/>
      <c r="I4" s="193"/>
      <c r="J4" s="190"/>
    </row>
    <row r="5" spans="1:10" ht="15" thickBot="1">
      <c r="A5" s="138"/>
      <c r="B5" s="219"/>
      <c r="C5" s="219"/>
      <c r="D5" s="219"/>
      <c r="E5" s="219"/>
      <c r="F5" s="219"/>
      <c r="G5" s="192"/>
      <c r="H5" s="192"/>
      <c r="I5" s="193"/>
      <c r="J5" s="193" t="s">
        <v>257</v>
      </c>
    </row>
    <row r="6" spans="1:10" ht="12.75">
      <c r="A6" s="816" t="s">
        <v>472</v>
      </c>
      <c r="B6" s="822" t="s">
        <v>729</v>
      </c>
      <c r="C6" s="816" t="s">
        <v>624</v>
      </c>
      <c r="D6" s="816"/>
      <c r="E6" s="819" t="s">
        <v>730</v>
      </c>
      <c r="F6" s="822" t="s">
        <v>731</v>
      </c>
      <c r="G6" s="822" t="s">
        <v>732</v>
      </c>
      <c r="H6" s="822" t="s">
        <v>733</v>
      </c>
      <c r="I6" s="822" t="s">
        <v>68</v>
      </c>
      <c r="J6" s="822" t="s">
        <v>682</v>
      </c>
    </row>
    <row r="7" spans="1:10" ht="12.75">
      <c r="A7" s="817"/>
      <c r="B7" s="823"/>
      <c r="C7" s="818"/>
      <c r="D7" s="818"/>
      <c r="E7" s="820"/>
      <c r="F7" s="823"/>
      <c r="G7" s="823"/>
      <c r="H7" s="823"/>
      <c r="I7" s="823"/>
      <c r="J7" s="823"/>
    </row>
    <row r="8" spans="1:10" ht="12.75">
      <c r="A8" s="818"/>
      <c r="B8" s="824"/>
      <c r="C8" s="220" t="s">
        <v>734</v>
      </c>
      <c r="D8" s="220" t="s">
        <v>735</v>
      </c>
      <c r="E8" s="821"/>
      <c r="F8" s="824"/>
      <c r="G8" s="824"/>
      <c r="H8" s="824"/>
      <c r="I8" s="824" t="s">
        <v>596</v>
      </c>
      <c r="J8" s="824"/>
    </row>
    <row r="9" spans="1:10" ht="12.75">
      <c r="A9" s="194"/>
      <c r="B9" s="194"/>
      <c r="C9" s="194"/>
      <c r="D9" s="194"/>
      <c r="E9" s="194"/>
      <c r="F9" s="194"/>
      <c r="G9" s="194"/>
      <c r="H9" s="194"/>
      <c r="I9" s="221"/>
      <c r="J9" s="215"/>
    </row>
    <row r="10" spans="1:10" ht="12.75">
      <c r="A10" s="195" t="s">
        <v>525</v>
      </c>
      <c r="B10" s="196"/>
      <c r="C10" s="196"/>
      <c r="D10" s="196"/>
      <c r="E10" s="196"/>
      <c r="F10" s="196"/>
      <c r="G10" s="196"/>
      <c r="H10" s="196"/>
      <c r="I10" s="221"/>
      <c r="J10" s="215"/>
    </row>
    <row r="11" spans="1:10" ht="12.75">
      <c r="A11" s="195"/>
      <c r="B11" s="196"/>
      <c r="C11" s="222"/>
      <c r="D11" s="196"/>
      <c r="E11" s="196"/>
      <c r="F11" s="196"/>
      <c r="G11" s="196"/>
      <c r="H11" s="196"/>
      <c r="I11" s="223"/>
      <c r="J11" s="224"/>
    </row>
    <row r="12" spans="1:10" ht="12.75">
      <c r="A12" s="199" t="s">
        <v>683</v>
      </c>
      <c r="B12" s="225">
        <v>3468475</v>
      </c>
      <c r="C12" s="225">
        <v>14518822</v>
      </c>
      <c r="D12" s="225">
        <v>2319356</v>
      </c>
      <c r="E12" s="225">
        <v>16838178</v>
      </c>
      <c r="F12" s="225">
        <v>4763468</v>
      </c>
      <c r="G12" s="225">
        <v>1636722</v>
      </c>
      <c r="H12" s="225">
        <v>45868</v>
      </c>
      <c r="I12" s="225">
        <v>26752711</v>
      </c>
      <c r="J12" s="226">
        <v>67.95033214693493</v>
      </c>
    </row>
    <row r="13" spans="1:10" ht="12.75">
      <c r="A13" s="199" t="s">
        <v>736</v>
      </c>
      <c r="B13" s="225"/>
      <c r="C13" s="225">
        <v>6957238</v>
      </c>
      <c r="D13" s="225">
        <v>123972</v>
      </c>
      <c r="E13" s="225">
        <v>7081210</v>
      </c>
      <c r="F13" s="225">
        <v>287218</v>
      </c>
      <c r="G13" s="225">
        <v>0</v>
      </c>
      <c r="H13" s="225">
        <v>40211</v>
      </c>
      <c r="I13" s="225">
        <v>7408639</v>
      </c>
      <c r="J13" s="226">
        <v>18.817512767462553</v>
      </c>
    </row>
    <row r="14" spans="1:10" ht="12.75">
      <c r="A14" s="202" t="s">
        <v>737</v>
      </c>
      <c r="B14" s="225">
        <v>3468475</v>
      </c>
      <c r="C14" s="225">
        <v>21476060</v>
      </c>
      <c r="D14" s="225">
        <v>2443328</v>
      </c>
      <c r="E14" s="225">
        <v>23919388</v>
      </c>
      <c r="F14" s="225">
        <v>5050686</v>
      </c>
      <c r="G14" s="225">
        <v>1636722</v>
      </c>
      <c r="H14" s="225">
        <v>86079</v>
      </c>
      <c r="I14" s="225">
        <v>34161350</v>
      </c>
      <c r="J14" s="226">
        <v>86.76784491439749</v>
      </c>
    </row>
    <row r="15" spans="1:10" ht="12.75">
      <c r="A15" s="199" t="s">
        <v>738</v>
      </c>
      <c r="B15" s="225">
        <v>266376</v>
      </c>
      <c r="C15" s="225">
        <v>316541.4819121447</v>
      </c>
      <c r="D15" s="225">
        <v>50780.5180878553</v>
      </c>
      <c r="E15" s="225">
        <v>367322</v>
      </c>
      <c r="F15" s="225">
        <v>4656535</v>
      </c>
      <c r="G15" s="225">
        <v>-86845</v>
      </c>
      <c r="H15" s="225">
        <v>6241</v>
      </c>
      <c r="I15" s="225">
        <v>5209629</v>
      </c>
      <c r="J15" s="226">
        <v>13.232155085602521</v>
      </c>
    </row>
    <row r="16" spans="1:10" ht="12.75">
      <c r="A16" s="203" t="s">
        <v>739</v>
      </c>
      <c r="B16" s="225">
        <v>53824</v>
      </c>
      <c r="C16" s="215"/>
      <c r="D16" s="215"/>
      <c r="E16" s="225">
        <v>280379</v>
      </c>
      <c r="F16" s="225">
        <v>488409</v>
      </c>
      <c r="G16" s="225">
        <v>14873</v>
      </c>
      <c r="H16" s="225"/>
      <c r="I16" s="225">
        <v>837485</v>
      </c>
      <c r="J16" s="226">
        <v>2.1271632590086216</v>
      </c>
    </row>
    <row r="17" spans="1:10" ht="12.75">
      <c r="A17" s="203" t="s">
        <v>740</v>
      </c>
      <c r="B17" s="225">
        <v>183694</v>
      </c>
      <c r="C17" s="215"/>
      <c r="D17" s="215"/>
      <c r="E17" s="225">
        <v>-38956</v>
      </c>
      <c r="F17" s="225">
        <v>521757</v>
      </c>
      <c r="G17" s="225">
        <v>-2243</v>
      </c>
      <c r="H17" s="225">
        <v>5574</v>
      </c>
      <c r="I17" s="225">
        <v>669826</v>
      </c>
      <c r="J17" s="226">
        <v>1.7013191366158305</v>
      </c>
    </row>
    <row r="18" spans="1:10" ht="12.75">
      <c r="A18" s="203" t="s">
        <v>741</v>
      </c>
      <c r="B18" s="225">
        <v>28858</v>
      </c>
      <c r="C18" s="215"/>
      <c r="D18" s="215"/>
      <c r="E18" s="225">
        <v>125899</v>
      </c>
      <c r="F18" s="225">
        <v>3646369.4</v>
      </c>
      <c r="G18" s="225">
        <v>-99475</v>
      </c>
      <c r="H18" s="225">
        <v>667</v>
      </c>
      <c r="I18" s="225">
        <v>3702318.4</v>
      </c>
      <c r="J18" s="226">
        <v>9.403673705954835</v>
      </c>
    </row>
    <row r="19" spans="1:10" ht="12.75">
      <c r="A19" s="195" t="s">
        <v>690</v>
      </c>
      <c r="B19" s="225">
        <v>3734851</v>
      </c>
      <c r="C19" s="225">
        <v>21792601.481912144</v>
      </c>
      <c r="D19" s="225">
        <v>2494108.51808786</v>
      </c>
      <c r="E19" s="225">
        <v>24286710.000000004</v>
      </c>
      <c r="F19" s="225">
        <v>9707221</v>
      </c>
      <c r="G19" s="225">
        <v>1549877</v>
      </c>
      <c r="H19" s="225">
        <v>92320</v>
      </c>
      <c r="I19" s="225">
        <v>39370979</v>
      </c>
      <c r="J19" s="226">
        <v>100</v>
      </c>
    </row>
    <row r="20" spans="1:10" ht="12.75">
      <c r="A20" s="202"/>
      <c r="B20" s="225"/>
      <c r="C20" s="225"/>
      <c r="D20" s="225"/>
      <c r="E20" s="225"/>
      <c r="F20" s="225"/>
      <c r="G20" s="225"/>
      <c r="H20" s="225"/>
      <c r="I20" s="225"/>
      <c r="J20" s="226"/>
    </row>
    <row r="21" spans="1:10" ht="12.75">
      <c r="A21" s="195" t="s">
        <v>526</v>
      </c>
      <c r="B21" s="225"/>
      <c r="C21" s="225"/>
      <c r="D21" s="225"/>
      <c r="E21" s="225"/>
      <c r="F21" s="225"/>
      <c r="G21" s="225"/>
      <c r="H21" s="225"/>
      <c r="I21" s="225"/>
      <c r="J21" s="226"/>
    </row>
    <row r="22" spans="1:10" ht="12.75">
      <c r="A22" s="195"/>
      <c r="B22" s="225"/>
      <c r="C22" s="225"/>
      <c r="D22" s="225"/>
      <c r="E22" s="225"/>
      <c r="F22" s="225"/>
      <c r="G22" s="225"/>
      <c r="H22" s="225"/>
      <c r="I22" s="225"/>
      <c r="J22" s="226"/>
    </row>
    <row r="23" spans="1:10" ht="12.75">
      <c r="A23" s="199" t="s">
        <v>742</v>
      </c>
      <c r="B23" s="225">
        <v>482782</v>
      </c>
      <c r="C23" s="225">
        <v>12620159.14140227</v>
      </c>
      <c r="D23" s="225">
        <v>1239576.8585977294</v>
      </c>
      <c r="E23" s="225">
        <v>13859736</v>
      </c>
      <c r="F23" s="225">
        <v>1369943</v>
      </c>
      <c r="G23" s="225">
        <v>833358</v>
      </c>
      <c r="H23" s="225">
        <v>9176</v>
      </c>
      <c r="I23" s="225">
        <v>16554995</v>
      </c>
      <c r="J23" s="226">
        <v>42.04872578860688</v>
      </c>
    </row>
    <row r="24" spans="1:10" ht="12.75">
      <c r="A24" s="199" t="s">
        <v>743</v>
      </c>
      <c r="B24" s="225">
        <v>111118</v>
      </c>
      <c r="C24" s="225">
        <v>3750914.432920792</v>
      </c>
      <c r="D24" s="225">
        <v>368056.56707920786</v>
      </c>
      <c r="E24" s="225">
        <v>4118971</v>
      </c>
      <c r="F24" s="225">
        <v>41442</v>
      </c>
      <c r="G24" s="225">
        <v>64376</v>
      </c>
      <c r="H24" s="225">
        <v>2672</v>
      </c>
      <c r="I24" s="225">
        <v>4338579</v>
      </c>
      <c r="J24" s="226">
        <v>11.019738676043591</v>
      </c>
    </row>
    <row r="25" spans="1:10" ht="12.75">
      <c r="A25" s="199" t="s">
        <v>744</v>
      </c>
      <c r="B25" s="225"/>
      <c r="C25" s="225">
        <v>0</v>
      </c>
      <c r="D25" s="225">
        <v>0</v>
      </c>
      <c r="E25" s="225">
        <v>0</v>
      </c>
      <c r="F25" s="225">
        <v>495434</v>
      </c>
      <c r="G25" s="225">
        <v>0</v>
      </c>
      <c r="H25" s="225"/>
      <c r="I25" s="225">
        <v>495434</v>
      </c>
      <c r="J25" s="226">
        <v>1.258373585274575</v>
      </c>
    </row>
    <row r="26" spans="1:10" ht="12.75">
      <c r="A26" s="199" t="s">
        <v>745</v>
      </c>
      <c r="B26" s="225">
        <v>109504</v>
      </c>
      <c r="C26" s="225">
        <v>2802272.8127025273</v>
      </c>
      <c r="D26" s="225">
        <v>273052.18729747273</v>
      </c>
      <c r="E26" s="225">
        <v>3075325</v>
      </c>
      <c r="F26" s="225">
        <v>877357</v>
      </c>
      <c r="G26" s="225">
        <v>699696</v>
      </c>
      <c r="H26" s="225">
        <v>2043</v>
      </c>
      <c r="I26" s="225">
        <v>4763925</v>
      </c>
      <c r="J26" s="226">
        <v>12.100092812017705</v>
      </c>
    </row>
    <row r="27" spans="1:10" ht="12.75">
      <c r="A27" s="199" t="s">
        <v>746</v>
      </c>
      <c r="B27" s="225">
        <v>462710</v>
      </c>
      <c r="C27" s="225">
        <v>1015607</v>
      </c>
      <c r="D27" s="225"/>
      <c r="E27" s="225">
        <v>1015607</v>
      </c>
      <c r="F27" s="225">
        <v>2665905</v>
      </c>
      <c r="G27" s="225">
        <v>0</v>
      </c>
      <c r="H27" s="225"/>
      <c r="I27" s="225">
        <v>4144222</v>
      </c>
      <c r="J27" s="226">
        <v>10.526083184266259</v>
      </c>
    </row>
    <row r="28" spans="1:10" ht="12.75">
      <c r="A28" s="203" t="s">
        <v>747</v>
      </c>
      <c r="B28" s="225">
        <v>58245</v>
      </c>
      <c r="C28" s="225">
        <v>0</v>
      </c>
      <c r="D28" s="225"/>
      <c r="E28" s="225"/>
      <c r="F28" s="225">
        <v>1338463</v>
      </c>
      <c r="G28" s="225"/>
      <c r="H28" s="225"/>
      <c r="I28" s="225">
        <v>1396708</v>
      </c>
      <c r="J28" s="226">
        <v>3.5475571994285438</v>
      </c>
    </row>
    <row r="29" spans="1:10" ht="12.75">
      <c r="A29" s="203" t="s">
        <v>748</v>
      </c>
      <c r="B29" s="225">
        <v>58245</v>
      </c>
      <c r="C29" s="225"/>
      <c r="D29" s="225"/>
      <c r="E29" s="225"/>
      <c r="F29" s="225"/>
      <c r="G29" s="225"/>
      <c r="H29" s="225"/>
      <c r="I29" s="225">
        <v>58245</v>
      </c>
      <c r="J29" s="226">
        <v>0.14793891713995733</v>
      </c>
    </row>
    <row r="30" spans="1:10" ht="12.75">
      <c r="A30" s="203" t="s">
        <v>749</v>
      </c>
      <c r="B30" s="225"/>
      <c r="C30" s="215"/>
      <c r="D30" s="225">
        <v>0</v>
      </c>
      <c r="E30" s="225"/>
      <c r="F30" s="225">
        <v>1338463</v>
      </c>
      <c r="G30" s="225"/>
      <c r="H30" s="225"/>
      <c r="I30" s="225">
        <v>1338463</v>
      </c>
      <c r="J30" s="226">
        <v>3.3996182822885865</v>
      </c>
    </row>
    <row r="31" spans="1:10" ht="12.75">
      <c r="A31" s="199" t="s">
        <v>750</v>
      </c>
      <c r="B31" s="225"/>
      <c r="C31" s="215"/>
      <c r="D31" s="225">
        <v>0</v>
      </c>
      <c r="E31" s="225"/>
      <c r="F31" s="225">
        <v>1308390</v>
      </c>
      <c r="G31" s="225"/>
      <c r="H31" s="225"/>
      <c r="I31" s="225">
        <v>1308390</v>
      </c>
      <c r="J31" s="226">
        <v>3.3232346089234914</v>
      </c>
    </row>
    <row r="32" spans="1:10" ht="12.75">
      <c r="A32" s="203" t="s">
        <v>751</v>
      </c>
      <c r="B32" s="225">
        <v>404465</v>
      </c>
      <c r="C32" s="225">
        <v>1015607</v>
      </c>
      <c r="D32" s="215"/>
      <c r="E32" s="225">
        <v>1015607</v>
      </c>
      <c r="F32" s="225"/>
      <c r="G32" s="225"/>
      <c r="H32" s="225"/>
      <c r="I32" s="225">
        <v>2435679</v>
      </c>
      <c r="J32" s="226">
        <v>3.6552913759142234</v>
      </c>
    </row>
    <row r="33" spans="1:10" ht="12.75">
      <c r="A33" s="215" t="s">
        <v>752</v>
      </c>
      <c r="B33" s="225">
        <v>352779</v>
      </c>
      <c r="C33" s="215"/>
      <c r="D33" s="215"/>
      <c r="E33" s="225">
        <v>0</v>
      </c>
      <c r="F33" s="225"/>
      <c r="G33" s="225">
        <v>0</v>
      </c>
      <c r="H33" s="225"/>
      <c r="I33" s="225">
        <v>352779</v>
      </c>
      <c r="J33" s="226">
        <v>0.8960381706535671</v>
      </c>
    </row>
    <row r="34" spans="1:10" ht="12.75">
      <c r="A34" s="215" t="s">
        <v>753</v>
      </c>
      <c r="B34" s="225"/>
      <c r="C34" s="215"/>
      <c r="D34" s="215"/>
      <c r="E34" s="225">
        <v>507132</v>
      </c>
      <c r="F34" s="225"/>
      <c r="G34" s="225"/>
      <c r="H34" s="225"/>
      <c r="I34" s="225">
        <v>1014264</v>
      </c>
      <c r="J34" s="226">
        <v>2.576171651713309</v>
      </c>
    </row>
    <row r="35" spans="1:10" ht="12.75">
      <c r="A35" s="227" t="s">
        <v>754</v>
      </c>
      <c r="B35" s="225"/>
      <c r="C35" s="215"/>
      <c r="D35" s="215"/>
      <c r="E35" s="225">
        <v>478081</v>
      </c>
      <c r="F35" s="225"/>
      <c r="G35" s="225"/>
      <c r="H35" s="225"/>
      <c r="I35" s="225">
        <v>956162</v>
      </c>
      <c r="J35" s="226">
        <v>2.4285959462679347</v>
      </c>
    </row>
    <row r="36" spans="1:10" ht="12.75">
      <c r="A36" s="227" t="s">
        <v>755</v>
      </c>
      <c r="B36" s="225"/>
      <c r="C36" s="215"/>
      <c r="D36" s="215"/>
      <c r="E36" s="225">
        <v>0</v>
      </c>
      <c r="F36" s="225">
        <v>9279</v>
      </c>
      <c r="G36" s="225"/>
      <c r="H36" s="225"/>
      <c r="I36" s="225">
        <v>9279</v>
      </c>
      <c r="J36" s="226">
        <v>0.023568121077202575</v>
      </c>
    </row>
    <row r="37" spans="1:10" ht="12.75">
      <c r="A37" s="227" t="s">
        <v>756</v>
      </c>
      <c r="B37" s="225">
        <v>1010</v>
      </c>
      <c r="C37" s="215"/>
      <c r="D37" s="215"/>
      <c r="E37" s="225">
        <v>30394</v>
      </c>
      <c r="F37" s="225"/>
      <c r="G37" s="225"/>
      <c r="H37" s="225"/>
      <c r="I37" s="225">
        <v>61798</v>
      </c>
      <c r="J37" s="226">
        <v>0.15696333078230035</v>
      </c>
    </row>
    <row r="38" spans="1:10" ht="12.75">
      <c r="A38" s="227" t="s">
        <v>757</v>
      </c>
      <c r="B38" s="225"/>
      <c r="C38" s="215"/>
      <c r="D38" s="215"/>
      <c r="E38" s="225">
        <v>50676</v>
      </c>
      <c r="F38" s="225"/>
      <c r="G38" s="225"/>
      <c r="H38" s="225"/>
      <c r="I38" s="225">
        <v>101352</v>
      </c>
      <c r="J38" s="226">
        <v>0.2574281934924707</v>
      </c>
    </row>
    <row r="39" spans="1:10" ht="12.75">
      <c r="A39" s="227" t="s">
        <v>758</v>
      </c>
      <c r="B39" s="225"/>
      <c r="C39" s="215"/>
      <c r="D39" s="215"/>
      <c r="E39" s="225"/>
      <c r="F39" s="225">
        <v>9773</v>
      </c>
      <c r="G39" s="225"/>
      <c r="H39" s="225"/>
      <c r="I39" s="225">
        <v>9773</v>
      </c>
      <c r="J39" s="226">
        <v>0.02482285238576364</v>
      </c>
    </row>
    <row r="40" spans="1:10" ht="12.75">
      <c r="A40" s="199" t="s">
        <v>759</v>
      </c>
      <c r="B40" s="225">
        <v>354</v>
      </c>
      <c r="C40" s="225">
        <v>-139209</v>
      </c>
      <c r="D40" s="215"/>
      <c r="E40" s="225">
        <v>-139209</v>
      </c>
      <c r="F40" s="225">
        <v>-37839</v>
      </c>
      <c r="G40" s="225">
        <v>-264796</v>
      </c>
      <c r="H40" s="225">
        <v>-55</v>
      </c>
      <c r="I40" s="225">
        <v>-441545</v>
      </c>
      <c r="J40" s="226">
        <v>-1.1214986551388524</v>
      </c>
    </row>
    <row r="41" spans="1:10" ht="12.75">
      <c r="A41" s="195" t="s">
        <v>760</v>
      </c>
      <c r="B41" s="225">
        <v>1166468</v>
      </c>
      <c r="C41" s="225">
        <v>20049744.387025587</v>
      </c>
      <c r="D41" s="225">
        <v>1880685.61297441</v>
      </c>
      <c r="E41" s="225">
        <v>21930429.999999996</v>
      </c>
      <c r="F41" s="225">
        <v>5412242</v>
      </c>
      <c r="G41" s="225">
        <v>1332634</v>
      </c>
      <c r="H41" s="225">
        <v>13836</v>
      </c>
      <c r="I41" s="225">
        <v>29855609.999999996</v>
      </c>
      <c r="J41" s="226">
        <v>75.83151539107014</v>
      </c>
    </row>
    <row r="42" spans="1:10" ht="12.75">
      <c r="A42" s="199"/>
      <c r="B42" s="225"/>
      <c r="C42" s="225"/>
      <c r="D42" s="225"/>
      <c r="E42" s="225"/>
      <c r="F42" s="225"/>
      <c r="G42" s="225"/>
      <c r="H42" s="225"/>
      <c r="I42" s="225"/>
      <c r="J42" s="226"/>
    </row>
    <row r="43" spans="1:10" ht="12.75">
      <c r="A43" s="195" t="s">
        <v>761</v>
      </c>
      <c r="B43" s="225"/>
      <c r="C43" s="225"/>
      <c r="D43" s="225"/>
      <c r="E43" s="225"/>
      <c r="F43" s="225"/>
      <c r="G43" s="225"/>
      <c r="H43" s="225"/>
      <c r="I43" s="225"/>
      <c r="J43" s="226"/>
    </row>
    <row r="44" spans="1:10" ht="12.75">
      <c r="A44" s="199" t="s">
        <v>716</v>
      </c>
      <c r="B44" s="225">
        <v>502</v>
      </c>
      <c r="C44" s="225">
        <v>39943.31428571429</v>
      </c>
      <c r="D44" s="225">
        <v>25588.68571428571</v>
      </c>
      <c r="E44" s="225">
        <v>65532</v>
      </c>
      <c r="F44" s="225">
        <v>-6688</v>
      </c>
      <c r="G44" s="225">
        <v>9082</v>
      </c>
      <c r="H44" s="225"/>
      <c r="I44" s="225">
        <v>68428</v>
      </c>
      <c r="J44" s="226">
        <v>0.17380314571298824</v>
      </c>
    </row>
    <row r="45" spans="1:10" ht="12.75">
      <c r="A45" s="199" t="s">
        <v>762</v>
      </c>
      <c r="B45" s="225">
        <v>31235</v>
      </c>
      <c r="C45" s="225">
        <v>111286</v>
      </c>
      <c r="D45" s="225">
        <v>41512</v>
      </c>
      <c r="E45" s="225">
        <v>152798</v>
      </c>
      <c r="F45" s="225">
        <v>44799</v>
      </c>
      <c r="G45" s="225">
        <v>15486</v>
      </c>
      <c r="H45" s="225"/>
      <c r="I45" s="225">
        <v>244318</v>
      </c>
      <c r="J45" s="226">
        <v>0.6205535300506497</v>
      </c>
    </row>
    <row r="46" spans="1:10" ht="12.75">
      <c r="A46" s="199" t="s">
        <v>763</v>
      </c>
      <c r="B46" s="225">
        <v>0</v>
      </c>
      <c r="C46" s="225"/>
      <c r="D46" s="225">
        <v>0</v>
      </c>
      <c r="E46" s="225"/>
      <c r="F46" s="225">
        <v>994871</v>
      </c>
      <c r="G46" s="225">
        <v>0</v>
      </c>
      <c r="H46" s="225"/>
      <c r="I46" s="225">
        <v>994871</v>
      </c>
      <c r="J46" s="226">
        <v>2.5269145580555668</v>
      </c>
    </row>
    <row r="47" spans="1:10" ht="12.75">
      <c r="A47" s="199" t="s">
        <v>715</v>
      </c>
      <c r="B47" s="225">
        <v>17490</v>
      </c>
      <c r="C47" s="225">
        <v>455050</v>
      </c>
      <c r="D47" s="225">
        <v>-1</v>
      </c>
      <c r="E47" s="225">
        <v>455049</v>
      </c>
      <c r="F47" s="225">
        <v>56405</v>
      </c>
      <c r="G47" s="225">
        <v>5058</v>
      </c>
      <c r="H47" s="225"/>
      <c r="I47" s="225">
        <v>534002</v>
      </c>
      <c r="J47" s="226">
        <v>1.3563340652514635</v>
      </c>
    </row>
    <row r="48" spans="1:10" ht="12.75">
      <c r="A48" s="195" t="s">
        <v>764</v>
      </c>
      <c r="B48" s="225">
        <v>49227</v>
      </c>
      <c r="C48" s="225">
        <v>606279.3142857143</v>
      </c>
      <c r="D48" s="225">
        <v>67099.6857142857</v>
      </c>
      <c r="E48" s="225">
        <v>673379</v>
      </c>
      <c r="F48" s="225">
        <v>1089387</v>
      </c>
      <c r="G48" s="225">
        <v>29626</v>
      </c>
      <c r="H48" s="225">
        <v>0</v>
      </c>
      <c r="I48" s="225">
        <v>1841619</v>
      </c>
      <c r="J48" s="226">
        <v>4.6776052990706685</v>
      </c>
    </row>
    <row r="49" spans="1:10" ht="12.75">
      <c r="A49" s="203"/>
      <c r="B49" s="225"/>
      <c r="C49" s="225"/>
      <c r="D49" s="225"/>
      <c r="E49" s="225"/>
      <c r="F49" s="225"/>
      <c r="G49" s="225"/>
      <c r="H49" s="225"/>
      <c r="I49" s="225"/>
      <c r="J49" s="226"/>
    </row>
    <row r="50" spans="1:10" ht="12.75">
      <c r="A50" s="195" t="s">
        <v>721</v>
      </c>
      <c r="B50" s="225">
        <v>1215695</v>
      </c>
      <c r="C50" s="225">
        <v>20656023.7013113</v>
      </c>
      <c r="D50" s="225">
        <v>1947785.2986886958</v>
      </c>
      <c r="E50" s="225">
        <v>22603808.999999996</v>
      </c>
      <c r="F50" s="225">
        <v>6501629</v>
      </c>
      <c r="G50" s="225">
        <v>1362260</v>
      </c>
      <c r="H50" s="225">
        <v>13836</v>
      </c>
      <c r="I50" s="225">
        <v>31697228.999999996</v>
      </c>
      <c r="J50" s="226">
        <v>80.50912069014082</v>
      </c>
    </row>
    <row r="51" spans="1:10" ht="12.75">
      <c r="A51" s="215"/>
      <c r="B51" s="225"/>
      <c r="C51" s="225"/>
      <c r="D51" s="225"/>
      <c r="E51" s="225"/>
      <c r="F51" s="225"/>
      <c r="G51" s="225"/>
      <c r="H51" s="225"/>
      <c r="I51" s="225"/>
      <c r="J51" s="226"/>
    </row>
    <row r="52" spans="1:10" ht="12.75">
      <c r="A52" s="203" t="s">
        <v>765</v>
      </c>
      <c r="B52" s="225">
        <v>2519156</v>
      </c>
      <c r="C52" s="225">
        <v>1136577.780600842</v>
      </c>
      <c r="D52" s="225">
        <v>546322.2193991598</v>
      </c>
      <c r="E52" s="225">
        <v>1682900.0000000019</v>
      </c>
      <c r="F52" s="225">
        <v>3205593</v>
      </c>
      <c r="G52" s="225">
        <v>187617</v>
      </c>
      <c r="H52" s="225">
        <v>78484</v>
      </c>
      <c r="I52" s="225">
        <v>7673750.000000004</v>
      </c>
      <c r="J52" s="226">
        <v>19.49087930985918</v>
      </c>
    </row>
    <row r="53" spans="1:10" ht="12.75">
      <c r="A53" s="215"/>
      <c r="B53" s="225"/>
      <c r="C53" s="225"/>
      <c r="D53" s="225"/>
      <c r="E53" s="225"/>
      <c r="F53" s="225"/>
      <c r="G53" s="225"/>
      <c r="H53" s="225"/>
      <c r="I53" s="225"/>
      <c r="J53" s="226"/>
    </row>
    <row r="54" spans="1:10" ht="12.75">
      <c r="A54" s="215" t="s">
        <v>766</v>
      </c>
      <c r="B54" s="225">
        <v>55100</v>
      </c>
      <c r="C54" s="225">
        <v>1448402</v>
      </c>
      <c r="D54" s="225">
        <v>141898</v>
      </c>
      <c r="E54" s="225">
        <v>1590300</v>
      </c>
      <c r="F54" s="225">
        <v>157700</v>
      </c>
      <c r="G54" s="225">
        <v>95000</v>
      </c>
      <c r="H54" s="225">
        <v>1900</v>
      </c>
      <c r="I54" s="225">
        <v>1900000</v>
      </c>
      <c r="J54" s="226">
        <v>4.825889648311768</v>
      </c>
    </row>
    <row r="55" spans="1:10" ht="12.75">
      <c r="A55" s="215"/>
      <c r="B55" s="228"/>
      <c r="C55" s="228"/>
      <c r="D55" s="225"/>
      <c r="E55" s="225"/>
      <c r="F55" s="225"/>
      <c r="G55" s="225"/>
      <c r="H55" s="225"/>
      <c r="I55" s="225"/>
      <c r="J55" s="226"/>
    </row>
    <row r="56" spans="1:10" ht="13.5" thickBot="1">
      <c r="A56" s="229" t="s">
        <v>767</v>
      </c>
      <c r="B56" s="230">
        <v>2464056</v>
      </c>
      <c r="C56" s="230">
        <v>-311824.2193991579</v>
      </c>
      <c r="D56" s="230">
        <v>404424.2193991598</v>
      </c>
      <c r="E56" s="230">
        <v>92600.00000000186</v>
      </c>
      <c r="F56" s="230">
        <v>3047893</v>
      </c>
      <c r="G56" s="230">
        <v>92617</v>
      </c>
      <c r="H56" s="230">
        <v>76584</v>
      </c>
      <c r="I56" s="230">
        <v>5773750.000000004</v>
      </c>
      <c r="J56" s="231">
        <v>14.664989661547414</v>
      </c>
    </row>
    <row r="57" spans="1:10" ht="12.75">
      <c r="A57" s="212" t="s">
        <v>768</v>
      </c>
      <c r="B57" s="215"/>
      <c r="C57" s="215"/>
      <c r="D57" s="215"/>
      <c r="E57" s="215"/>
      <c r="F57" s="215"/>
      <c r="G57" s="215"/>
      <c r="H57" s="215"/>
      <c r="I57" s="215"/>
      <c r="J57" s="215"/>
    </row>
    <row r="58" spans="1:10" ht="12.75">
      <c r="A58" s="214" t="s">
        <v>677</v>
      </c>
      <c r="B58" s="214"/>
      <c r="C58" s="214"/>
      <c r="D58" s="214"/>
      <c r="E58" s="214"/>
      <c r="F58" s="214"/>
      <c r="G58" s="214"/>
      <c r="H58" s="214"/>
      <c r="I58" s="214"/>
      <c r="J58" s="214"/>
    </row>
    <row r="59" spans="1:10" ht="12.75">
      <c r="A59" s="206"/>
      <c r="B59" s="215"/>
      <c r="C59" s="215"/>
      <c r="D59" s="215"/>
      <c r="E59" s="215"/>
      <c r="F59" s="215"/>
      <c r="G59" s="215"/>
      <c r="H59" s="215"/>
      <c r="I59" s="215"/>
      <c r="J59" s="215"/>
    </row>
    <row r="60" spans="1:10" ht="12.75">
      <c r="A60" s="206"/>
      <c r="B60" s="215"/>
      <c r="C60" s="215"/>
      <c r="D60" s="228"/>
      <c r="E60" s="215"/>
      <c r="F60" s="215"/>
      <c r="G60" s="215"/>
      <c r="H60" s="215"/>
      <c r="I60" s="232"/>
      <c r="J60" s="215"/>
    </row>
  </sheetData>
  <sheetProtection/>
  <mergeCells count="11">
    <mergeCell ref="A2:J2"/>
    <mergeCell ref="A3:J3"/>
    <mergeCell ref="A6:A8"/>
    <mergeCell ref="B6:B8"/>
    <mergeCell ref="C6:D7"/>
    <mergeCell ref="E6:E8"/>
    <mergeCell ref="F6:F8"/>
    <mergeCell ref="G6:G8"/>
    <mergeCell ref="H6:H8"/>
    <mergeCell ref="I6:I8"/>
    <mergeCell ref="J6:J8"/>
  </mergeCells>
  <hyperlinks>
    <hyperlink ref="A1" location="Índice!A1" display="Regresar"/>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59"/>
  <sheetViews>
    <sheetView showGridLines="0" zoomScalePageLayoutView="0" workbookViewId="0" topLeftCell="A1">
      <selection activeCell="A1" sqref="A1"/>
    </sheetView>
  </sheetViews>
  <sheetFormatPr defaultColWidth="11.421875" defaultRowHeight="12.75"/>
  <cols>
    <col min="1" max="1" width="50.00390625" style="0" customWidth="1"/>
    <col min="2" max="2" width="14.28125" style="0" customWidth="1"/>
    <col min="3" max="3" width="14.7109375" style="0" customWidth="1"/>
    <col min="4" max="4" width="13.140625" style="0" customWidth="1"/>
    <col min="5" max="5" width="14.28125" style="0" customWidth="1"/>
    <col min="6" max="6" width="13.7109375" style="0" customWidth="1"/>
    <col min="7" max="7" width="13.140625" style="0" customWidth="1"/>
    <col min="8" max="8" width="11.8515625" style="0" customWidth="1"/>
    <col min="9" max="9" width="14.28125" style="0" customWidth="1"/>
    <col min="10" max="10" width="12.8515625" style="0" customWidth="1"/>
  </cols>
  <sheetData>
    <row r="1" spans="1:10" ht="12.75">
      <c r="A1" s="17" t="s">
        <v>66</v>
      </c>
      <c r="B1" s="233"/>
      <c r="C1" s="233"/>
      <c r="D1" s="233"/>
      <c r="E1" s="233"/>
      <c r="F1" s="233"/>
      <c r="G1" s="233"/>
      <c r="H1" s="233"/>
      <c r="I1" s="234"/>
      <c r="J1" s="233"/>
    </row>
    <row r="2" spans="1:10" ht="12.75">
      <c r="A2" s="825" t="s">
        <v>29</v>
      </c>
      <c r="B2" s="825"/>
      <c r="C2" s="825"/>
      <c r="D2" s="825"/>
      <c r="E2" s="825"/>
      <c r="F2" s="825"/>
      <c r="G2" s="825"/>
      <c r="H2" s="825"/>
      <c r="I2" s="825"/>
      <c r="J2" s="825"/>
    </row>
    <row r="3" spans="1:10" ht="15">
      <c r="A3" s="826" t="s">
        <v>769</v>
      </c>
      <c r="B3" s="826"/>
      <c r="C3" s="826"/>
      <c r="D3" s="826"/>
      <c r="E3" s="826"/>
      <c r="F3" s="826"/>
      <c r="G3" s="826"/>
      <c r="H3" s="826"/>
      <c r="I3" s="826"/>
      <c r="J3" s="826"/>
    </row>
    <row r="4" spans="1:10" ht="14.25">
      <c r="A4" s="138" t="s">
        <v>524</v>
      </c>
      <c r="B4" s="235"/>
      <c r="C4" s="235"/>
      <c r="D4" s="235"/>
      <c r="E4" s="235"/>
      <c r="F4" s="235"/>
      <c r="G4" s="235"/>
      <c r="H4" s="235"/>
      <c r="I4" s="235"/>
      <c r="J4" s="235"/>
    </row>
    <row r="5" spans="1:10" ht="13.5" thickBot="1">
      <c r="A5" s="153"/>
      <c r="B5" s="236"/>
      <c r="C5" s="236"/>
      <c r="D5" s="236"/>
      <c r="E5" s="236"/>
      <c r="F5" s="236"/>
      <c r="G5" s="236"/>
      <c r="H5" s="236"/>
      <c r="I5" s="236"/>
      <c r="J5" s="236"/>
    </row>
    <row r="6" spans="1:10" ht="12.75">
      <c r="A6" s="827" t="s">
        <v>472</v>
      </c>
      <c r="B6" s="819" t="s">
        <v>729</v>
      </c>
      <c r="C6" s="816" t="s">
        <v>624</v>
      </c>
      <c r="D6" s="816"/>
      <c r="E6" s="819" t="s">
        <v>730</v>
      </c>
      <c r="F6" s="819" t="s">
        <v>731</v>
      </c>
      <c r="G6" s="819" t="s">
        <v>770</v>
      </c>
      <c r="H6" s="819" t="s">
        <v>733</v>
      </c>
      <c r="I6" s="237" t="s">
        <v>596</v>
      </c>
      <c r="J6" s="822" t="s">
        <v>682</v>
      </c>
    </row>
    <row r="7" spans="1:10" ht="12.75">
      <c r="A7" s="828"/>
      <c r="B7" s="820"/>
      <c r="C7" s="818"/>
      <c r="D7" s="818"/>
      <c r="E7" s="820"/>
      <c r="F7" s="820"/>
      <c r="G7" s="820"/>
      <c r="H7" s="820"/>
      <c r="I7" s="238" t="s">
        <v>68</v>
      </c>
      <c r="J7" s="823"/>
    </row>
    <row r="8" spans="1:10" ht="12.75">
      <c r="A8" s="829"/>
      <c r="B8" s="821"/>
      <c r="C8" s="220" t="s">
        <v>734</v>
      </c>
      <c r="D8" s="220" t="s">
        <v>735</v>
      </c>
      <c r="E8" s="821"/>
      <c r="F8" s="821"/>
      <c r="G8" s="821"/>
      <c r="H8" s="821"/>
      <c r="I8" s="239" t="s">
        <v>596</v>
      </c>
      <c r="J8" s="824"/>
    </row>
    <row r="9" spans="1:10" ht="12.75">
      <c r="A9" s="240"/>
      <c r="B9" s="240"/>
      <c r="C9" s="240"/>
      <c r="D9" s="240"/>
      <c r="E9" s="240"/>
      <c r="F9" s="240"/>
      <c r="G9" s="240"/>
      <c r="H9" s="240"/>
      <c r="I9" s="241"/>
      <c r="J9" s="242"/>
    </row>
    <row r="10" spans="1:10" ht="12.75">
      <c r="A10" s="243" t="s">
        <v>525</v>
      </c>
      <c r="B10" s="244"/>
      <c r="C10" s="244"/>
      <c r="D10" s="244"/>
      <c r="E10" s="244"/>
      <c r="F10" s="244"/>
      <c r="G10" s="244"/>
      <c r="H10" s="244"/>
      <c r="I10" s="241"/>
      <c r="J10" s="242"/>
    </row>
    <row r="11" spans="1:10" ht="12.75">
      <c r="A11" s="243"/>
      <c r="B11" s="244"/>
      <c r="C11" s="245"/>
      <c r="D11" s="244"/>
      <c r="E11" s="244"/>
      <c r="F11" s="244"/>
      <c r="G11" s="244"/>
      <c r="H11" s="244"/>
      <c r="I11" s="246"/>
      <c r="J11" s="242"/>
    </row>
    <row r="12" spans="1:10" ht="12.75">
      <c r="A12" s="247" t="s">
        <v>683</v>
      </c>
      <c r="B12" s="248">
        <v>7505941</v>
      </c>
      <c r="C12" s="248">
        <v>32707242</v>
      </c>
      <c r="D12" s="248">
        <v>5224923</v>
      </c>
      <c r="E12" s="248">
        <v>37932165</v>
      </c>
      <c r="F12" s="248">
        <v>9637415</v>
      </c>
      <c r="G12" s="248">
        <v>3735607</v>
      </c>
      <c r="H12" s="248">
        <v>407805</v>
      </c>
      <c r="I12" s="248">
        <v>59218933</v>
      </c>
      <c r="J12" s="249">
        <v>67.56682273225735</v>
      </c>
    </row>
    <row r="13" spans="1:10" ht="12.75">
      <c r="A13" s="247" t="s">
        <v>736</v>
      </c>
      <c r="B13" s="248"/>
      <c r="C13" s="248">
        <v>16937287</v>
      </c>
      <c r="D13" s="248">
        <v>180201</v>
      </c>
      <c r="E13" s="248">
        <v>17117488</v>
      </c>
      <c r="F13" s="248">
        <v>468730</v>
      </c>
      <c r="G13" s="248"/>
      <c r="H13" s="248">
        <v>310552</v>
      </c>
      <c r="I13" s="248">
        <v>17896770</v>
      </c>
      <c r="J13" s="249">
        <v>20.419616241143377</v>
      </c>
    </row>
    <row r="14" spans="1:10" ht="12.75">
      <c r="A14" s="250" t="s">
        <v>737</v>
      </c>
      <c r="B14" s="248">
        <v>7505941</v>
      </c>
      <c r="C14" s="248">
        <v>49644529</v>
      </c>
      <c r="D14" s="248">
        <v>5405124</v>
      </c>
      <c r="E14" s="248">
        <v>55049653</v>
      </c>
      <c r="F14" s="248">
        <v>10106145</v>
      </c>
      <c r="G14" s="248">
        <v>3735607</v>
      </c>
      <c r="H14" s="248">
        <v>718357</v>
      </c>
      <c r="I14" s="248">
        <v>77115703</v>
      </c>
      <c r="J14" s="249">
        <v>87.98643897340072</v>
      </c>
    </row>
    <row r="15" spans="1:10" ht="12.75">
      <c r="A15" s="251" t="s">
        <v>738</v>
      </c>
      <c r="B15" s="248">
        <v>577723</v>
      </c>
      <c r="C15" s="248">
        <v>2510138</v>
      </c>
      <c r="D15" s="248">
        <v>400314</v>
      </c>
      <c r="E15" s="248">
        <v>2910452</v>
      </c>
      <c r="F15" s="248">
        <v>7034593</v>
      </c>
      <c r="G15" s="248">
        <v>-24872</v>
      </c>
      <c r="H15" s="248">
        <v>31388</v>
      </c>
      <c r="I15" s="248">
        <v>10529284</v>
      </c>
      <c r="J15" s="249">
        <v>12.013561026599273</v>
      </c>
    </row>
    <row r="16" spans="1:10" ht="12.75">
      <c r="A16" s="251" t="s">
        <v>771</v>
      </c>
      <c r="B16" s="248">
        <v>41542</v>
      </c>
      <c r="C16" s="242"/>
      <c r="D16" s="242"/>
      <c r="E16" s="248">
        <v>288753</v>
      </c>
      <c r="F16" s="248">
        <v>455395</v>
      </c>
      <c r="G16" s="248">
        <v>18687</v>
      </c>
      <c r="H16" s="248">
        <v>1552</v>
      </c>
      <c r="I16" s="248">
        <v>805929</v>
      </c>
      <c r="J16" s="249">
        <v>0.9195380449996529</v>
      </c>
    </row>
    <row r="17" spans="1:10" ht="12.75">
      <c r="A17" s="251" t="s">
        <v>772</v>
      </c>
      <c r="B17" s="248">
        <v>988702</v>
      </c>
      <c r="C17" s="242"/>
      <c r="D17" s="242"/>
      <c r="E17" s="248">
        <v>-20012</v>
      </c>
      <c r="F17" s="248">
        <v>1263365</v>
      </c>
      <c r="G17" s="248">
        <v>-7887</v>
      </c>
      <c r="H17" s="248">
        <v>11910</v>
      </c>
      <c r="I17" s="248">
        <v>2236078</v>
      </c>
      <c r="J17" s="249">
        <v>2.551290240935286</v>
      </c>
    </row>
    <row r="18" spans="1:10" ht="12.75">
      <c r="A18" s="251" t="s">
        <v>741</v>
      </c>
      <c r="B18" s="248">
        <v>-452521</v>
      </c>
      <c r="C18" s="242"/>
      <c r="D18" s="242"/>
      <c r="E18" s="248">
        <v>2641711</v>
      </c>
      <c r="F18" s="248">
        <v>5315833</v>
      </c>
      <c r="G18" s="248">
        <v>-35672</v>
      </c>
      <c r="H18" s="248">
        <v>17926</v>
      </c>
      <c r="I18" s="248">
        <v>7487277</v>
      </c>
      <c r="J18" s="249">
        <v>8.542732740664336</v>
      </c>
    </row>
    <row r="19" spans="1:10" ht="12.75">
      <c r="A19" s="243" t="s">
        <v>690</v>
      </c>
      <c r="B19" s="248">
        <v>8083664</v>
      </c>
      <c r="C19" s="248">
        <v>52154667</v>
      </c>
      <c r="D19" s="248">
        <v>5805438</v>
      </c>
      <c r="E19" s="248">
        <v>57960105</v>
      </c>
      <c r="F19" s="248">
        <v>17140738</v>
      </c>
      <c r="G19" s="248">
        <v>3710735</v>
      </c>
      <c r="H19" s="248">
        <v>749745</v>
      </c>
      <c r="I19" s="248">
        <v>87644987</v>
      </c>
      <c r="J19" s="249">
        <v>100</v>
      </c>
    </row>
    <row r="20" spans="1:10" ht="12.75">
      <c r="A20" s="250"/>
      <c r="B20" s="248"/>
      <c r="C20" s="248"/>
      <c r="D20" s="248"/>
      <c r="E20" s="248"/>
      <c r="F20" s="248"/>
      <c r="G20" s="248"/>
      <c r="H20" s="248"/>
      <c r="I20" s="248"/>
      <c r="J20" s="249"/>
    </row>
    <row r="21" spans="1:10" ht="12.75">
      <c r="A21" s="243" t="s">
        <v>526</v>
      </c>
      <c r="B21" s="248"/>
      <c r="C21" s="248"/>
      <c r="D21" s="248"/>
      <c r="E21" s="248"/>
      <c r="F21" s="248"/>
      <c r="G21" s="248"/>
      <c r="H21" s="248"/>
      <c r="I21" s="248"/>
      <c r="J21" s="249"/>
    </row>
    <row r="22" spans="1:10" ht="12.75">
      <c r="A22" s="243"/>
      <c r="B22" s="248"/>
      <c r="C22" s="248"/>
      <c r="D22" s="248"/>
      <c r="E22" s="248"/>
      <c r="F22" s="248"/>
      <c r="G22" s="248"/>
      <c r="H22" s="248"/>
      <c r="I22" s="248"/>
      <c r="J22" s="249"/>
    </row>
    <row r="23" spans="1:10" ht="12.75">
      <c r="A23" s="247" t="s">
        <v>742</v>
      </c>
      <c r="B23" s="248">
        <v>1355778</v>
      </c>
      <c r="C23" s="248">
        <v>30042897</v>
      </c>
      <c r="D23" s="248">
        <v>2950872</v>
      </c>
      <c r="E23" s="248">
        <v>32993769</v>
      </c>
      <c r="F23" s="248">
        <v>2273318</v>
      </c>
      <c r="G23" s="248">
        <v>1466330</v>
      </c>
      <c r="H23" s="248">
        <v>328905</v>
      </c>
      <c r="I23" s="248">
        <v>38418100</v>
      </c>
      <c r="J23" s="249">
        <v>49.65776263602127</v>
      </c>
    </row>
    <row r="24" spans="1:10" ht="12.75">
      <c r="A24" s="247" t="s">
        <v>773</v>
      </c>
      <c r="B24" s="248">
        <v>319563</v>
      </c>
      <c r="C24" s="248">
        <v>9224838</v>
      </c>
      <c r="D24" s="248">
        <v>905183</v>
      </c>
      <c r="E24" s="248">
        <v>10130021</v>
      </c>
      <c r="F24" s="248">
        <v>73120</v>
      </c>
      <c r="G24" s="248">
        <v>118410</v>
      </c>
      <c r="H24" s="248">
        <v>99564</v>
      </c>
      <c r="I24" s="248">
        <v>10740678</v>
      </c>
      <c r="J24" s="249">
        <v>13.882988452680786</v>
      </c>
    </row>
    <row r="25" spans="1:10" ht="12.75">
      <c r="A25" s="247" t="s">
        <v>744</v>
      </c>
      <c r="B25" s="248"/>
      <c r="C25" s="248"/>
      <c r="D25" s="248">
        <v>0</v>
      </c>
      <c r="E25" s="248"/>
      <c r="F25" s="248">
        <v>1128907</v>
      </c>
      <c r="G25" s="248"/>
      <c r="H25" s="248"/>
      <c r="I25" s="248">
        <v>1128907</v>
      </c>
      <c r="J25" s="249">
        <v>1.4591818919765127</v>
      </c>
    </row>
    <row r="26" spans="1:10" ht="12.75">
      <c r="A26" s="247" t="s">
        <v>745</v>
      </c>
      <c r="B26" s="248">
        <v>250647</v>
      </c>
      <c r="C26" s="248">
        <v>5389727</v>
      </c>
      <c r="D26" s="248">
        <v>779142</v>
      </c>
      <c r="E26" s="248">
        <v>6168869</v>
      </c>
      <c r="F26" s="248">
        <v>975367</v>
      </c>
      <c r="G26" s="248">
        <v>1377855</v>
      </c>
      <c r="H26" s="248">
        <v>60740</v>
      </c>
      <c r="I26" s="248">
        <v>8833478</v>
      </c>
      <c r="J26" s="249">
        <v>11.417814878260922</v>
      </c>
    </row>
    <row r="27" spans="1:10" ht="12.75">
      <c r="A27" s="247" t="s">
        <v>746</v>
      </c>
      <c r="B27" s="248">
        <v>1783388</v>
      </c>
      <c r="C27" s="248">
        <v>2444655</v>
      </c>
      <c r="D27" s="248">
        <v>0</v>
      </c>
      <c r="E27" s="248">
        <v>2444655</v>
      </c>
      <c r="F27" s="248">
        <v>10960533</v>
      </c>
      <c r="G27" s="248">
        <v>0</v>
      </c>
      <c r="H27" s="248">
        <v>0</v>
      </c>
      <c r="I27" s="248">
        <v>15188576</v>
      </c>
      <c r="J27" s="249">
        <v>19.632170820190726</v>
      </c>
    </row>
    <row r="28" spans="1:10" ht="12.75">
      <c r="A28" s="251" t="s">
        <v>747</v>
      </c>
      <c r="B28" s="248">
        <v>847086</v>
      </c>
      <c r="C28" s="248">
        <v>0</v>
      </c>
      <c r="D28" s="248"/>
      <c r="E28" s="248"/>
      <c r="F28" s="248">
        <v>6911440</v>
      </c>
      <c r="G28" s="248"/>
      <c r="H28" s="248"/>
      <c r="I28" s="248">
        <v>7758526</v>
      </c>
      <c r="J28" s="249">
        <v>10.028373149983981</v>
      </c>
    </row>
    <row r="29" spans="1:10" ht="12.75">
      <c r="A29" s="251" t="s">
        <v>774</v>
      </c>
      <c r="B29" s="248">
        <v>847086</v>
      </c>
      <c r="C29" s="248"/>
      <c r="D29" s="248"/>
      <c r="E29" s="248"/>
      <c r="F29" s="248"/>
      <c r="G29" s="248"/>
      <c r="H29" s="248"/>
      <c r="I29" s="248">
        <v>847086</v>
      </c>
      <c r="J29" s="249">
        <v>0.9664968060295336</v>
      </c>
    </row>
    <row r="30" spans="1:10" ht="12.75">
      <c r="A30" s="251" t="s">
        <v>749</v>
      </c>
      <c r="B30" s="248"/>
      <c r="C30" s="242"/>
      <c r="D30" s="242"/>
      <c r="E30" s="248"/>
      <c r="F30" s="248">
        <v>6911440</v>
      </c>
      <c r="G30" s="248"/>
      <c r="H30" s="248"/>
      <c r="I30" s="248">
        <v>6911440</v>
      </c>
      <c r="J30" s="249">
        <v>7.885721975176972</v>
      </c>
    </row>
    <row r="31" spans="1:10" ht="12.75">
      <c r="A31" s="247" t="s">
        <v>750</v>
      </c>
      <c r="B31" s="248"/>
      <c r="C31" s="242"/>
      <c r="D31" s="242"/>
      <c r="E31" s="248"/>
      <c r="F31" s="248">
        <v>3931129</v>
      </c>
      <c r="G31" s="248"/>
      <c r="H31" s="248"/>
      <c r="I31" s="248">
        <v>3931129</v>
      </c>
      <c r="J31" s="249">
        <v>5.0812265774095975</v>
      </c>
    </row>
    <row r="32" spans="1:10" ht="12.75">
      <c r="A32" s="251" t="s">
        <v>751</v>
      </c>
      <c r="B32" s="248">
        <v>936302</v>
      </c>
      <c r="C32" s="248">
        <v>2444655</v>
      </c>
      <c r="D32" s="248">
        <v>0</v>
      </c>
      <c r="E32" s="248">
        <v>2444655</v>
      </c>
      <c r="F32" s="248">
        <v>117964</v>
      </c>
      <c r="G32" s="248"/>
      <c r="H32" s="248"/>
      <c r="I32" s="248">
        <v>3498921</v>
      </c>
      <c r="J32" s="249">
        <v>4.52257109279715</v>
      </c>
    </row>
    <row r="33" spans="1:10" ht="12.75">
      <c r="A33" s="251" t="s">
        <v>775</v>
      </c>
      <c r="B33" s="248">
        <v>826980</v>
      </c>
      <c r="C33" s="248"/>
      <c r="D33" s="248">
        <v>0</v>
      </c>
      <c r="E33" s="248"/>
      <c r="F33" s="248"/>
      <c r="G33" s="248"/>
      <c r="H33" s="248"/>
      <c r="I33" s="248">
        <v>826980</v>
      </c>
      <c r="J33" s="249">
        <v>0.9435565322178665</v>
      </c>
    </row>
    <row r="34" spans="1:10" ht="12.75">
      <c r="A34" s="251" t="s">
        <v>776</v>
      </c>
      <c r="B34" s="248"/>
      <c r="C34" s="242"/>
      <c r="D34" s="242"/>
      <c r="E34" s="248">
        <v>1239953</v>
      </c>
      <c r="F34" s="248"/>
      <c r="G34" s="248"/>
      <c r="H34" s="248"/>
      <c r="I34" s="248">
        <v>1239953</v>
      </c>
      <c r="J34" s="249">
        <v>1.4147449186112608</v>
      </c>
    </row>
    <row r="35" spans="1:10" ht="12.75">
      <c r="A35" s="251" t="s">
        <v>777</v>
      </c>
      <c r="B35" s="248"/>
      <c r="C35" s="242"/>
      <c r="D35" s="242"/>
      <c r="E35" s="248">
        <v>1122653</v>
      </c>
      <c r="F35" s="248"/>
      <c r="G35" s="248"/>
      <c r="H35" s="248"/>
      <c r="I35" s="248">
        <v>1122653</v>
      </c>
      <c r="J35" s="249">
        <v>1.2809095402113528</v>
      </c>
    </row>
    <row r="36" spans="1:10" ht="12.75">
      <c r="A36" s="251" t="s">
        <v>778</v>
      </c>
      <c r="B36" s="248"/>
      <c r="C36" s="242"/>
      <c r="D36" s="242"/>
      <c r="E36" s="248"/>
      <c r="F36" s="248">
        <v>84</v>
      </c>
      <c r="G36" s="248"/>
      <c r="H36" s="248"/>
      <c r="I36" s="248">
        <v>84</v>
      </c>
      <c r="J36" s="249">
        <v>9.584119169302859E-05</v>
      </c>
    </row>
    <row r="37" spans="1:10" ht="12.75">
      <c r="A37" s="251" t="s">
        <v>779</v>
      </c>
      <c r="B37" s="248">
        <v>1981</v>
      </c>
      <c r="C37" s="242"/>
      <c r="D37" s="242"/>
      <c r="E37" s="248">
        <v>83573</v>
      </c>
      <c r="F37" s="248"/>
      <c r="G37" s="248"/>
      <c r="H37" s="248"/>
      <c r="I37" s="248">
        <v>85554</v>
      </c>
      <c r="J37" s="249">
        <v>0.09761425373934964</v>
      </c>
    </row>
    <row r="38" spans="1:10" ht="12.75">
      <c r="A38" s="251" t="s">
        <v>780</v>
      </c>
      <c r="B38" s="248">
        <v>104803</v>
      </c>
      <c r="C38" s="242"/>
      <c r="D38" s="242"/>
      <c r="E38" s="248"/>
      <c r="F38" s="248"/>
      <c r="G38" s="248"/>
      <c r="H38" s="248"/>
      <c r="I38" s="248">
        <v>104803</v>
      </c>
      <c r="J38" s="249">
        <v>0.11957671920243425</v>
      </c>
    </row>
    <row r="39" spans="1:10" ht="12.75">
      <c r="A39" s="251" t="s">
        <v>781</v>
      </c>
      <c r="B39" s="248"/>
      <c r="C39" s="242"/>
      <c r="D39" s="242"/>
      <c r="E39" s="248"/>
      <c r="F39" s="248">
        <v>18244</v>
      </c>
      <c r="G39" s="248"/>
      <c r="H39" s="248"/>
      <c r="I39" s="248">
        <v>18244</v>
      </c>
      <c r="J39" s="249">
        <v>0.020815794062471592</v>
      </c>
    </row>
    <row r="40" spans="1:10" ht="12.75">
      <c r="A40" s="252" t="s">
        <v>782</v>
      </c>
      <c r="B40" s="248">
        <v>2538</v>
      </c>
      <c r="C40" s="242"/>
      <c r="D40" s="242"/>
      <c r="E40" s="248">
        <v>-1524</v>
      </c>
      <c r="F40" s="248">
        <v>99636</v>
      </c>
      <c r="G40" s="248"/>
      <c r="H40" s="248"/>
      <c r="I40" s="248">
        <v>100650</v>
      </c>
      <c r="J40" s="249">
        <v>0.1148382850464682</v>
      </c>
    </row>
    <row r="41" spans="1:10" ht="12.75">
      <c r="A41" s="243" t="s">
        <v>760</v>
      </c>
      <c r="B41" s="248">
        <v>3709376</v>
      </c>
      <c r="C41" s="248">
        <v>47102117</v>
      </c>
      <c r="D41" s="248">
        <v>4635197</v>
      </c>
      <c r="E41" s="248">
        <v>51737314</v>
      </c>
      <c r="F41" s="248">
        <v>15411245</v>
      </c>
      <c r="G41" s="248">
        <v>2962595</v>
      </c>
      <c r="H41" s="248">
        <v>489209</v>
      </c>
      <c r="I41" s="248">
        <v>74309739</v>
      </c>
      <c r="J41" s="249">
        <v>96.04991867913022</v>
      </c>
    </row>
    <row r="42" spans="1:10" ht="12.75">
      <c r="A42" s="247"/>
      <c r="B42" s="248"/>
      <c r="C42" s="248"/>
      <c r="D42" s="248"/>
      <c r="E42" s="248"/>
      <c r="F42" s="248"/>
      <c r="G42" s="248"/>
      <c r="H42" s="248"/>
      <c r="I42" s="248"/>
      <c r="J42" s="249"/>
    </row>
    <row r="43" spans="1:10" ht="12.75">
      <c r="A43" s="243" t="s">
        <v>761</v>
      </c>
      <c r="B43" s="248"/>
      <c r="C43" s="248"/>
      <c r="D43" s="248"/>
      <c r="E43" s="248"/>
      <c r="F43" s="248"/>
      <c r="G43" s="248"/>
      <c r="H43" s="248"/>
      <c r="I43" s="248"/>
      <c r="J43" s="249"/>
    </row>
    <row r="44" spans="1:10" ht="12.75">
      <c r="A44" s="247" t="s">
        <v>716</v>
      </c>
      <c r="B44" s="248">
        <v>855</v>
      </c>
      <c r="C44" s="248">
        <v>5487</v>
      </c>
      <c r="D44" s="248">
        <v>3515</v>
      </c>
      <c r="E44" s="248">
        <v>9002</v>
      </c>
      <c r="F44" s="248">
        <v>-29694</v>
      </c>
      <c r="G44" s="248">
        <v>-2817</v>
      </c>
      <c r="H44" s="248">
        <v>14</v>
      </c>
      <c r="I44" s="248">
        <v>-22640</v>
      </c>
      <c r="J44" s="249">
        <v>-0.029263595703054594</v>
      </c>
    </row>
    <row r="45" spans="1:10" ht="12.75">
      <c r="A45" s="247" t="s">
        <v>783</v>
      </c>
      <c r="B45" s="248">
        <v>78920</v>
      </c>
      <c r="C45" s="248">
        <v>275106</v>
      </c>
      <c r="D45" s="248">
        <v>102619</v>
      </c>
      <c r="E45" s="248">
        <v>377725</v>
      </c>
      <c r="F45" s="248">
        <v>93134</v>
      </c>
      <c r="G45" s="248">
        <v>38193</v>
      </c>
      <c r="H45" s="248"/>
      <c r="I45" s="248">
        <v>587972</v>
      </c>
      <c r="J45" s="249">
        <v>0.7599900570987815</v>
      </c>
    </row>
    <row r="46" spans="1:10" ht="12.75">
      <c r="A46" s="247" t="s">
        <v>763</v>
      </c>
      <c r="B46" s="248">
        <v>0</v>
      </c>
      <c r="C46" s="248"/>
      <c r="D46" s="248">
        <v>0</v>
      </c>
      <c r="E46" s="248">
        <v>0</v>
      </c>
      <c r="F46" s="248">
        <v>1426194</v>
      </c>
      <c r="G46" s="248"/>
      <c r="H46" s="248"/>
      <c r="I46" s="248">
        <v>1426194</v>
      </c>
      <c r="J46" s="249">
        <v>1.8434436665248337</v>
      </c>
    </row>
    <row r="47" spans="1:10" ht="12.75">
      <c r="A47" s="247" t="s">
        <v>715</v>
      </c>
      <c r="B47" s="248">
        <v>41667</v>
      </c>
      <c r="C47" s="248">
        <v>1021686</v>
      </c>
      <c r="D47" s="248"/>
      <c r="E47" s="248">
        <v>1021686</v>
      </c>
      <c r="F47" s="248">
        <v>1131</v>
      </c>
      <c r="G47" s="248"/>
      <c r="H47" s="248"/>
      <c r="I47" s="248">
        <v>1064484</v>
      </c>
      <c r="J47" s="249">
        <v>1.375911192949221</v>
      </c>
    </row>
    <row r="48" spans="1:10" ht="12.75">
      <c r="A48" s="243" t="s">
        <v>784</v>
      </c>
      <c r="B48" s="248">
        <v>121442</v>
      </c>
      <c r="C48" s="248">
        <v>1302279</v>
      </c>
      <c r="D48" s="248">
        <v>106134</v>
      </c>
      <c r="E48" s="248">
        <v>1408413</v>
      </c>
      <c r="F48" s="248">
        <v>1490765</v>
      </c>
      <c r="G48" s="248">
        <v>35376</v>
      </c>
      <c r="H48" s="248">
        <v>14</v>
      </c>
      <c r="I48" s="248">
        <v>3056010</v>
      </c>
      <c r="J48" s="249">
        <v>3.950081320869782</v>
      </c>
    </row>
    <row r="49" spans="1:10" ht="12.75">
      <c r="A49" s="247"/>
      <c r="B49" s="248"/>
      <c r="C49" s="248"/>
      <c r="D49" s="248"/>
      <c r="E49" s="248"/>
      <c r="F49" s="248"/>
      <c r="G49" s="248"/>
      <c r="H49" s="248"/>
      <c r="I49" s="248"/>
      <c r="J49" s="249"/>
    </row>
    <row r="50" spans="1:10" ht="12.75">
      <c r="A50" s="195" t="s">
        <v>721</v>
      </c>
      <c r="B50" s="248">
        <v>3830818</v>
      </c>
      <c r="C50" s="248">
        <v>48404396</v>
      </c>
      <c r="D50" s="248">
        <v>4741331</v>
      </c>
      <c r="E50" s="248">
        <v>53145727</v>
      </c>
      <c r="F50" s="248">
        <v>16902010</v>
      </c>
      <c r="G50" s="248">
        <v>2997971</v>
      </c>
      <c r="H50" s="248">
        <v>489223</v>
      </c>
      <c r="I50" s="248">
        <v>77365749</v>
      </c>
      <c r="J50" s="249">
        <v>88.27173309980638</v>
      </c>
    </row>
    <row r="51" spans="1:10" ht="12.75">
      <c r="A51" s="247"/>
      <c r="B51" s="248"/>
      <c r="C51" s="248"/>
      <c r="D51" s="248"/>
      <c r="E51" s="248"/>
      <c r="F51" s="248"/>
      <c r="G51" s="248"/>
      <c r="H51" s="248"/>
      <c r="I51" s="248"/>
      <c r="J51" s="249"/>
    </row>
    <row r="52" spans="1:10" ht="12.75">
      <c r="A52" s="253" t="s">
        <v>785</v>
      </c>
      <c r="B52" s="254">
        <v>4252846</v>
      </c>
      <c r="C52" s="248">
        <v>3750271</v>
      </c>
      <c r="D52" s="248">
        <v>1064107</v>
      </c>
      <c r="E52" s="254">
        <v>4814378</v>
      </c>
      <c r="F52" s="254">
        <v>238728</v>
      </c>
      <c r="G52" s="254">
        <v>712764</v>
      </c>
      <c r="H52" s="254">
        <v>260522</v>
      </c>
      <c r="I52" s="254">
        <v>10279238</v>
      </c>
      <c r="J52" s="249">
        <v>11.728266900193617</v>
      </c>
    </row>
    <row r="53" spans="1:10" ht="12.75">
      <c r="A53" s="242"/>
      <c r="B53" s="255"/>
      <c r="C53" s="248"/>
      <c r="D53" s="248"/>
      <c r="E53" s="255"/>
      <c r="F53" s="255"/>
      <c r="G53" s="255"/>
      <c r="H53" s="255"/>
      <c r="I53" s="248"/>
      <c r="J53" s="249"/>
    </row>
    <row r="54" spans="1:10" ht="12.75">
      <c r="A54" s="242" t="s">
        <v>786</v>
      </c>
      <c r="B54" s="248">
        <v>156733</v>
      </c>
      <c r="C54" s="248">
        <v>3723677</v>
      </c>
      <c r="D54" s="248"/>
      <c r="E54" s="248">
        <v>3723677</v>
      </c>
      <c r="F54" s="248">
        <v>279479</v>
      </c>
      <c r="G54" s="248">
        <v>268203</v>
      </c>
      <c r="H54" s="248">
        <v>37110</v>
      </c>
      <c r="I54" s="248">
        <v>4465202</v>
      </c>
      <c r="J54" s="249">
        <v>5.09464620035827</v>
      </c>
    </row>
    <row r="55" spans="1:10" ht="12.75">
      <c r="A55" s="242"/>
      <c r="B55" s="255"/>
      <c r="C55" s="255"/>
      <c r="D55" s="255"/>
      <c r="E55" s="255"/>
      <c r="F55" s="255"/>
      <c r="G55" s="255"/>
      <c r="H55" s="255"/>
      <c r="I55" s="248"/>
      <c r="J55" s="249"/>
    </row>
    <row r="56" spans="1:10" ht="13.5" thickBot="1">
      <c r="A56" s="256" t="s">
        <v>767</v>
      </c>
      <c r="B56" s="257">
        <v>4096113</v>
      </c>
      <c r="C56" s="258">
        <v>1090701</v>
      </c>
      <c r="D56" s="258"/>
      <c r="E56" s="257">
        <v>1090701</v>
      </c>
      <c r="F56" s="257">
        <v>-40751</v>
      </c>
      <c r="G56" s="257">
        <v>444561</v>
      </c>
      <c r="H56" s="257">
        <v>223412</v>
      </c>
      <c r="I56" s="257">
        <v>5814036</v>
      </c>
      <c r="J56" s="259">
        <v>6.6336206998353475</v>
      </c>
    </row>
    <row r="57" spans="1:10" ht="12.75">
      <c r="A57" s="260" t="s">
        <v>787</v>
      </c>
      <c r="B57" s="261"/>
      <c r="C57" s="261"/>
      <c r="D57" s="261"/>
      <c r="E57" s="261"/>
      <c r="F57" s="261"/>
      <c r="G57" s="261"/>
      <c r="H57" s="261"/>
      <c r="I57" s="261"/>
      <c r="J57" s="261"/>
    </row>
    <row r="58" spans="1:10" ht="12.75">
      <c r="A58" s="214" t="s">
        <v>677</v>
      </c>
      <c r="B58" s="214"/>
      <c r="C58" s="214"/>
      <c r="D58" s="214"/>
      <c r="E58" s="214"/>
      <c r="F58" s="214"/>
      <c r="G58" s="214"/>
      <c r="H58" s="214"/>
      <c r="I58" s="214"/>
      <c r="J58" s="214"/>
    </row>
    <row r="59" spans="1:10" ht="12.75">
      <c r="A59" s="262"/>
      <c r="B59" s="242"/>
      <c r="C59" s="242"/>
      <c r="D59" s="242"/>
      <c r="E59" s="242"/>
      <c r="F59" s="242"/>
      <c r="G59" s="242"/>
      <c r="H59" s="255"/>
      <c r="I59" s="242"/>
      <c r="J59" s="242"/>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49.8515625" style="0" customWidth="1"/>
    <col min="2" max="2" width="12.28125" style="0" customWidth="1"/>
    <col min="3" max="3" width="14.421875" style="0" customWidth="1"/>
    <col min="4" max="4" width="13.8515625" style="0" customWidth="1"/>
    <col min="5" max="5" width="14.28125" style="0" customWidth="1"/>
    <col min="6" max="6" width="13.7109375" style="0" customWidth="1"/>
    <col min="7" max="7" width="12.8515625" style="0" customWidth="1"/>
    <col min="8" max="8" width="12.140625" style="0" customWidth="1"/>
    <col min="9" max="9" width="14.57421875" style="0" customWidth="1"/>
    <col min="10" max="10" width="12.28125" style="0" customWidth="1"/>
  </cols>
  <sheetData>
    <row r="1" spans="1:10" ht="12.75">
      <c r="A1" s="17" t="s">
        <v>66</v>
      </c>
      <c r="B1" s="263"/>
      <c r="C1" s="263"/>
      <c r="D1" s="263"/>
      <c r="E1" s="263"/>
      <c r="F1" s="263"/>
      <c r="G1" s="263"/>
      <c r="H1" s="263"/>
      <c r="I1" s="264"/>
      <c r="J1" s="263"/>
    </row>
    <row r="2" spans="1:10" ht="12.75">
      <c r="A2" s="830" t="s">
        <v>31</v>
      </c>
      <c r="B2" s="830"/>
      <c r="C2" s="830"/>
      <c r="D2" s="830"/>
      <c r="E2" s="830"/>
      <c r="F2" s="830"/>
      <c r="G2" s="830"/>
      <c r="H2" s="830"/>
      <c r="I2" s="830"/>
      <c r="J2" s="830"/>
    </row>
    <row r="3" spans="1:10" ht="15">
      <c r="A3" s="831" t="s">
        <v>788</v>
      </c>
      <c r="B3" s="831"/>
      <c r="C3" s="831"/>
      <c r="D3" s="831"/>
      <c r="E3" s="831"/>
      <c r="F3" s="831"/>
      <c r="G3" s="831"/>
      <c r="H3" s="831"/>
      <c r="I3" s="831"/>
      <c r="J3" s="831"/>
    </row>
    <row r="4" spans="1:10" ht="14.25">
      <c r="A4" s="138" t="s">
        <v>524</v>
      </c>
      <c r="B4" s="265"/>
      <c r="C4" s="265"/>
      <c r="D4" s="265"/>
      <c r="E4" s="265"/>
      <c r="F4" s="265"/>
      <c r="G4" s="265"/>
      <c r="H4" s="265"/>
      <c r="I4" s="265"/>
      <c r="J4" s="265"/>
    </row>
    <row r="5" spans="1:10" ht="13.5" thickBot="1">
      <c r="A5" s="266"/>
      <c r="B5" s="265"/>
      <c r="C5" s="265"/>
      <c r="D5" s="265"/>
      <c r="E5" s="265"/>
      <c r="F5" s="265"/>
      <c r="G5" s="265"/>
      <c r="H5" s="265"/>
      <c r="I5" s="265"/>
      <c r="J5" s="265"/>
    </row>
    <row r="6" spans="1:10" ht="12.75">
      <c r="A6" s="819" t="s">
        <v>472</v>
      </c>
      <c r="B6" s="819" t="s">
        <v>729</v>
      </c>
      <c r="C6" s="832" t="s">
        <v>789</v>
      </c>
      <c r="D6" s="832"/>
      <c r="E6" s="819" t="s">
        <v>730</v>
      </c>
      <c r="F6" s="819" t="s">
        <v>731</v>
      </c>
      <c r="G6" s="819" t="s">
        <v>770</v>
      </c>
      <c r="H6" s="819" t="s">
        <v>733</v>
      </c>
      <c r="I6" s="267" t="s">
        <v>596</v>
      </c>
      <c r="J6" s="822" t="s">
        <v>682</v>
      </c>
    </row>
    <row r="7" spans="1:10" ht="14.25" customHeight="1">
      <c r="A7" s="820"/>
      <c r="B7" s="820"/>
      <c r="C7" s="833"/>
      <c r="D7" s="833"/>
      <c r="E7" s="820"/>
      <c r="F7" s="820"/>
      <c r="G7" s="820"/>
      <c r="H7" s="820"/>
      <c r="I7" s="268" t="s">
        <v>68</v>
      </c>
      <c r="J7" s="823"/>
    </row>
    <row r="8" spans="1:10" ht="12.75">
      <c r="A8" s="821"/>
      <c r="B8" s="821"/>
      <c r="C8" s="269" t="s">
        <v>734</v>
      </c>
      <c r="D8" s="269" t="s">
        <v>735</v>
      </c>
      <c r="E8" s="821"/>
      <c r="F8" s="821"/>
      <c r="G8" s="821"/>
      <c r="H8" s="821"/>
      <c r="I8" s="270" t="s">
        <v>596</v>
      </c>
      <c r="J8" s="824"/>
    </row>
    <row r="9" spans="1:10" ht="12.75">
      <c r="A9" s="271"/>
      <c r="B9" s="271"/>
      <c r="C9" s="271"/>
      <c r="D9" s="271"/>
      <c r="E9" s="271"/>
      <c r="F9" s="271"/>
      <c r="G9" s="271"/>
      <c r="H9" s="271"/>
      <c r="I9" s="272"/>
      <c r="J9" s="273"/>
    </row>
    <row r="10" spans="1:10" ht="12.75">
      <c r="A10" s="274" t="s">
        <v>525</v>
      </c>
      <c r="B10" s="275"/>
      <c r="C10" s="275"/>
      <c r="D10" s="275"/>
      <c r="E10" s="275"/>
      <c r="F10" s="275"/>
      <c r="G10" s="275"/>
      <c r="H10" s="275"/>
      <c r="I10" s="272"/>
      <c r="J10" s="273"/>
    </row>
    <row r="11" spans="1:10" ht="12.75">
      <c r="A11" s="274"/>
      <c r="B11" s="275"/>
      <c r="C11" s="275"/>
      <c r="D11" s="275"/>
      <c r="E11" s="275"/>
      <c r="F11" s="275"/>
      <c r="G11" s="275"/>
      <c r="H11" s="275"/>
      <c r="I11" s="276"/>
      <c r="J11" s="273"/>
    </row>
    <row r="12" spans="1:10" ht="12.75">
      <c r="A12" s="277" t="s">
        <v>683</v>
      </c>
      <c r="B12" s="278">
        <v>9169457</v>
      </c>
      <c r="C12" s="278">
        <v>40965</v>
      </c>
      <c r="D12" s="278">
        <v>6544</v>
      </c>
      <c r="E12" s="278">
        <v>47508691</v>
      </c>
      <c r="F12" s="278">
        <v>10964349</v>
      </c>
      <c r="G12" s="278">
        <v>4749402</v>
      </c>
      <c r="H12" s="278">
        <v>507889</v>
      </c>
      <c r="I12" s="278">
        <v>72899788</v>
      </c>
      <c r="J12" s="279">
        <v>66.99650671478346</v>
      </c>
    </row>
    <row r="13" spans="1:10" ht="12.75">
      <c r="A13" s="277" t="s">
        <v>736</v>
      </c>
      <c r="B13" s="278"/>
      <c r="C13" s="278">
        <v>20632</v>
      </c>
      <c r="D13" s="278">
        <v>368</v>
      </c>
      <c r="E13" s="278">
        <v>21000040</v>
      </c>
      <c r="F13" s="278">
        <v>579701</v>
      </c>
      <c r="G13" s="278"/>
      <c r="H13" s="278">
        <v>364235</v>
      </c>
      <c r="I13" s="278">
        <v>21943976</v>
      </c>
      <c r="J13" s="279">
        <v>20.166996033418467</v>
      </c>
    </row>
    <row r="14" spans="1:10" ht="12.75">
      <c r="A14" s="280" t="s">
        <v>737</v>
      </c>
      <c r="B14" s="278">
        <v>9169457</v>
      </c>
      <c r="C14" s="278">
        <v>61597</v>
      </c>
      <c r="D14" s="278">
        <v>6912</v>
      </c>
      <c r="E14" s="278">
        <v>68508731</v>
      </c>
      <c r="F14" s="278">
        <v>11544050</v>
      </c>
      <c r="G14" s="278">
        <v>4749402</v>
      </c>
      <c r="H14" s="278">
        <v>872124</v>
      </c>
      <c r="I14" s="278">
        <v>94843764</v>
      </c>
      <c r="J14" s="279">
        <v>87.16350274820194</v>
      </c>
    </row>
    <row r="15" spans="1:10" ht="12.75">
      <c r="A15" s="281" t="s">
        <v>738</v>
      </c>
      <c r="B15" s="278">
        <v>1630074</v>
      </c>
      <c r="C15" s="278">
        <v>1575</v>
      </c>
      <c r="D15" s="278">
        <v>18</v>
      </c>
      <c r="E15" s="278">
        <v>1592877</v>
      </c>
      <c r="F15" s="278">
        <v>10147599</v>
      </c>
      <c r="G15" s="278">
        <v>571642</v>
      </c>
      <c r="H15" s="278">
        <v>25371</v>
      </c>
      <c r="I15" s="278">
        <v>13967563</v>
      </c>
      <c r="J15" s="279">
        <v>12.83649725179806</v>
      </c>
    </row>
    <row r="16" spans="1:10" ht="12.75">
      <c r="A16" s="281" t="s">
        <v>687</v>
      </c>
      <c r="B16" s="278">
        <v>176988</v>
      </c>
      <c r="C16" s="278"/>
      <c r="D16" s="278"/>
      <c r="E16" s="278">
        <v>862098</v>
      </c>
      <c r="F16" s="278">
        <v>853954</v>
      </c>
      <c r="G16" s="278">
        <v>57871</v>
      </c>
      <c r="H16" s="278">
        <v>1661</v>
      </c>
      <c r="I16" s="278">
        <v>1952572</v>
      </c>
      <c r="J16" s="279">
        <v>1.794456564250889</v>
      </c>
    </row>
    <row r="17" spans="1:10" ht="12.75">
      <c r="A17" s="281" t="s">
        <v>790</v>
      </c>
      <c r="B17" s="278">
        <v>1402969</v>
      </c>
      <c r="C17" s="278"/>
      <c r="D17" s="278"/>
      <c r="E17" s="278">
        <v>280510</v>
      </c>
      <c r="F17" s="278">
        <v>1306486</v>
      </c>
      <c r="G17" s="278">
        <v>51804</v>
      </c>
      <c r="H17" s="278">
        <v>18312</v>
      </c>
      <c r="I17" s="278">
        <v>3060081</v>
      </c>
      <c r="J17" s="279">
        <v>2.812281666227635</v>
      </c>
    </row>
    <row r="18" spans="1:10" ht="12.75">
      <c r="A18" s="281" t="s">
        <v>791</v>
      </c>
      <c r="B18" s="278">
        <v>50117</v>
      </c>
      <c r="C18" s="278"/>
      <c r="D18" s="278"/>
      <c r="E18" s="278">
        <v>450269</v>
      </c>
      <c r="F18" s="278">
        <v>7987159</v>
      </c>
      <c r="G18" s="278">
        <v>461967</v>
      </c>
      <c r="H18" s="278">
        <v>5398</v>
      </c>
      <c r="I18" s="278">
        <v>8954910</v>
      </c>
      <c r="J18" s="279">
        <v>8.229759021319536</v>
      </c>
    </row>
    <row r="19" spans="1:10" ht="12.75">
      <c r="A19" s="274" t="s">
        <v>690</v>
      </c>
      <c r="B19" s="278">
        <v>10799531</v>
      </c>
      <c r="C19" s="278">
        <v>63172</v>
      </c>
      <c r="D19" s="278">
        <v>6930</v>
      </c>
      <c r="E19" s="278">
        <v>70101608</v>
      </c>
      <c r="F19" s="278">
        <v>21691649</v>
      </c>
      <c r="G19" s="278">
        <v>5321044</v>
      </c>
      <c r="H19" s="278">
        <v>897495</v>
      </c>
      <c r="I19" s="278">
        <v>108811327</v>
      </c>
      <c r="J19" s="279">
        <v>100</v>
      </c>
    </row>
    <row r="20" spans="1:10" ht="12.75">
      <c r="A20" s="280"/>
      <c r="B20" s="278"/>
      <c r="C20" s="278"/>
      <c r="D20" s="278"/>
      <c r="E20" s="278"/>
      <c r="F20" s="278"/>
      <c r="G20" s="278"/>
      <c r="H20" s="278"/>
      <c r="I20" s="278"/>
      <c r="J20" s="279"/>
    </row>
    <row r="21" spans="1:10" ht="12.75">
      <c r="A21" s="274" t="s">
        <v>526</v>
      </c>
      <c r="B21" s="278"/>
      <c r="C21" s="278"/>
      <c r="D21" s="278"/>
      <c r="E21" s="278"/>
      <c r="F21" s="278"/>
      <c r="G21" s="278"/>
      <c r="H21" s="278"/>
      <c r="I21" s="278"/>
      <c r="J21" s="279"/>
    </row>
    <row r="22" spans="1:10" ht="12.75">
      <c r="A22" s="274"/>
      <c r="B22" s="278"/>
      <c r="C22" s="278"/>
      <c r="D22" s="278"/>
      <c r="E22" s="278"/>
      <c r="F22" s="278"/>
      <c r="G22" s="278"/>
      <c r="H22" s="278"/>
      <c r="I22" s="278"/>
      <c r="J22" s="279"/>
    </row>
    <row r="23" spans="1:10" ht="12.75">
      <c r="A23" s="277" t="s">
        <v>742</v>
      </c>
      <c r="B23" s="278">
        <v>1897747</v>
      </c>
      <c r="C23" s="278">
        <v>34959</v>
      </c>
      <c r="D23" s="278">
        <v>5854</v>
      </c>
      <c r="E23" s="278">
        <v>41335287</v>
      </c>
      <c r="F23" s="278">
        <v>2467930</v>
      </c>
      <c r="G23" s="278">
        <v>2480597</v>
      </c>
      <c r="H23" s="278">
        <v>705514</v>
      </c>
      <c r="I23" s="278">
        <v>48887075</v>
      </c>
      <c r="J23" s="279">
        <v>49.88141206574684</v>
      </c>
    </row>
    <row r="24" spans="1:10" ht="12.75">
      <c r="A24" s="277" t="s">
        <v>773</v>
      </c>
      <c r="B24" s="278">
        <v>458184</v>
      </c>
      <c r="C24" s="278">
        <v>11102</v>
      </c>
      <c r="D24" s="278">
        <v>1784</v>
      </c>
      <c r="E24" s="278">
        <v>12886050</v>
      </c>
      <c r="F24" s="278">
        <v>118090</v>
      </c>
      <c r="G24" s="278">
        <v>163143</v>
      </c>
      <c r="H24" s="278">
        <v>223357</v>
      </c>
      <c r="I24" s="278">
        <v>13848824</v>
      </c>
      <c r="J24" s="279">
        <v>14.13050170356898</v>
      </c>
    </row>
    <row r="25" spans="1:10" ht="12.75">
      <c r="A25" s="277" t="s">
        <v>744</v>
      </c>
      <c r="B25" s="278"/>
      <c r="C25" s="278"/>
      <c r="D25" s="278"/>
      <c r="E25" s="278"/>
      <c r="F25" s="278">
        <v>1577198</v>
      </c>
      <c r="G25" s="278"/>
      <c r="H25" s="278"/>
      <c r="I25" s="278">
        <v>1577198</v>
      </c>
      <c r="J25" s="279">
        <v>1.6092773672237863</v>
      </c>
    </row>
    <row r="26" spans="1:10" ht="12.75">
      <c r="A26" s="277" t="s">
        <v>745</v>
      </c>
      <c r="B26" s="278">
        <v>338904</v>
      </c>
      <c r="C26" s="278">
        <f>1812+4897</f>
        <v>6709</v>
      </c>
      <c r="D26" s="278">
        <v>795</v>
      </c>
      <c r="E26" s="278">
        <v>7744021</v>
      </c>
      <c r="F26" s="278">
        <v>1132218</v>
      </c>
      <c r="G26" s="278">
        <v>1925533</v>
      </c>
      <c r="H26" s="278">
        <v>113670</v>
      </c>
      <c r="I26" s="278">
        <v>11254346</v>
      </c>
      <c r="J26" s="279">
        <v>11.483253403000479</v>
      </c>
    </row>
    <row r="27" spans="1:10" ht="12.75">
      <c r="A27" s="277" t="s">
        <v>746</v>
      </c>
      <c r="B27" s="278">
        <v>2713986</v>
      </c>
      <c r="C27" s="278">
        <v>3130</v>
      </c>
      <c r="D27" s="278"/>
      <c r="E27" s="278">
        <v>3129671</v>
      </c>
      <c r="F27" s="278">
        <v>13111866</v>
      </c>
      <c r="G27" s="278">
        <v>0</v>
      </c>
      <c r="H27" s="278">
        <v>0</v>
      </c>
      <c r="I27" s="278">
        <v>18955523</v>
      </c>
      <c r="J27" s="279">
        <v>19.341068241140256</v>
      </c>
    </row>
    <row r="28" spans="1:10" ht="12.75">
      <c r="A28" s="281" t="s">
        <v>747</v>
      </c>
      <c r="B28" s="278">
        <v>1539729</v>
      </c>
      <c r="C28" s="278"/>
      <c r="D28" s="278"/>
      <c r="E28" s="278"/>
      <c r="F28" s="278">
        <v>7693605</v>
      </c>
      <c r="G28" s="278"/>
      <c r="H28" s="278"/>
      <c r="I28" s="278">
        <v>9233334</v>
      </c>
      <c r="J28" s="279">
        <v>9.421135095414698</v>
      </c>
    </row>
    <row r="29" spans="1:10" ht="12.75">
      <c r="A29" s="281" t="s">
        <v>774</v>
      </c>
      <c r="B29" s="278">
        <v>1539729</v>
      </c>
      <c r="C29" s="278"/>
      <c r="D29" s="278"/>
      <c r="E29" s="278"/>
      <c r="F29" s="278"/>
      <c r="G29" s="278"/>
      <c r="H29" s="278"/>
      <c r="I29" s="278">
        <v>1539729</v>
      </c>
      <c r="J29" s="279">
        <v>1.4150447774614494</v>
      </c>
    </row>
    <row r="30" spans="1:10" ht="12.75">
      <c r="A30" s="281" t="s">
        <v>749</v>
      </c>
      <c r="B30" s="278"/>
      <c r="C30" s="278"/>
      <c r="D30" s="278"/>
      <c r="E30" s="278"/>
      <c r="F30" s="278">
        <v>7693605</v>
      </c>
      <c r="G30" s="278"/>
      <c r="H30" s="278"/>
      <c r="I30" s="278">
        <v>7693605</v>
      </c>
      <c r="J30" s="279">
        <v>7.07059201658298</v>
      </c>
    </row>
    <row r="31" spans="1:10" ht="12.75">
      <c r="A31" s="277" t="s">
        <v>750</v>
      </c>
      <c r="B31" s="278"/>
      <c r="C31" s="278"/>
      <c r="D31" s="278"/>
      <c r="E31" s="278"/>
      <c r="F31" s="278">
        <v>5321026</v>
      </c>
      <c r="G31" s="278"/>
      <c r="H31" s="278"/>
      <c r="I31" s="278">
        <v>5321026</v>
      </c>
      <c r="J31" s="279">
        <v>5.429252834589769</v>
      </c>
    </row>
    <row r="32" spans="1:10" ht="12.75">
      <c r="A32" s="281" t="s">
        <v>751</v>
      </c>
      <c r="B32" s="278">
        <v>1174257</v>
      </c>
      <c r="C32" s="278">
        <v>3130</v>
      </c>
      <c r="D32" s="278"/>
      <c r="E32" s="278">
        <v>3129671</v>
      </c>
      <c r="F32" s="278">
        <v>97235</v>
      </c>
      <c r="G32" s="278"/>
      <c r="H32" s="278"/>
      <c r="I32" s="278">
        <v>4401163</v>
      </c>
      <c r="J32" s="279">
        <v>4.490680311135787</v>
      </c>
    </row>
    <row r="33" spans="1:10" ht="12.75">
      <c r="A33" s="282" t="s">
        <v>775</v>
      </c>
      <c r="B33" s="278">
        <v>1025055</v>
      </c>
      <c r="C33" s="278"/>
      <c r="D33" s="278"/>
      <c r="E33" s="278"/>
      <c r="F33" s="278"/>
      <c r="G33" s="278"/>
      <c r="H33" s="278"/>
      <c r="I33" s="278">
        <v>1025055</v>
      </c>
      <c r="J33" s="279">
        <v>0.9420480645365165</v>
      </c>
    </row>
    <row r="34" spans="1:10" ht="12.75">
      <c r="A34" s="282" t="s">
        <v>776</v>
      </c>
      <c r="B34" s="278"/>
      <c r="C34" s="278"/>
      <c r="D34" s="278"/>
      <c r="E34" s="278">
        <v>1630335</v>
      </c>
      <c r="F34" s="278"/>
      <c r="G34" s="278"/>
      <c r="H34" s="278"/>
      <c r="I34" s="278">
        <v>1630335</v>
      </c>
      <c r="J34" s="279">
        <v>1.4983136819937872</v>
      </c>
    </row>
    <row r="35" spans="1:10" ht="12.75">
      <c r="A35" s="273" t="s">
        <v>777</v>
      </c>
      <c r="B35" s="278"/>
      <c r="C35" s="278"/>
      <c r="D35" s="278"/>
      <c r="E35" s="278">
        <v>1398827</v>
      </c>
      <c r="F35" s="278"/>
      <c r="G35" s="278"/>
      <c r="H35" s="278"/>
      <c r="I35" s="278">
        <v>1398827</v>
      </c>
      <c r="J35" s="279">
        <v>1.2855527439712227</v>
      </c>
    </row>
    <row r="36" spans="1:10" ht="12.75">
      <c r="A36" s="281" t="s">
        <v>778</v>
      </c>
      <c r="B36" s="278"/>
      <c r="C36" s="278"/>
      <c r="D36" s="278"/>
      <c r="E36" s="278"/>
      <c r="F36" s="278"/>
      <c r="G36" s="278"/>
      <c r="H36" s="278"/>
      <c r="I36" s="278"/>
      <c r="J36" s="279"/>
    </row>
    <row r="37" spans="1:10" ht="12.75">
      <c r="A37" s="281" t="s">
        <v>779</v>
      </c>
      <c r="B37" s="278">
        <v>2182</v>
      </c>
      <c r="C37" s="278"/>
      <c r="D37" s="278"/>
      <c r="E37" s="278">
        <v>98550</v>
      </c>
      <c r="F37" s="278"/>
      <c r="G37" s="278"/>
      <c r="H37" s="278"/>
      <c r="I37" s="278">
        <v>100732</v>
      </c>
      <c r="J37" s="279">
        <v>0.09257492099145156</v>
      </c>
    </row>
    <row r="38" spans="1:10" ht="12.75">
      <c r="A38" s="281" t="s">
        <v>780</v>
      </c>
      <c r="B38" s="278">
        <v>144180</v>
      </c>
      <c r="C38" s="278"/>
      <c r="D38" s="278"/>
      <c r="E38" s="278"/>
      <c r="F38" s="278"/>
      <c r="G38" s="278"/>
      <c r="H38" s="278"/>
      <c r="I38" s="278">
        <v>144180</v>
      </c>
      <c r="J38" s="279">
        <v>0.1325045875049387</v>
      </c>
    </row>
    <row r="39" spans="1:10" ht="12.75">
      <c r="A39" s="281" t="s">
        <v>781</v>
      </c>
      <c r="B39" s="278"/>
      <c r="C39" s="278"/>
      <c r="D39" s="278"/>
      <c r="E39" s="278"/>
      <c r="F39" s="278">
        <v>20671</v>
      </c>
      <c r="G39" s="278"/>
      <c r="H39" s="278"/>
      <c r="I39" s="278">
        <v>20671</v>
      </c>
      <c r="J39" s="279">
        <v>0.01899710312328054</v>
      </c>
    </row>
    <row r="40" spans="1:10" ht="12.75">
      <c r="A40" s="281" t="s">
        <v>792</v>
      </c>
      <c r="B40" s="278">
        <v>2840</v>
      </c>
      <c r="C40" s="278"/>
      <c r="D40" s="278"/>
      <c r="E40" s="278">
        <v>1959</v>
      </c>
      <c r="F40" s="278">
        <v>76564</v>
      </c>
      <c r="G40" s="278"/>
      <c r="H40" s="278"/>
      <c r="I40" s="278">
        <v>81363</v>
      </c>
      <c r="J40" s="279">
        <v>0.07477438447194014</v>
      </c>
    </row>
    <row r="41" spans="1:10" ht="12.75">
      <c r="A41" s="274" t="s">
        <v>760</v>
      </c>
      <c r="B41" s="278">
        <v>5408821</v>
      </c>
      <c r="C41" s="278">
        <v>55900</v>
      </c>
      <c r="D41" s="278">
        <v>8672</v>
      </c>
      <c r="E41" s="278">
        <v>65095029</v>
      </c>
      <c r="F41" s="278">
        <v>18407302</v>
      </c>
      <c r="G41" s="278">
        <v>4569273</v>
      </c>
      <c r="H41" s="278">
        <v>1042541</v>
      </c>
      <c r="I41" s="278">
        <v>94522966</v>
      </c>
      <c r="J41" s="279">
        <v>96.44551278068033</v>
      </c>
    </row>
    <row r="42" spans="1:10" ht="12.75">
      <c r="A42" s="277"/>
      <c r="B42" s="278"/>
      <c r="C42" s="278"/>
      <c r="D42" s="278"/>
      <c r="E42" s="278"/>
      <c r="F42" s="278"/>
      <c r="G42" s="278"/>
      <c r="H42" s="278"/>
      <c r="I42" s="278"/>
      <c r="J42" s="279"/>
    </row>
    <row r="43" spans="1:10" ht="12.75">
      <c r="A43" s="274" t="s">
        <v>761</v>
      </c>
      <c r="B43" s="278"/>
      <c r="C43" s="278"/>
      <c r="D43" s="278"/>
      <c r="E43" s="278"/>
      <c r="F43" s="278"/>
      <c r="G43" s="278"/>
      <c r="H43" s="278"/>
      <c r="I43" s="278"/>
      <c r="J43" s="279"/>
    </row>
    <row r="44" spans="1:10" ht="12.75">
      <c r="A44" s="277" t="s">
        <v>716</v>
      </c>
      <c r="B44" s="278">
        <v>2595</v>
      </c>
      <c r="C44" s="278">
        <v>23</v>
      </c>
      <c r="D44" s="278">
        <v>14</v>
      </c>
      <c r="E44" s="278">
        <v>36304</v>
      </c>
      <c r="F44" s="278">
        <v>13803</v>
      </c>
      <c r="G44" s="278">
        <v>2201</v>
      </c>
      <c r="H44" s="278">
        <v>321</v>
      </c>
      <c r="I44" s="278">
        <v>55224</v>
      </c>
      <c r="J44" s="279">
        <v>0.05634722674487692</v>
      </c>
    </row>
    <row r="45" spans="1:10" ht="12.75">
      <c r="A45" s="277" t="s">
        <v>783</v>
      </c>
      <c r="B45" s="278">
        <v>92051</v>
      </c>
      <c r="C45" s="278">
        <v>324</v>
      </c>
      <c r="D45" s="278">
        <v>121</v>
      </c>
      <c r="E45" s="278">
        <v>444663</v>
      </c>
      <c r="F45" s="278">
        <v>106387</v>
      </c>
      <c r="G45" s="278">
        <v>45848</v>
      </c>
      <c r="H45" s="278"/>
      <c r="I45" s="278">
        <v>688949</v>
      </c>
      <c r="J45" s="279">
        <v>0.702961855690573</v>
      </c>
    </row>
    <row r="46" spans="1:10" ht="12.75">
      <c r="A46" s="277" t="s">
        <v>763</v>
      </c>
      <c r="B46" s="278">
        <v>0</v>
      </c>
      <c r="C46" s="278"/>
      <c r="D46" s="278"/>
      <c r="E46" s="278">
        <v>0</v>
      </c>
      <c r="F46" s="278">
        <v>1592211</v>
      </c>
      <c r="G46" s="278"/>
      <c r="H46" s="278"/>
      <c r="I46" s="278">
        <v>1592211</v>
      </c>
      <c r="J46" s="279">
        <v>1.6245957236470956</v>
      </c>
    </row>
    <row r="47" spans="1:10" ht="12.75">
      <c r="A47" s="277" t="s">
        <v>715</v>
      </c>
      <c r="B47" s="278">
        <v>39788</v>
      </c>
      <c r="C47" s="278">
        <v>1107</v>
      </c>
      <c r="D47" s="278"/>
      <c r="E47" s="278">
        <v>1107457</v>
      </c>
      <c r="F47" s="278"/>
      <c r="G47" s="278">
        <v>3</v>
      </c>
      <c r="H47" s="278"/>
      <c r="I47" s="278">
        <v>1147248</v>
      </c>
      <c r="J47" s="279">
        <v>1.170582413237117</v>
      </c>
    </row>
    <row r="48" spans="1:10" ht="12.75">
      <c r="A48" s="274" t="s">
        <v>764</v>
      </c>
      <c r="B48" s="278">
        <v>134434</v>
      </c>
      <c r="C48" s="278">
        <v>1454</v>
      </c>
      <c r="D48" s="278">
        <v>135</v>
      </c>
      <c r="E48" s="278">
        <v>1588424</v>
      </c>
      <c r="F48" s="278">
        <v>1712401</v>
      </c>
      <c r="G48" s="278">
        <v>48052</v>
      </c>
      <c r="H48" s="278">
        <v>321</v>
      </c>
      <c r="I48" s="278">
        <v>3483632</v>
      </c>
      <c r="J48" s="279">
        <v>3.5544872193196624</v>
      </c>
    </row>
    <row r="49" spans="1:10" ht="12.75">
      <c r="A49" s="277"/>
      <c r="B49" s="278"/>
      <c r="C49" s="278"/>
      <c r="D49" s="278"/>
      <c r="E49" s="278"/>
      <c r="F49" s="278"/>
      <c r="G49" s="278"/>
      <c r="H49" s="278"/>
      <c r="I49" s="278"/>
      <c r="J49" s="279"/>
    </row>
    <row r="50" spans="1:10" ht="12.75">
      <c r="A50" s="195" t="s">
        <v>721</v>
      </c>
      <c r="B50" s="278">
        <v>5543255</v>
      </c>
      <c r="C50" s="278">
        <v>57353</v>
      </c>
      <c r="D50" s="278">
        <v>8808</v>
      </c>
      <c r="E50" s="278">
        <v>66683453</v>
      </c>
      <c r="F50" s="278">
        <v>20119703</v>
      </c>
      <c r="G50" s="278">
        <v>4617325</v>
      </c>
      <c r="H50" s="278">
        <v>1042862</v>
      </c>
      <c r="I50" s="278">
        <v>98006598</v>
      </c>
      <c r="J50" s="279">
        <v>90.07021667882059</v>
      </c>
    </row>
    <row r="51" spans="1:10" ht="12.75">
      <c r="A51" s="277"/>
      <c r="B51" s="278"/>
      <c r="C51" s="278"/>
      <c r="D51" s="278"/>
      <c r="E51" s="278"/>
      <c r="F51" s="278"/>
      <c r="G51" s="278"/>
      <c r="H51" s="278"/>
      <c r="I51" s="278"/>
      <c r="J51" s="279"/>
    </row>
    <row r="52" spans="1:10" ht="12.75">
      <c r="A52" s="283" t="s">
        <v>793</v>
      </c>
      <c r="B52" s="284">
        <v>5256276</v>
      </c>
      <c r="C52" s="284">
        <f>C19-C50</f>
        <v>5819</v>
      </c>
      <c r="D52" s="284">
        <f>D19-D50</f>
        <v>-1878</v>
      </c>
      <c r="E52" s="284">
        <v>3418155</v>
      </c>
      <c r="F52" s="284">
        <v>1571946</v>
      </c>
      <c r="G52" s="284">
        <v>703719</v>
      </c>
      <c r="H52" s="284">
        <v>-145367</v>
      </c>
      <c r="I52" s="284">
        <v>10804729</v>
      </c>
      <c r="J52" s="279">
        <v>9.929783321179421</v>
      </c>
    </row>
    <row r="53" spans="1:10" ht="12.75">
      <c r="A53" s="273"/>
      <c r="B53" s="285"/>
      <c r="C53" s="286"/>
      <c r="D53" s="286"/>
      <c r="E53" s="285"/>
      <c r="F53" s="285"/>
      <c r="G53" s="285"/>
      <c r="H53" s="285"/>
      <c r="I53" s="278"/>
      <c r="J53" s="279"/>
    </row>
    <row r="54" spans="1:10" ht="12.75">
      <c r="A54" s="287" t="s">
        <v>794</v>
      </c>
      <c r="B54" s="278">
        <v>233354</v>
      </c>
      <c r="C54" s="278">
        <v>3149</v>
      </c>
      <c r="D54" s="278">
        <v>538</v>
      </c>
      <c r="E54" s="278">
        <v>5090378</v>
      </c>
      <c r="F54" s="278">
        <v>314154</v>
      </c>
      <c r="G54" s="278">
        <v>305110</v>
      </c>
      <c r="H54" s="278">
        <v>86829</v>
      </c>
      <c r="I54" s="278">
        <v>6029825</v>
      </c>
      <c r="J54" s="279">
        <v>5.541541644832619</v>
      </c>
    </row>
    <row r="55" spans="1:10" ht="12.75">
      <c r="A55" s="287" t="s">
        <v>795</v>
      </c>
      <c r="B55" s="285"/>
      <c r="C55" s="286"/>
      <c r="D55" s="286"/>
      <c r="E55" s="285"/>
      <c r="F55" s="285">
        <v>0</v>
      </c>
      <c r="G55" s="285"/>
      <c r="H55" s="285"/>
      <c r="I55" s="278">
        <v>0</v>
      </c>
      <c r="J55" s="288"/>
    </row>
    <row r="56" spans="1:10" ht="12.75">
      <c r="A56" s="287"/>
      <c r="B56" s="278"/>
      <c r="C56" s="278"/>
      <c r="D56" s="278"/>
      <c r="E56" s="278"/>
      <c r="F56" s="278"/>
      <c r="G56" s="278"/>
      <c r="H56" s="278"/>
      <c r="I56" s="278">
        <v>0</v>
      </c>
      <c r="J56" s="288"/>
    </row>
    <row r="57" spans="1:10" ht="13.5" thickBot="1">
      <c r="A57" s="289" t="s">
        <v>767</v>
      </c>
      <c r="B57" s="290">
        <v>5022922</v>
      </c>
      <c r="C57" s="290">
        <f>C52-C54</f>
        <v>2670</v>
      </c>
      <c r="D57" s="290">
        <f>D52-D54</f>
        <v>-2416</v>
      </c>
      <c r="E57" s="290">
        <v>-1672223</v>
      </c>
      <c r="F57" s="290">
        <v>1257792</v>
      </c>
      <c r="G57" s="290">
        <v>398609</v>
      </c>
      <c r="H57" s="290">
        <v>-232196</v>
      </c>
      <c r="I57" s="290">
        <v>4774904</v>
      </c>
      <c r="J57" s="291">
        <v>4.3882416763468015</v>
      </c>
    </row>
    <row r="58" spans="1:10" ht="12.75">
      <c r="A58" s="292" t="s">
        <v>787</v>
      </c>
      <c r="B58" s="293"/>
      <c r="C58" s="293"/>
      <c r="D58" s="293"/>
      <c r="E58" s="293"/>
      <c r="F58" s="293"/>
      <c r="G58" s="293"/>
      <c r="H58" s="293"/>
      <c r="I58" s="293"/>
      <c r="J58" s="293"/>
    </row>
    <row r="59" spans="1:10" ht="12.75">
      <c r="A59" s="294" t="s">
        <v>796</v>
      </c>
      <c r="B59" s="293"/>
      <c r="C59" s="293"/>
      <c r="D59" s="293"/>
      <c r="E59" s="293"/>
      <c r="F59" s="293"/>
      <c r="G59" s="293"/>
      <c r="H59" s="293"/>
      <c r="I59" s="293"/>
      <c r="J59" s="293"/>
    </row>
    <row r="60" spans="1:10" ht="12.75">
      <c r="A60" s="214" t="s">
        <v>677</v>
      </c>
      <c r="B60" s="214"/>
      <c r="C60" s="214"/>
      <c r="D60" s="214"/>
      <c r="E60" s="214"/>
      <c r="F60" s="214"/>
      <c r="G60" s="214"/>
      <c r="H60" s="214"/>
      <c r="I60" s="214"/>
      <c r="J60" s="214"/>
    </row>
    <row r="61" spans="1:10" ht="12.75">
      <c r="A61" s="295"/>
      <c r="B61" s="273"/>
      <c r="C61" s="273"/>
      <c r="D61" s="273"/>
      <c r="E61" s="273"/>
      <c r="F61" s="273"/>
      <c r="G61" s="273"/>
      <c r="H61" s="273"/>
      <c r="I61" s="273"/>
      <c r="J61" s="273"/>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52.28125" style="0" customWidth="1"/>
    <col min="2" max="2" width="13.421875" style="0" customWidth="1"/>
    <col min="3" max="3" width="14.140625" style="0" customWidth="1"/>
    <col min="4" max="4" width="12.421875" style="0" customWidth="1"/>
    <col min="5" max="5" width="14.8515625" style="0" customWidth="1"/>
    <col min="6" max="6" width="13.57421875" style="0" customWidth="1"/>
    <col min="7" max="7" width="13.28125" style="0" customWidth="1"/>
    <col min="8" max="8" width="13.00390625" style="0" customWidth="1"/>
    <col min="9" max="9" width="14.421875" style="0" customWidth="1"/>
    <col min="10" max="10" width="12.7109375" style="0" customWidth="1"/>
  </cols>
  <sheetData>
    <row r="1" spans="1:10" ht="12.75">
      <c r="A1" s="17" t="s">
        <v>66</v>
      </c>
      <c r="B1" s="263"/>
      <c r="C1" s="263"/>
      <c r="D1" s="263"/>
      <c r="E1" s="263"/>
      <c r="F1" s="263"/>
      <c r="G1" s="263"/>
      <c r="H1" s="263"/>
      <c r="I1" s="264"/>
      <c r="J1" s="263"/>
    </row>
    <row r="2" spans="1:10" ht="12.75">
      <c r="A2" s="830" t="s">
        <v>33</v>
      </c>
      <c r="B2" s="830"/>
      <c r="C2" s="830"/>
      <c r="D2" s="830"/>
      <c r="E2" s="830"/>
      <c r="F2" s="830"/>
      <c r="G2" s="830"/>
      <c r="H2" s="830"/>
      <c r="I2" s="830"/>
      <c r="J2" s="830"/>
    </row>
    <row r="3" spans="1:10" ht="15">
      <c r="A3" s="831" t="s">
        <v>797</v>
      </c>
      <c r="B3" s="831"/>
      <c r="C3" s="831"/>
      <c r="D3" s="831"/>
      <c r="E3" s="831"/>
      <c r="F3" s="831"/>
      <c r="G3" s="831"/>
      <c r="H3" s="831"/>
      <c r="I3" s="831"/>
      <c r="J3" s="831"/>
    </row>
    <row r="4" spans="1:10" ht="14.25">
      <c r="A4" s="138" t="s">
        <v>524</v>
      </c>
      <c r="B4" s="265"/>
      <c r="C4" s="265"/>
      <c r="D4" s="265"/>
      <c r="E4" s="265"/>
      <c r="F4" s="265"/>
      <c r="G4" s="265"/>
      <c r="H4" s="265"/>
      <c r="I4" s="265"/>
      <c r="J4" s="265"/>
    </row>
    <row r="5" spans="1:10" ht="13.5" thickBot="1">
      <c r="A5" s="266"/>
      <c r="B5" s="265"/>
      <c r="C5" s="265"/>
      <c r="D5" s="265"/>
      <c r="E5" s="265"/>
      <c r="F5" s="265"/>
      <c r="G5" s="265"/>
      <c r="H5" s="265"/>
      <c r="I5" s="265"/>
      <c r="J5" s="265"/>
    </row>
    <row r="6" spans="1:10" ht="12.75">
      <c r="A6" s="819" t="s">
        <v>472</v>
      </c>
      <c r="B6" s="819" t="s">
        <v>729</v>
      </c>
      <c r="C6" s="834" t="s">
        <v>624</v>
      </c>
      <c r="D6" s="834"/>
      <c r="E6" s="819" t="s">
        <v>730</v>
      </c>
      <c r="F6" s="819" t="s">
        <v>731</v>
      </c>
      <c r="G6" s="819" t="s">
        <v>770</v>
      </c>
      <c r="H6" s="819" t="s">
        <v>733</v>
      </c>
      <c r="I6" s="267" t="s">
        <v>596</v>
      </c>
      <c r="J6" s="822" t="s">
        <v>682</v>
      </c>
    </row>
    <row r="7" spans="1:10" ht="12.75">
      <c r="A7" s="820"/>
      <c r="B7" s="820"/>
      <c r="C7" s="835"/>
      <c r="D7" s="835"/>
      <c r="E7" s="820"/>
      <c r="F7" s="820"/>
      <c r="G7" s="820"/>
      <c r="H7" s="820"/>
      <c r="I7" s="268" t="s">
        <v>68</v>
      </c>
      <c r="J7" s="823"/>
    </row>
    <row r="8" spans="1:10" ht="12.75">
      <c r="A8" s="821"/>
      <c r="B8" s="821"/>
      <c r="C8" s="296" t="s">
        <v>734</v>
      </c>
      <c r="D8" s="296" t="s">
        <v>735</v>
      </c>
      <c r="E8" s="821"/>
      <c r="F8" s="821"/>
      <c r="G8" s="821"/>
      <c r="H8" s="821"/>
      <c r="I8" s="270" t="s">
        <v>596</v>
      </c>
      <c r="J8" s="824"/>
    </row>
    <row r="9" spans="1:10" ht="12.75">
      <c r="A9" s="271"/>
      <c r="B9" s="271"/>
      <c r="C9" s="271"/>
      <c r="D9" s="271"/>
      <c r="E9" s="271"/>
      <c r="F9" s="271"/>
      <c r="G9" s="271"/>
      <c r="H9" s="271"/>
      <c r="I9" s="272"/>
      <c r="J9" s="273"/>
    </row>
    <row r="10" spans="1:10" ht="12.75">
      <c r="A10" s="274" t="s">
        <v>525</v>
      </c>
      <c r="B10" s="275"/>
      <c r="C10" s="275"/>
      <c r="D10" s="275"/>
      <c r="E10" s="275"/>
      <c r="F10" s="275"/>
      <c r="G10" s="275"/>
      <c r="H10" s="275"/>
      <c r="I10" s="272"/>
      <c r="J10" s="273"/>
    </row>
    <row r="11" spans="1:10" ht="12.75">
      <c r="A11" s="274"/>
      <c r="B11" s="275"/>
      <c r="C11" s="297"/>
      <c r="D11" s="275"/>
      <c r="E11" s="275"/>
      <c r="F11" s="275"/>
      <c r="G11" s="275"/>
      <c r="H11" s="275"/>
      <c r="I11" s="276"/>
      <c r="J11" s="273"/>
    </row>
    <row r="12" spans="1:10" ht="12.75">
      <c r="A12" s="277" t="s">
        <v>683</v>
      </c>
      <c r="B12" s="278">
        <v>11589024</v>
      </c>
      <c r="C12" s="278">
        <v>49860535</v>
      </c>
      <c r="D12" s="278">
        <v>7965133</v>
      </c>
      <c r="E12" s="278">
        <v>57825668</v>
      </c>
      <c r="F12" s="278">
        <v>13334012</v>
      </c>
      <c r="G12" s="278">
        <v>5845609</v>
      </c>
      <c r="H12" s="278">
        <v>594838</v>
      </c>
      <c r="I12" s="278">
        <v>89189151</v>
      </c>
      <c r="J12" s="279">
        <v>73.15667238224844</v>
      </c>
    </row>
    <row r="13" spans="1:10" ht="12.75">
      <c r="A13" s="277" t="s">
        <v>736</v>
      </c>
      <c r="B13" s="278"/>
      <c r="C13" s="278">
        <v>24760764</v>
      </c>
      <c r="D13" s="278">
        <v>441216</v>
      </c>
      <c r="E13" s="278">
        <v>25201980</v>
      </c>
      <c r="F13" s="278">
        <v>714540</v>
      </c>
      <c r="G13" s="278">
        <v>0</v>
      </c>
      <c r="H13" s="278">
        <v>410376</v>
      </c>
      <c r="I13" s="278">
        <v>26326896</v>
      </c>
      <c r="J13" s="279">
        <v>21.594421338459956</v>
      </c>
    </row>
    <row r="14" spans="1:10" ht="12.75">
      <c r="A14" s="280" t="s">
        <v>737</v>
      </c>
      <c r="B14" s="278">
        <v>11589024</v>
      </c>
      <c r="C14" s="278">
        <v>74621299</v>
      </c>
      <c r="D14" s="278">
        <v>8406349</v>
      </c>
      <c r="E14" s="278">
        <v>83027648</v>
      </c>
      <c r="F14" s="278">
        <v>14048552</v>
      </c>
      <c r="G14" s="278">
        <v>5845609</v>
      </c>
      <c r="H14" s="278">
        <v>1005214</v>
      </c>
      <c r="I14" s="278">
        <v>115516047</v>
      </c>
      <c r="J14" s="279">
        <v>94.7510937207084</v>
      </c>
    </row>
    <row r="15" spans="1:10" ht="12.75">
      <c r="A15" s="281" t="s">
        <v>798</v>
      </c>
      <c r="B15" s="278">
        <v>1801758</v>
      </c>
      <c r="C15" s="278">
        <v>1938904</v>
      </c>
      <c r="D15" s="278">
        <v>311039</v>
      </c>
      <c r="E15" s="278">
        <v>2249943</v>
      </c>
      <c r="F15" s="278">
        <v>1586422</v>
      </c>
      <c r="G15" s="278">
        <v>750335</v>
      </c>
      <c r="H15" s="278">
        <v>10760</v>
      </c>
      <c r="I15" s="278">
        <v>6399218</v>
      </c>
      <c r="J15" s="279">
        <v>5.248906279291605</v>
      </c>
    </row>
    <row r="16" spans="1:10" ht="12.75">
      <c r="A16" s="281" t="s">
        <v>687</v>
      </c>
      <c r="B16" s="278">
        <v>215578</v>
      </c>
      <c r="C16" s="278">
        <v>866969</v>
      </c>
      <c r="D16" s="278"/>
      <c r="E16" s="278">
        <f>SUM(C16:D16)</f>
        <v>866969</v>
      </c>
      <c r="F16" s="278">
        <v>492359</v>
      </c>
      <c r="G16" s="278">
        <v>59925</v>
      </c>
      <c r="H16" s="278">
        <v>1680</v>
      </c>
      <c r="I16" s="278">
        <f>B16+E16+F16+H16+G16</f>
        <v>1636511</v>
      </c>
      <c r="J16" s="279">
        <f>I16/$I$19*100</f>
        <v>1.3423347765351616</v>
      </c>
    </row>
    <row r="17" spans="1:10" ht="12.75">
      <c r="A17" s="281" t="s">
        <v>799</v>
      </c>
      <c r="B17" s="278">
        <v>1477880</v>
      </c>
      <c r="C17" s="278">
        <v>386867</v>
      </c>
      <c r="D17" s="278"/>
      <c r="E17" s="278">
        <f>SUM(C17:D17)</f>
        <v>386867</v>
      </c>
      <c r="F17" s="278">
        <v>940812</v>
      </c>
      <c r="G17" s="278">
        <v>109238</v>
      </c>
      <c r="H17" s="278">
        <v>-3989</v>
      </c>
      <c r="I17" s="278">
        <f>B17+E17+F17+H17+G17</f>
        <v>2910808</v>
      </c>
      <c r="J17" s="279">
        <f>I17/$I$19*100</f>
        <v>2.3875664790623223</v>
      </c>
    </row>
    <row r="18" spans="1:10" ht="12.75">
      <c r="A18" s="281" t="s">
        <v>800</v>
      </c>
      <c r="B18" s="278">
        <v>108300</v>
      </c>
      <c r="C18" s="278">
        <v>996107</v>
      </c>
      <c r="D18" s="278"/>
      <c r="E18" s="278">
        <f>SUM(C18:D18)</f>
        <v>996107</v>
      </c>
      <c r="F18" s="278">
        <v>153251</v>
      </c>
      <c r="G18" s="278">
        <v>581172</v>
      </c>
      <c r="H18" s="278">
        <v>13069</v>
      </c>
      <c r="I18" s="278">
        <f>B18+E18+F18+H18+G18</f>
        <v>1851899</v>
      </c>
      <c r="J18" s="279">
        <f>I18/$I$19*100</f>
        <v>1.5190050236941206</v>
      </c>
    </row>
    <row r="19" spans="1:10" ht="12.75">
      <c r="A19" s="274" t="s">
        <v>801</v>
      </c>
      <c r="B19" s="278">
        <v>13390782</v>
      </c>
      <c r="C19" s="278">
        <v>76560203</v>
      </c>
      <c r="D19" s="278">
        <v>8717388</v>
      </c>
      <c r="E19" s="278">
        <v>85277591</v>
      </c>
      <c r="F19" s="278">
        <v>15634974</v>
      </c>
      <c r="G19" s="278">
        <v>6595944</v>
      </c>
      <c r="H19" s="278">
        <v>1015974</v>
      </c>
      <c r="I19" s="278">
        <v>121915265</v>
      </c>
      <c r="J19" s="279">
        <f>I19/$I$19*100</f>
        <v>100</v>
      </c>
    </row>
    <row r="20" spans="1:10" ht="12.75">
      <c r="A20" s="280"/>
      <c r="B20" s="278"/>
      <c r="C20" s="278"/>
      <c r="D20" s="278"/>
      <c r="E20" s="278"/>
      <c r="F20" s="278"/>
      <c r="G20" s="278"/>
      <c r="H20" s="278"/>
      <c r="I20" s="278"/>
      <c r="J20" s="279"/>
    </row>
    <row r="21" spans="1:10" ht="12.75">
      <c r="A21" s="274" t="s">
        <v>526</v>
      </c>
      <c r="B21" s="278" t="s">
        <v>596</v>
      </c>
      <c r="C21" s="278"/>
      <c r="D21" s="278"/>
      <c r="E21" s="278"/>
      <c r="F21" s="278"/>
      <c r="G21" s="278"/>
      <c r="H21" s="278"/>
      <c r="I21" s="278"/>
      <c r="J21" s="279"/>
    </row>
    <row r="22" spans="1:10" ht="12.75">
      <c r="A22" s="274"/>
      <c r="B22" s="278"/>
      <c r="C22" s="278"/>
      <c r="D22" s="278"/>
      <c r="E22" s="278"/>
      <c r="F22" s="278"/>
      <c r="G22" s="278"/>
      <c r="H22" s="278"/>
      <c r="I22" s="278"/>
      <c r="J22" s="279"/>
    </row>
    <row r="23" spans="1:10" ht="12.75">
      <c r="A23" s="277" t="s">
        <v>742</v>
      </c>
      <c r="B23" s="278">
        <v>3469008</v>
      </c>
      <c r="C23" s="278">
        <v>42412464</v>
      </c>
      <c r="D23" s="278">
        <v>5854651</v>
      </c>
      <c r="E23" s="278">
        <v>48267115</v>
      </c>
      <c r="F23" s="278">
        <v>2868008</v>
      </c>
      <c r="G23" s="278">
        <v>3014007</v>
      </c>
      <c r="H23" s="278">
        <v>857000</v>
      </c>
      <c r="I23" s="278">
        <v>58475138</v>
      </c>
      <c r="J23" s="279">
        <v>47.96375416975061</v>
      </c>
    </row>
    <row r="24" spans="1:10" ht="12.75">
      <c r="A24" s="281" t="s">
        <v>802</v>
      </c>
      <c r="B24" s="278">
        <v>786019</v>
      </c>
      <c r="C24" s="278">
        <v>12713551</v>
      </c>
      <c r="D24" s="278">
        <v>1712780</v>
      </c>
      <c r="E24" s="278">
        <v>14426331</v>
      </c>
      <c r="F24" s="278">
        <v>190003</v>
      </c>
      <c r="G24" s="278">
        <v>190004</v>
      </c>
      <c r="H24" s="278">
        <v>275007</v>
      </c>
      <c r="I24" s="278">
        <v>15867364</v>
      </c>
      <c r="J24" s="279">
        <v>13.015075675716245</v>
      </c>
    </row>
    <row r="25" spans="1:10" ht="12.75">
      <c r="A25" s="277" t="s">
        <v>744</v>
      </c>
      <c r="B25" s="278">
        <v>150817</v>
      </c>
      <c r="C25" s="278">
        <v>821107</v>
      </c>
      <c r="D25" s="278">
        <v>201465</v>
      </c>
      <c r="E25" s="278">
        <v>1022572</v>
      </c>
      <c r="F25" s="278">
        <v>61180</v>
      </c>
      <c r="G25" s="278">
        <v>167891</v>
      </c>
      <c r="H25" s="278">
        <v>19919</v>
      </c>
      <c r="I25" s="278">
        <v>1422379</v>
      </c>
      <c r="J25" s="279">
        <v>1.1666947531139762</v>
      </c>
    </row>
    <row r="26" spans="1:10" ht="12.75">
      <c r="A26" s="277" t="s">
        <v>803</v>
      </c>
      <c r="B26" s="278">
        <v>207403</v>
      </c>
      <c r="C26" s="278">
        <v>2371925</v>
      </c>
      <c r="D26" s="278">
        <v>243546</v>
      </c>
      <c r="E26" s="278">
        <v>2615471</v>
      </c>
      <c r="F26" s="278">
        <v>870004</v>
      </c>
      <c r="G26" s="278">
        <v>1338246</v>
      </c>
      <c r="H26" s="278">
        <v>40308</v>
      </c>
      <c r="I26" s="278">
        <v>5071432</v>
      </c>
      <c r="J26" s="279">
        <v>4.159800661549642</v>
      </c>
    </row>
    <row r="27" spans="1:10" ht="12.75">
      <c r="A27" s="277" t="s">
        <v>746</v>
      </c>
      <c r="B27" s="278">
        <v>3640683</v>
      </c>
      <c r="C27" s="278">
        <v>8728181</v>
      </c>
      <c r="D27" s="278">
        <v>670772</v>
      </c>
      <c r="E27" s="278">
        <v>9398953</v>
      </c>
      <c r="F27" s="278">
        <v>9604493</v>
      </c>
      <c r="G27" s="278">
        <v>346320</v>
      </c>
      <c r="H27" s="278">
        <v>98472</v>
      </c>
      <c r="I27" s="278">
        <v>23088921</v>
      </c>
      <c r="J27" s="279">
        <v>18.93849880078594</v>
      </c>
    </row>
    <row r="28" spans="1:10" ht="12.75">
      <c r="A28" s="281" t="s">
        <v>747</v>
      </c>
      <c r="B28" s="278">
        <v>1772777</v>
      </c>
      <c r="C28" s="278"/>
      <c r="D28" s="278"/>
      <c r="E28" s="278"/>
      <c r="F28" s="278">
        <v>9248099</v>
      </c>
      <c r="G28" s="278"/>
      <c r="H28" s="278"/>
      <c r="I28" s="278">
        <v>11020876</v>
      </c>
      <c r="J28" s="279">
        <v>9.039783492247668</v>
      </c>
    </row>
    <row r="29" spans="1:10" ht="12.75">
      <c r="A29" s="281" t="s">
        <v>774</v>
      </c>
      <c r="B29" s="278">
        <v>1772777</v>
      </c>
      <c r="C29" s="278"/>
      <c r="D29" s="278"/>
      <c r="E29" s="278"/>
      <c r="F29" s="278"/>
      <c r="G29" s="278"/>
      <c r="H29" s="278"/>
      <c r="I29" s="278">
        <v>1772777</v>
      </c>
      <c r="J29" s="279">
        <f>I29/$I$19*100</f>
        <v>1.4541058496653392</v>
      </c>
    </row>
    <row r="30" spans="1:10" ht="12.75">
      <c r="A30" s="281" t="s">
        <v>749</v>
      </c>
      <c r="B30" s="278"/>
      <c r="C30" s="278"/>
      <c r="D30" s="278"/>
      <c r="E30" s="278"/>
      <c r="F30" s="278">
        <v>9248099</v>
      </c>
      <c r="G30" s="278"/>
      <c r="H30" s="278"/>
      <c r="I30" s="278">
        <v>9248099</v>
      </c>
      <c r="J30" s="279">
        <f>I30/$I$19*100</f>
        <v>7.585677642582329</v>
      </c>
    </row>
    <row r="31" spans="1:10" ht="12.75">
      <c r="A31" s="277" t="s">
        <v>750</v>
      </c>
      <c r="B31" s="278">
        <v>398153</v>
      </c>
      <c r="C31" s="278">
        <v>4853318</v>
      </c>
      <c r="D31" s="278">
        <v>670772</v>
      </c>
      <c r="E31" s="278">
        <v>5524090</v>
      </c>
      <c r="F31" s="278">
        <v>334270</v>
      </c>
      <c r="G31" s="278">
        <v>344948</v>
      </c>
      <c r="H31" s="278">
        <v>98082</v>
      </c>
      <c r="I31" s="278">
        <v>6699543</v>
      </c>
      <c r="J31" s="279">
        <v>5.495245406717526</v>
      </c>
    </row>
    <row r="32" spans="1:10" ht="12.75">
      <c r="A32" s="281" t="s">
        <v>751</v>
      </c>
      <c r="B32" s="278">
        <v>1469753</v>
      </c>
      <c r="C32" s="278">
        <v>3874863</v>
      </c>
      <c r="D32" s="278">
        <v>0</v>
      </c>
      <c r="E32" s="278">
        <v>3874863</v>
      </c>
      <c r="F32" s="278">
        <v>22124</v>
      </c>
      <c r="G32" s="278">
        <v>1372</v>
      </c>
      <c r="H32" s="278">
        <v>390</v>
      </c>
      <c r="I32" s="278">
        <v>5368502</v>
      </c>
      <c r="J32" s="279">
        <v>4.403469901820744</v>
      </c>
    </row>
    <row r="33" spans="1:10" ht="12.75">
      <c r="A33" s="282" t="s">
        <v>804</v>
      </c>
      <c r="B33" s="278">
        <v>1233626</v>
      </c>
      <c r="C33" s="278"/>
      <c r="D33" s="278"/>
      <c r="E33" s="278"/>
      <c r="F33" s="278"/>
      <c r="G33" s="278"/>
      <c r="H33" s="278"/>
      <c r="I33" s="278">
        <f aca="true" t="shared" si="0" ref="I33:I38">B33+E33+F33+G33+H33</f>
        <v>1233626</v>
      </c>
      <c r="J33" s="279">
        <f aca="true" t="shared" si="1" ref="J33:J40">I33/$I$19*100</f>
        <v>1.0118716470820943</v>
      </c>
    </row>
    <row r="34" spans="1:10" ht="12.75">
      <c r="A34" s="282" t="s">
        <v>776</v>
      </c>
      <c r="B34" s="278"/>
      <c r="C34" s="278">
        <v>1950617</v>
      </c>
      <c r="D34" s="278"/>
      <c r="E34" s="278">
        <f aca="true" t="shared" si="2" ref="E34:E40">C34+D34</f>
        <v>1950617</v>
      </c>
      <c r="F34" s="278"/>
      <c r="G34" s="278"/>
      <c r="H34" s="278"/>
      <c r="I34" s="278">
        <f t="shared" si="0"/>
        <v>1950617</v>
      </c>
      <c r="J34" s="279">
        <f t="shared" si="1"/>
        <v>1.599977656612566</v>
      </c>
    </row>
    <row r="35" spans="1:10" ht="12.75">
      <c r="A35" s="273" t="s">
        <v>777</v>
      </c>
      <c r="B35" s="278"/>
      <c r="C35" s="278">
        <v>1788913</v>
      </c>
      <c r="D35" s="278"/>
      <c r="E35" s="278">
        <f t="shared" si="2"/>
        <v>1788913</v>
      </c>
      <c r="F35" s="278"/>
      <c r="G35" s="278"/>
      <c r="H35" s="278"/>
      <c r="I35" s="278">
        <f t="shared" si="0"/>
        <v>1788913</v>
      </c>
      <c r="J35" s="279">
        <f t="shared" si="1"/>
        <v>1.4673412718251484</v>
      </c>
    </row>
    <row r="36" spans="1:10" ht="12.75">
      <c r="A36" s="281" t="s">
        <v>779</v>
      </c>
      <c r="B36" s="278">
        <v>1412</v>
      </c>
      <c r="C36" s="278">
        <v>114596</v>
      </c>
      <c r="D36" s="278"/>
      <c r="E36" s="278">
        <f t="shared" si="2"/>
        <v>114596</v>
      </c>
      <c r="F36" s="278"/>
      <c r="G36" s="278"/>
      <c r="H36" s="278"/>
      <c r="I36" s="278">
        <f t="shared" si="0"/>
        <v>116008</v>
      </c>
      <c r="J36" s="279">
        <f t="shared" si="1"/>
        <v>0.09515461414942583</v>
      </c>
    </row>
    <row r="37" spans="1:10" ht="12.75">
      <c r="A37" s="282" t="s">
        <v>805</v>
      </c>
      <c r="B37" s="278"/>
      <c r="C37" s="278"/>
      <c r="D37" s="278"/>
      <c r="E37" s="278">
        <f t="shared" si="2"/>
        <v>0</v>
      </c>
      <c r="F37" s="278"/>
      <c r="G37" s="278"/>
      <c r="H37" s="278"/>
      <c r="I37" s="278"/>
      <c r="J37" s="279"/>
    </row>
    <row r="38" spans="1:10" ht="12.75">
      <c r="A38" s="282" t="s">
        <v>806</v>
      </c>
      <c r="B38" s="278">
        <v>233493</v>
      </c>
      <c r="C38" s="278"/>
      <c r="D38" s="278"/>
      <c r="E38" s="278">
        <f t="shared" si="2"/>
        <v>0</v>
      </c>
      <c r="F38" s="278">
        <v>23487</v>
      </c>
      <c r="G38" s="278"/>
      <c r="H38" s="278"/>
      <c r="I38" s="278">
        <f t="shared" si="0"/>
        <v>256980</v>
      </c>
      <c r="J38" s="279">
        <f t="shared" si="1"/>
        <v>0.21078574532893812</v>
      </c>
    </row>
    <row r="39" spans="1:10" ht="12.75">
      <c r="A39" s="282" t="s">
        <v>807</v>
      </c>
      <c r="B39" s="278">
        <v>1579</v>
      </c>
      <c r="C39" s="278">
        <v>21970</v>
      </c>
      <c r="D39" s="278"/>
      <c r="E39" s="278">
        <f t="shared" si="2"/>
        <v>21970</v>
      </c>
      <c r="F39" s="278">
        <v>1305</v>
      </c>
      <c r="G39" s="278">
        <v>1372</v>
      </c>
      <c r="H39" s="278">
        <v>390</v>
      </c>
      <c r="I39" s="278">
        <f>B39+E39+F39+G39+H39</f>
        <v>26616</v>
      </c>
      <c r="J39" s="279">
        <f t="shared" si="1"/>
        <v>0.02183155653231775</v>
      </c>
    </row>
    <row r="40" spans="1:10" ht="12.75">
      <c r="A40" s="282" t="s">
        <v>808</v>
      </c>
      <c r="B40" s="278">
        <v>-357</v>
      </c>
      <c r="C40" s="278">
        <v>-1233</v>
      </c>
      <c r="D40" s="278">
        <v>0</v>
      </c>
      <c r="E40" s="278">
        <f t="shared" si="2"/>
        <v>-1233</v>
      </c>
      <c r="F40" s="278">
        <v>-2668</v>
      </c>
      <c r="G40" s="278"/>
      <c r="H40" s="278"/>
      <c r="I40" s="278">
        <f>B40+E40+F40+G40+H40</f>
        <v>-4258</v>
      </c>
      <c r="J40" s="279">
        <f t="shared" si="1"/>
        <v>-0.003492589709746356</v>
      </c>
    </row>
    <row r="41" spans="1:10" ht="12.75">
      <c r="A41" s="274" t="s">
        <v>760</v>
      </c>
      <c r="B41" s="278">
        <v>8253930</v>
      </c>
      <c r="C41" s="278">
        <v>67047228</v>
      </c>
      <c r="D41" s="278">
        <v>8683214</v>
      </c>
      <c r="E41" s="278">
        <v>75730442</v>
      </c>
      <c r="F41" s="278">
        <v>13593688</v>
      </c>
      <c r="G41" s="278">
        <v>5056468</v>
      </c>
      <c r="H41" s="278">
        <v>1290706</v>
      </c>
      <c r="I41" s="278">
        <v>103925234</v>
      </c>
      <c r="J41" s="279">
        <v>85.24382406091641</v>
      </c>
    </row>
    <row r="42" spans="1:10" ht="12.75">
      <c r="A42" s="277"/>
      <c r="B42" s="278"/>
      <c r="C42" s="278"/>
      <c r="D42" s="278"/>
      <c r="E42" s="278"/>
      <c r="F42" s="278"/>
      <c r="G42" s="278"/>
      <c r="H42" s="278"/>
      <c r="I42" s="278"/>
      <c r="J42" s="279"/>
    </row>
    <row r="43" spans="1:10" ht="12.75">
      <c r="A43" s="274" t="s">
        <v>761</v>
      </c>
      <c r="B43" s="278"/>
      <c r="C43" s="278"/>
      <c r="D43" s="278"/>
      <c r="E43" s="278"/>
      <c r="F43" s="278"/>
      <c r="G43" s="278"/>
      <c r="H43" s="278"/>
      <c r="I43" s="278"/>
      <c r="J43" s="279"/>
    </row>
    <row r="44" spans="1:10" ht="12.75">
      <c r="A44" s="277" t="s">
        <v>716</v>
      </c>
      <c r="B44" s="278">
        <v>3514</v>
      </c>
      <c r="C44" s="278">
        <v>37923</v>
      </c>
      <c r="D44" s="278">
        <v>9226</v>
      </c>
      <c r="E44" s="278">
        <v>47149</v>
      </c>
      <c r="F44" s="278">
        <v>3211</v>
      </c>
      <c r="G44" s="278">
        <v>2957</v>
      </c>
      <c r="H44" s="278">
        <v>834</v>
      </c>
      <c r="I44" s="278">
        <v>57665</v>
      </c>
      <c r="J44" s="279">
        <v>0.04729924509453349</v>
      </c>
    </row>
    <row r="45" spans="1:10" ht="12.75">
      <c r="A45" s="277" t="s">
        <v>783</v>
      </c>
      <c r="B45" s="278">
        <v>119018</v>
      </c>
      <c r="C45" s="278">
        <v>389064</v>
      </c>
      <c r="D45" s="278">
        <v>145127</v>
      </c>
      <c r="E45" s="278">
        <v>534191</v>
      </c>
      <c r="F45" s="278">
        <v>127719</v>
      </c>
      <c r="G45" s="278">
        <v>55778</v>
      </c>
      <c r="H45" s="278">
        <v>0</v>
      </c>
      <c r="I45" s="278">
        <v>836706</v>
      </c>
      <c r="J45" s="279">
        <v>0.6863012601416238</v>
      </c>
    </row>
    <row r="46" spans="1:10" ht="12.75">
      <c r="A46" s="277" t="s">
        <v>763</v>
      </c>
      <c r="B46" s="278">
        <v>0</v>
      </c>
      <c r="C46" s="278">
        <v>312287</v>
      </c>
      <c r="D46" s="278">
        <v>0</v>
      </c>
      <c r="E46" s="278">
        <v>312287</v>
      </c>
      <c r="F46" s="278">
        <v>2622955</v>
      </c>
      <c r="G46" s="278">
        <v>863</v>
      </c>
      <c r="H46" s="278">
        <v>0</v>
      </c>
      <c r="I46" s="278">
        <v>2936105</v>
      </c>
      <c r="J46" s="279">
        <v>2.408316136621612</v>
      </c>
    </row>
    <row r="47" spans="1:10" ht="12.75">
      <c r="A47" s="277" t="s">
        <v>809</v>
      </c>
      <c r="B47" s="278">
        <v>230414</v>
      </c>
      <c r="C47" s="278">
        <v>1249969</v>
      </c>
      <c r="D47" s="278"/>
      <c r="E47" s="278">
        <v>1249969</v>
      </c>
      <c r="F47" s="278">
        <v>-1766451</v>
      </c>
      <c r="G47" s="278">
        <v>255636</v>
      </c>
      <c r="H47" s="278">
        <v>30432</v>
      </c>
      <c r="I47" s="278">
        <v>0</v>
      </c>
      <c r="J47" s="279">
        <v>0</v>
      </c>
    </row>
    <row r="48" spans="1:10" ht="12.75">
      <c r="A48" s="281" t="s">
        <v>715</v>
      </c>
      <c r="B48" s="278">
        <v>41205</v>
      </c>
      <c r="C48" s="278">
        <v>1193913</v>
      </c>
      <c r="D48" s="278">
        <v>0</v>
      </c>
      <c r="E48" s="278">
        <v>1193913</v>
      </c>
      <c r="F48" s="278">
        <v>0</v>
      </c>
      <c r="G48" s="278">
        <v>0</v>
      </c>
      <c r="H48" s="278"/>
      <c r="I48" s="278">
        <v>1235118</v>
      </c>
      <c r="J48" s="279">
        <v>1.0130954478916157</v>
      </c>
    </row>
    <row r="49" spans="1:10" ht="12.75">
      <c r="A49" s="274" t="s">
        <v>764</v>
      </c>
      <c r="B49" s="278">
        <v>394151</v>
      </c>
      <c r="C49" s="278">
        <v>3183156</v>
      </c>
      <c r="D49" s="278">
        <v>154353</v>
      </c>
      <c r="E49" s="278">
        <v>3337509</v>
      </c>
      <c r="F49" s="278">
        <v>987434</v>
      </c>
      <c r="G49" s="278">
        <v>315234</v>
      </c>
      <c r="H49" s="278">
        <v>31266</v>
      </c>
      <c r="I49" s="278">
        <v>5065594</v>
      </c>
      <c r="J49" s="279">
        <v>4.155012089749385</v>
      </c>
    </row>
    <row r="50" spans="1:10" ht="12.75">
      <c r="A50" s="274"/>
      <c r="B50" s="278"/>
      <c r="C50" s="278"/>
      <c r="D50" s="278"/>
      <c r="E50" s="278"/>
      <c r="F50" s="278"/>
      <c r="G50" s="278"/>
      <c r="H50" s="278"/>
      <c r="I50" s="278">
        <v>0</v>
      </c>
      <c r="J50" s="279"/>
    </row>
    <row r="51" spans="1:10" ht="12.75">
      <c r="A51" s="274" t="s">
        <v>810</v>
      </c>
      <c r="B51" s="278">
        <v>8648081</v>
      </c>
      <c r="C51" s="278">
        <v>70230384</v>
      </c>
      <c r="D51" s="278">
        <v>8837567</v>
      </c>
      <c r="E51" s="278">
        <v>79067951</v>
      </c>
      <c r="F51" s="278">
        <v>14581122</v>
      </c>
      <c r="G51" s="278">
        <v>5371702</v>
      </c>
      <c r="H51" s="278">
        <v>1321972</v>
      </c>
      <c r="I51" s="278">
        <v>108990828</v>
      </c>
      <c r="J51" s="279">
        <v>89.3988361506658</v>
      </c>
    </row>
    <row r="52" spans="1:10" ht="12.75">
      <c r="A52" s="273"/>
      <c r="B52" s="284"/>
      <c r="C52" s="284"/>
      <c r="D52" s="284"/>
      <c r="E52" s="284"/>
      <c r="F52" s="284"/>
      <c r="G52" s="284"/>
      <c r="H52" s="284"/>
      <c r="I52" s="284"/>
      <c r="J52" s="298"/>
    </row>
    <row r="53" spans="1:10" ht="12.75">
      <c r="A53" s="299" t="s">
        <v>811</v>
      </c>
      <c r="B53" s="285">
        <v>4742701</v>
      </c>
      <c r="C53" s="285">
        <v>6329819</v>
      </c>
      <c r="D53" s="285">
        <v>-120179</v>
      </c>
      <c r="E53" s="285">
        <v>6209640</v>
      </c>
      <c r="F53" s="285">
        <v>1053852</v>
      </c>
      <c r="G53" s="285">
        <v>1224242</v>
      </c>
      <c r="H53" s="285">
        <v>-305998</v>
      </c>
      <c r="I53" s="278">
        <v>12924437</v>
      </c>
      <c r="J53" s="279">
        <v>10.601163849334208</v>
      </c>
    </row>
    <row r="54" spans="1:10" ht="12.75">
      <c r="A54" s="287"/>
      <c r="B54" s="278"/>
      <c r="C54" s="278"/>
      <c r="D54" s="278"/>
      <c r="E54" s="278"/>
      <c r="F54" s="278"/>
      <c r="G54" s="278"/>
      <c r="H54" s="278"/>
      <c r="I54" s="278"/>
      <c r="J54" s="279"/>
    </row>
    <row r="55" spans="1:10" ht="12.75">
      <c r="A55" s="287" t="s">
        <v>794</v>
      </c>
      <c r="B55" s="285">
        <v>503756</v>
      </c>
      <c r="C55" s="285">
        <v>6158974</v>
      </c>
      <c r="D55" s="285">
        <v>850190</v>
      </c>
      <c r="E55" s="285">
        <v>7009164</v>
      </c>
      <c r="F55" s="285">
        <v>416481</v>
      </c>
      <c r="G55" s="285">
        <v>437683</v>
      </c>
      <c r="H55" s="285">
        <v>124450</v>
      </c>
      <c r="I55" s="278">
        <v>8491534</v>
      </c>
      <c r="J55" s="279">
        <v>6.965111382893685</v>
      </c>
    </row>
    <row r="56" spans="1:10" ht="12.75">
      <c r="A56" s="287" t="s">
        <v>812</v>
      </c>
      <c r="B56" s="278"/>
      <c r="C56" s="300"/>
      <c r="D56" s="300"/>
      <c r="E56" s="278">
        <v>0</v>
      </c>
      <c r="F56" s="278">
        <v>0</v>
      </c>
      <c r="G56" s="278"/>
      <c r="H56" s="278"/>
      <c r="I56" s="278">
        <v>0</v>
      </c>
      <c r="J56" s="279"/>
    </row>
    <row r="57" spans="1:10" ht="12.75">
      <c r="A57" s="301"/>
      <c r="B57" s="284"/>
      <c r="C57" s="302"/>
      <c r="D57" s="302"/>
      <c r="E57" s="284"/>
      <c r="F57" s="284"/>
      <c r="G57" s="284"/>
      <c r="H57" s="284"/>
      <c r="I57" s="284">
        <v>0</v>
      </c>
      <c r="J57" s="298"/>
    </row>
    <row r="58" spans="1:10" ht="13.5" thickBot="1">
      <c r="A58" s="303" t="s">
        <v>813</v>
      </c>
      <c r="B58" s="304">
        <v>4238945</v>
      </c>
      <c r="C58" s="304">
        <v>170845</v>
      </c>
      <c r="D58" s="304">
        <v>-970369</v>
      </c>
      <c r="E58" s="304">
        <v>-799524</v>
      </c>
      <c r="F58" s="304">
        <v>637371</v>
      </c>
      <c r="G58" s="304">
        <v>786559</v>
      </c>
      <c r="H58" s="304">
        <v>-430448</v>
      </c>
      <c r="I58" s="304">
        <v>4432903</v>
      </c>
      <c r="J58" s="291">
        <v>3.636052466440523</v>
      </c>
    </row>
    <row r="59" spans="1:10" ht="12.75">
      <c r="A59" s="292" t="s">
        <v>677</v>
      </c>
      <c r="B59" s="273"/>
      <c r="C59" s="273"/>
      <c r="D59" s="273"/>
      <c r="E59" s="273"/>
      <c r="F59" s="273"/>
      <c r="G59" s="273"/>
      <c r="H59" s="273"/>
      <c r="I59" s="305"/>
      <c r="J59" s="273"/>
    </row>
    <row r="60" spans="1:10" ht="12.75">
      <c r="A60" s="282"/>
      <c r="B60" s="273"/>
      <c r="C60" s="273"/>
      <c r="D60" s="273"/>
      <c r="E60" s="273"/>
      <c r="F60" s="273"/>
      <c r="G60" s="273"/>
      <c r="H60" s="273"/>
      <c r="I60" s="305"/>
      <c r="J60" s="273"/>
    </row>
    <row r="61" spans="1:10" ht="12.75">
      <c r="A61" s="273"/>
      <c r="B61" s="273"/>
      <c r="C61" s="273"/>
      <c r="D61" s="273"/>
      <c r="E61" s="273"/>
      <c r="F61" s="273"/>
      <c r="G61" s="273"/>
      <c r="H61" s="285"/>
      <c r="I61" s="305"/>
      <c r="J61" s="273"/>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50.57421875" style="0" customWidth="1"/>
    <col min="2" max="2" width="13.57421875" style="0" customWidth="1"/>
    <col min="3" max="3" width="14.57421875" style="0" customWidth="1"/>
    <col min="4" max="4" width="12.7109375" style="0" customWidth="1"/>
    <col min="5" max="5" width="14.7109375" style="0" customWidth="1"/>
    <col min="6" max="6" width="13.28125" style="0" customWidth="1"/>
    <col min="7" max="7" width="12.8515625" style="0" customWidth="1"/>
    <col min="8" max="8" width="12.140625" style="0" customWidth="1"/>
    <col min="9" max="9" width="14.28125" style="0" customWidth="1"/>
    <col min="10" max="10" width="12.8515625" style="0" customWidth="1"/>
  </cols>
  <sheetData>
    <row r="1" spans="1:10" ht="12.75">
      <c r="A1" s="17" t="s">
        <v>66</v>
      </c>
      <c r="B1" s="306"/>
      <c r="C1" s="306"/>
      <c r="D1" s="306"/>
      <c r="E1" s="306"/>
      <c r="F1" s="306"/>
      <c r="G1" s="306"/>
      <c r="H1" s="306"/>
      <c r="I1" s="307"/>
      <c r="J1" s="308"/>
    </row>
    <row r="2" spans="1:10" ht="12.75">
      <c r="A2" s="836" t="s">
        <v>35</v>
      </c>
      <c r="B2" s="836"/>
      <c r="C2" s="836"/>
      <c r="D2" s="836"/>
      <c r="E2" s="836"/>
      <c r="F2" s="836"/>
      <c r="G2" s="836"/>
      <c r="H2" s="836"/>
      <c r="I2" s="836"/>
      <c r="J2" s="836"/>
    </row>
    <row r="3" spans="1:10" ht="15">
      <c r="A3" s="831" t="s">
        <v>814</v>
      </c>
      <c r="B3" s="831"/>
      <c r="C3" s="831"/>
      <c r="D3" s="831"/>
      <c r="E3" s="831"/>
      <c r="F3" s="831"/>
      <c r="G3" s="831"/>
      <c r="H3" s="831"/>
      <c r="I3" s="831"/>
      <c r="J3" s="831"/>
    </row>
    <row r="4" spans="1:10" ht="14.25">
      <c r="A4" s="309" t="s">
        <v>524</v>
      </c>
      <c r="B4" s="310"/>
      <c r="C4" s="310"/>
      <c r="D4" s="310"/>
      <c r="E4" s="310"/>
      <c r="F4" s="310"/>
      <c r="G4" s="310"/>
      <c r="H4" s="310"/>
      <c r="I4" s="310"/>
      <c r="J4" s="310"/>
    </row>
    <row r="5" spans="1:10" ht="13.5" thickBot="1">
      <c r="A5" s="266"/>
      <c r="B5" s="310"/>
      <c r="C5" s="310"/>
      <c r="D5" s="310"/>
      <c r="E5" s="310"/>
      <c r="F5" s="310"/>
      <c r="G5" s="310"/>
      <c r="H5" s="310"/>
      <c r="I5" s="310"/>
      <c r="J5" s="310"/>
    </row>
    <row r="6" spans="1:10" ht="12.75">
      <c r="A6" s="819" t="s">
        <v>472</v>
      </c>
      <c r="B6" s="819" t="s">
        <v>729</v>
      </c>
      <c r="C6" s="837" t="s">
        <v>815</v>
      </c>
      <c r="D6" s="837"/>
      <c r="E6" s="819" t="s">
        <v>730</v>
      </c>
      <c r="F6" s="819" t="s">
        <v>731</v>
      </c>
      <c r="G6" s="819" t="s">
        <v>770</v>
      </c>
      <c r="H6" s="819" t="s">
        <v>733</v>
      </c>
      <c r="I6" s="311" t="s">
        <v>596</v>
      </c>
      <c r="J6" s="839" t="s">
        <v>682</v>
      </c>
    </row>
    <row r="7" spans="1:10" ht="12.75">
      <c r="A7" s="820"/>
      <c r="B7" s="820"/>
      <c r="C7" s="838"/>
      <c r="D7" s="838"/>
      <c r="E7" s="820"/>
      <c r="F7" s="820"/>
      <c r="G7" s="820"/>
      <c r="H7" s="820"/>
      <c r="I7" s="312" t="s">
        <v>68</v>
      </c>
      <c r="J7" s="840"/>
    </row>
    <row r="8" spans="1:10" ht="12.75">
      <c r="A8" s="821"/>
      <c r="B8" s="821"/>
      <c r="C8" s="313" t="s">
        <v>734</v>
      </c>
      <c r="D8" s="313" t="s">
        <v>735</v>
      </c>
      <c r="E8" s="821"/>
      <c r="F8" s="821"/>
      <c r="G8" s="821"/>
      <c r="H8" s="821"/>
      <c r="I8" s="314" t="s">
        <v>596</v>
      </c>
      <c r="J8" s="841"/>
    </row>
    <row r="9" spans="1:10" ht="12.75">
      <c r="A9" s="315"/>
      <c r="B9" s="315"/>
      <c r="C9" s="315"/>
      <c r="D9" s="315"/>
      <c r="E9" s="315"/>
      <c r="F9" s="315"/>
      <c r="G9" s="315"/>
      <c r="H9" s="315"/>
      <c r="I9" s="316"/>
      <c r="J9" s="315"/>
    </row>
    <row r="10" spans="1:10" ht="12.75">
      <c r="A10" s="317" t="s">
        <v>525</v>
      </c>
      <c r="B10" s="318"/>
      <c r="C10" s="318"/>
      <c r="D10" s="318"/>
      <c r="E10" s="318"/>
      <c r="F10" s="318"/>
      <c r="G10" s="318"/>
      <c r="H10" s="318"/>
      <c r="I10" s="316"/>
      <c r="J10" s="315"/>
    </row>
    <row r="11" spans="1:10" ht="12.75">
      <c r="A11" s="317"/>
      <c r="B11" s="319"/>
      <c r="C11" s="320"/>
      <c r="D11" s="319"/>
      <c r="E11" s="319"/>
      <c r="F11" s="319"/>
      <c r="G11" s="319"/>
      <c r="H11" s="319"/>
      <c r="I11" s="321"/>
      <c r="J11" s="322"/>
    </row>
    <row r="12" spans="1:10" ht="12.75">
      <c r="A12" s="323" t="s">
        <v>683</v>
      </c>
      <c r="B12" s="324">
        <v>12753118.715</v>
      </c>
      <c r="C12" s="324">
        <v>52877</v>
      </c>
      <c r="D12" s="324">
        <v>9567</v>
      </c>
      <c r="E12" s="324">
        <v>62442289.849</v>
      </c>
      <c r="F12" s="324">
        <v>14999976.91</v>
      </c>
      <c r="G12" s="324">
        <v>6553443.545</v>
      </c>
      <c r="H12" s="324">
        <v>579680.83</v>
      </c>
      <c r="I12" s="324">
        <v>97328509.84899999</v>
      </c>
      <c r="J12" s="325">
        <v>73.42617864914041</v>
      </c>
    </row>
    <row r="13" spans="1:10" ht="12.75">
      <c r="A13" s="323" t="s">
        <v>736</v>
      </c>
      <c r="B13" s="324"/>
      <c r="C13" s="324">
        <v>26447</v>
      </c>
      <c r="D13" s="324">
        <v>194</v>
      </c>
      <c r="E13" s="324">
        <v>26641707.477</v>
      </c>
      <c r="F13" s="324">
        <v>798589.353</v>
      </c>
      <c r="G13" s="324">
        <v>0</v>
      </c>
      <c r="H13" s="324">
        <v>378601.312</v>
      </c>
      <c r="I13" s="324">
        <v>27818898.142</v>
      </c>
      <c r="J13" s="325">
        <v>20.98702002081171</v>
      </c>
    </row>
    <row r="14" spans="1:10" ht="12.75">
      <c r="A14" s="326" t="s">
        <v>737</v>
      </c>
      <c r="B14" s="324">
        <v>12753118.715</v>
      </c>
      <c r="C14" s="324">
        <v>79324</v>
      </c>
      <c r="D14" s="324">
        <v>9761</v>
      </c>
      <c r="E14" s="324">
        <v>89083997.326</v>
      </c>
      <c r="F14" s="324">
        <v>15798566.263</v>
      </c>
      <c r="G14" s="324">
        <v>6553443.545</v>
      </c>
      <c r="H14" s="324">
        <v>958282.142</v>
      </c>
      <c r="I14" s="324">
        <v>125147407.99100001</v>
      </c>
      <c r="J14" s="325">
        <v>94.41319866995214</v>
      </c>
    </row>
    <row r="15" spans="1:10" ht="12.75">
      <c r="A15" s="281" t="s">
        <v>798</v>
      </c>
      <c r="B15" s="324">
        <v>1544321.786</v>
      </c>
      <c r="C15" s="324">
        <v>3206</v>
      </c>
      <c r="D15" s="324">
        <v>188</v>
      </c>
      <c r="E15" s="324">
        <v>3394240.354</v>
      </c>
      <c r="F15" s="324">
        <v>1586590.064</v>
      </c>
      <c r="G15" s="324">
        <v>872952.659</v>
      </c>
      <c r="H15" s="324">
        <v>7360.848</v>
      </c>
      <c r="I15" s="324">
        <v>7405465.711</v>
      </c>
      <c r="J15" s="325">
        <v>5.586801330047863</v>
      </c>
    </row>
    <row r="16" spans="1:10" ht="12.75">
      <c r="A16" s="281" t="s">
        <v>687</v>
      </c>
      <c r="B16" s="324">
        <v>255540.707</v>
      </c>
      <c r="C16" s="324">
        <v>1577</v>
      </c>
      <c r="D16" s="324"/>
      <c r="E16" s="324">
        <v>1576679.63</v>
      </c>
      <c r="F16" s="324">
        <v>375660.477</v>
      </c>
      <c r="G16" s="324">
        <v>78660.424</v>
      </c>
      <c r="H16" s="324">
        <v>1206.312</v>
      </c>
      <c r="I16" s="324">
        <v>2287747.55</v>
      </c>
      <c r="J16" s="325">
        <v>1.7259132043739929</v>
      </c>
    </row>
    <row r="17" spans="1:10" ht="12.75">
      <c r="A17" s="281" t="s">
        <v>799</v>
      </c>
      <c r="B17" s="324">
        <v>1216926.897</v>
      </c>
      <c r="C17" s="324">
        <v>825</v>
      </c>
      <c r="D17" s="324"/>
      <c r="E17" s="324">
        <v>824914.675</v>
      </c>
      <c r="F17" s="324">
        <v>806318.293</v>
      </c>
      <c r="G17" s="324">
        <v>223021.734</v>
      </c>
      <c r="H17" s="324">
        <v>-6165.49</v>
      </c>
      <c r="I17" s="324">
        <v>3065016.109</v>
      </c>
      <c r="J17" s="325">
        <v>2.3122969901736306</v>
      </c>
    </row>
    <row r="18" spans="1:10" ht="12.75">
      <c r="A18" s="281" t="s">
        <v>800</v>
      </c>
      <c r="B18" s="324">
        <v>71854.182</v>
      </c>
      <c r="C18" s="324">
        <v>804</v>
      </c>
      <c r="D18" s="324">
        <v>188</v>
      </c>
      <c r="E18" s="324">
        <v>992646.049</v>
      </c>
      <c r="F18" s="324">
        <v>404611.294</v>
      </c>
      <c r="G18" s="324">
        <v>571270.501</v>
      </c>
      <c r="H18" s="324">
        <v>12320.026</v>
      </c>
      <c r="I18" s="324">
        <v>2052702.0520000001</v>
      </c>
      <c r="J18" s="325">
        <v>1.5485911355002393</v>
      </c>
    </row>
    <row r="19" spans="1:10" ht="12.75">
      <c r="A19" s="317" t="s">
        <v>690</v>
      </c>
      <c r="B19" s="324">
        <v>14297440.501</v>
      </c>
      <c r="C19" s="324">
        <v>82530</v>
      </c>
      <c r="D19" s="324">
        <v>9949</v>
      </c>
      <c r="E19" s="324">
        <v>92478237.68</v>
      </c>
      <c r="F19" s="324">
        <v>17385156.327</v>
      </c>
      <c r="G19" s="324">
        <v>7426396.204</v>
      </c>
      <c r="H19" s="324">
        <v>965642.99</v>
      </c>
      <c r="I19" s="324">
        <v>132552873.702</v>
      </c>
      <c r="J19" s="325">
        <v>100</v>
      </c>
    </row>
    <row r="20" spans="1:10" ht="12.75">
      <c r="A20" s="326"/>
      <c r="B20" s="324"/>
      <c r="C20" s="324"/>
      <c r="D20" s="324"/>
      <c r="E20" s="324"/>
      <c r="F20" s="324"/>
      <c r="G20" s="324"/>
      <c r="H20" s="324"/>
      <c r="I20" s="324"/>
      <c r="J20" s="325"/>
    </row>
    <row r="21" spans="1:10" ht="12.75">
      <c r="A21" s="317" t="s">
        <v>526</v>
      </c>
      <c r="B21" s="324"/>
      <c r="C21" s="324"/>
      <c r="D21" s="324"/>
      <c r="E21" s="324"/>
      <c r="F21" s="324"/>
      <c r="G21" s="324"/>
      <c r="H21" s="324"/>
      <c r="I21" s="324"/>
      <c r="J21" s="325"/>
    </row>
    <row r="22" spans="1:10" ht="12.75">
      <c r="A22" s="317"/>
      <c r="B22" s="324" t="s">
        <v>596</v>
      </c>
      <c r="C22" s="324"/>
      <c r="D22" s="324"/>
      <c r="E22" s="324"/>
      <c r="F22" s="324"/>
      <c r="G22" s="324"/>
      <c r="H22" s="324"/>
      <c r="I22" s="324"/>
      <c r="J22" s="325"/>
    </row>
    <row r="23" spans="1:10" ht="12.75">
      <c r="A23" s="323" t="s">
        <v>742</v>
      </c>
      <c r="B23" s="324">
        <v>3988021.896</v>
      </c>
      <c r="C23" s="324">
        <v>48740</v>
      </c>
      <c r="D23" s="324">
        <v>6749</v>
      </c>
      <c r="E23" s="324">
        <v>55488567.412</v>
      </c>
      <c r="F23" s="324">
        <v>3297101.575</v>
      </c>
      <c r="G23" s="324">
        <v>3454003.514</v>
      </c>
      <c r="H23" s="324">
        <v>985219.349</v>
      </c>
      <c r="I23" s="324">
        <v>67212913.746</v>
      </c>
      <c r="J23" s="325">
        <v>50.706493091281715</v>
      </c>
    </row>
    <row r="24" spans="1:10" ht="12.75">
      <c r="A24" s="327" t="s">
        <v>773</v>
      </c>
      <c r="B24" s="324">
        <v>806188.354</v>
      </c>
      <c r="C24" s="324">
        <v>13035</v>
      </c>
      <c r="D24" s="324">
        <v>1762</v>
      </c>
      <c r="E24" s="324">
        <v>14796547.168</v>
      </c>
      <c r="F24" s="324">
        <v>194628.184</v>
      </c>
      <c r="G24" s="324">
        <v>194839.742</v>
      </c>
      <c r="H24" s="324">
        <v>282066.315</v>
      </c>
      <c r="I24" s="324">
        <v>16274269.763</v>
      </c>
      <c r="J24" s="325">
        <v>12.277568421177463</v>
      </c>
    </row>
    <row r="25" spans="1:10" ht="12.75">
      <c r="A25" s="323" t="s">
        <v>744</v>
      </c>
      <c r="B25" s="324">
        <v>190612.234</v>
      </c>
      <c r="C25" s="324">
        <v>1036</v>
      </c>
      <c r="D25" s="324">
        <v>257</v>
      </c>
      <c r="E25" s="324">
        <v>1292392.183</v>
      </c>
      <c r="F25" s="324">
        <v>77323.872</v>
      </c>
      <c r="G25" s="324">
        <v>212191.04</v>
      </c>
      <c r="H25" s="324">
        <v>25175.09</v>
      </c>
      <c r="I25" s="324">
        <v>1797694.419</v>
      </c>
      <c r="J25" s="325">
        <v>1.3562093139085794</v>
      </c>
    </row>
    <row r="26" spans="1:10" ht="12.75">
      <c r="A26" s="323" t="s">
        <v>803</v>
      </c>
      <c r="B26" s="324">
        <v>247533.033</v>
      </c>
      <c r="C26" s="324">
        <v>2858</v>
      </c>
      <c r="D26" s="324">
        <v>289</v>
      </c>
      <c r="E26" s="324">
        <v>3147521.344</v>
      </c>
      <c r="F26" s="324">
        <v>1012624.084</v>
      </c>
      <c r="G26" s="324">
        <v>1547891.284</v>
      </c>
      <c r="H26" s="324">
        <v>48218.134</v>
      </c>
      <c r="I26" s="324">
        <v>6003787.879</v>
      </c>
      <c r="J26" s="325">
        <v>4.529353239445771</v>
      </c>
    </row>
    <row r="27" spans="1:10" ht="12.75">
      <c r="A27" s="323" t="s">
        <v>746</v>
      </c>
      <c r="B27" s="324">
        <v>4202605.819</v>
      </c>
      <c r="C27" s="324">
        <v>10592</v>
      </c>
      <c r="D27" s="324">
        <v>874</v>
      </c>
      <c r="E27" s="324">
        <v>11465367.475000001</v>
      </c>
      <c r="F27" s="324">
        <v>11857712.52</v>
      </c>
      <c r="G27" s="324">
        <v>448712.588</v>
      </c>
      <c r="H27" s="324">
        <v>127586.497</v>
      </c>
      <c r="I27" s="324">
        <v>28101984.899000004</v>
      </c>
      <c r="J27" s="325">
        <v>21.200585180957862</v>
      </c>
    </row>
    <row r="28" spans="1:10" ht="12.75">
      <c r="A28" s="327" t="s">
        <v>747</v>
      </c>
      <c r="B28" s="324">
        <v>2131798.419</v>
      </c>
      <c r="C28" s="324"/>
      <c r="D28" s="324"/>
      <c r="E28" s="324">
        <v>0</v>
      </c>
      <c r="F28" s="324">
        <v>11335396.365</v>
      </c>
      <c r="G28" s="324">
        <v>0</v>
      </c>
      <c r="H28" s="324"/>
      <c r="I28" s="324">
        <v>13467194.784</v>
      </c>
      <c r="J28" s="325">
        <v>10.15986632947423</v>
      </c>
    </row>
    <row r="29" spans="1:10" ht="12.75">
      <c r="A29" s="328" t="s">
        <v>774</v>
      </c>
      <c r="B29" s="324">
        <v>2131798.419</v>
      </c>
      <c r="C29" s="324"/>
      <c r="D29" s="324"/>
      <c r="E29" s="324"/>
      <c r="F29" s="324"/>
      <c r="G29" s="324"/>
      <c r="H29" s="324"/>
      <c r="I29" s="324">
        <v>2131798.419</v>
      </c>
      <c r="J29" s="325">
        <v>1.6082626950756442</v>
      </c>
    </row>
    <row r="30" spans="1:10" ht="12.75">
      <c r="A30" s="328" t="s">
        <v>749</v>
      </c>
      <c r="B30" s="324"/>
      <c r="C30" s="324"/>
      <c r="D30" s="324"/>
      <c r="E30" s="324"/>
      <c r="F30" s="324">
        <v>11335396.365</v>
      </c>
      <c r="G30" s="324"/>
      <c r="H30" s="324"/>
      <c r="I30" s="324">
        <v>11335396.365</v>
      </c>
      <c r="J30" s="325">
        <v>8.551603634398585</v>
      </c>
    </row>
    <row r="31" spans="1:10" ht="12.75">
      <c r="A31" s="323" t="s">
        <v>750</v>
      </c>
      <c r="B31" s="324">
        <v>514655.422</v>
      </c>
      <c r="C31" s="324">
        <v>6290</v>
      </c>
      <c r="D31" s="324">
        <v>871</v>
      </c>
      <c r="E31" s="324">
        <v>7160524.528</v>
      </c>
      <c r="F31" s="324">
        <v>425768.671</v>
      </c>
      <c r="G31" s="324">
        <v>447134.116</v>
      </c>
      <c r="H31" s="324">
        <v>127137.677</v>
      </c>
      <c r="I31" s="324">
        <v>8675220.413999999</v>
      </c>
      <c r="J31" s="325">
        <v>6.544724510087407</v>
      </c>
    </row>
    <row r="32" spans="1:10" ht="12.75">
      <c r="A32" s="327" t="s">
        <v>751</v>
      </c>
      <c r="B32" s="324">
        <v>1556151.9780000001</v>
      </c>
      <c r="C32" s="324">
        <v>4302</v>
      </c>
      <c r="D32" s="324">
        <v>3</v>
      </c>
      <c r="E32" s="324">
        <v>4304842.947000001</v>
      </c>
      <c r="F32" s="324">
        <v>96547.48400000001</v>
      </c>
      <c r="G32" s="324">
        <v>1578.472</v>
      </c>
      <c r="H32" s="324">
        <v>448.82</v>
      </c>
      <c r="I32" s="324">
        <v>5959569.701000001</v>
      </c>
      <c r="J32" s="325">
        <v>4.495994341396222</v>
      </c>
    </row>
    <row r="33" spans="1:10" ht="12.75">
      <c r="A33" s="328" t="s">
        <v>752</v>
      </c>
      <c r="B33" s="324">
        <v>1305467.517</v>
      </c>
      <c r="C33" s="324"/>
      <c r="D33" s="324"/>
      <c r="E33" s="324">
        <v>0</v>
      </c>
      <c r="F33" s="324"/>
      <c r="G33" s="324"/>
      <c r="H33" s="324"/>
      <c r="I33" s="324">
        <v>1305467.517</v>
      </c>
      <c r="J33" s="325">
        <v>0.9848654959641984</v>
      </c>
    </row>
    <row r="34" spans="1:10" ht="12.75">
      <c r="A34" s="328" t="s">
        <v>753</v>
      </c>
      <c r="B34" s="324"/>
      <c r="C34" s="324">
        <v>2078</v>
      </c>
      <c r="D34" s="324"/>
      <c r="E34" s="324">
        <v>2077896.213</v>
      </c>
      <c r="F34" s="324"/>
      <c r="G34" s="324"/>
      <c r="H34" s="324"/>
      <c r="I34" s="324">
        <v>2077896.213</v>
      </c>
      <c r="J34" s="325">
        <v>1.5675980119989263</v>
      </c>
    </row>
    <row r="35" spans="1:10" ht="12.75">
      <c r="A35" s="329" t="s">
        <v>754</v>
      </c>
      <c r="B35" s="324"/>
      <c r="C35" s="324">
        <v>2074</v>
      </c>
      <c r="D35" s="324"/>
      <c r="E35" s="324">
        <v>2074011.147</v>
      </c>
      <c r="F35" s="324"/>
      <c r="G35" s="324"/>
      <c r="H35" s="324"/>
      <c r="I35" s="324">
        <v>2074011.147</v>
      </c>
      <c r="J35" s="325">
        <v>1.5646670563044207</v>
      </c>
    </row>
    <row r="36" spans="1:10" ht="12.75">
      <c r="A36" s="328" t="s">
        <v>756</v>
      </c>
      <c r="B36" s="324">
        <v>1093.418</v>
      </c>
      <c r="C36" s="324">
        <v>125</v>
      </c>
      <c r="D36" s="324"/>
      <c r="E36" s="324">
        <v>124788.425</v>
      </c>
      <c r="F36" s="324"/>
      <c r="G36" s="324"/>
      <c r="H36" s="324"/>
      <c r="I36" s="324">
        <v>125881.84300000001</v>
      </c>
      <c r="J36" s="325">
        <v>0.09496726814312789</v>
      </c>
    </row>
    <row r="37" spans="1:10" ht="12.75">
      <c r="A37" s="328" t="s">
        <v>816</v>
      </c>
      <c r="B37" s="324"/>
      <c r="C37" s="324"/>
      <c r="D37" s="324"/>
      <c r="E37" s="324">
        <v>0</v>
      </c>
      <c r="F37" s="324"/>
      <c r="G37" s="324"/>
      <c r="H37" s="324"/>
      <c r="I37" s="324">
        <v>0</v>
      </c>
      <c r="J37" s="325">
        <v>0</v>
      </c>
    </row>
    <row r="38" spans="1:10" ht="12.75">
      <c r="A38" s="328" t="s">
        <v>817</v>
      </c>
      <c r="B38" s="324">
        <v>245634.124</v>
      </c>
      <c r="C38" s="324"/>
      <c r="D38" s="324"/>
      <c r="E38" s="324">
        <v>0</v>
      </c>
      <c r="F38" s="324">
        <v>84487.774</v>
      </c>
      <c r="G38" s="324"/>
      <c r="H38" s="324"/>
      <c r="I38" s="324">
        <v>330121.89800000004</v>
      </c>
      <c r="J38" s="325">
        <v>0.2490492199680006</v>
      </c>
    </row>
    <row r="39" spans="1:10" ht="12.75">
      <c r="A39" s="328" t="s">
        <v>758</v>
      </c>
      <c r="B39" s="324">
        <v>1816.761</v>
      </c>
      <c r="C39" s="324">
        <v>25</v>
      </c>
      <c r="D39" s="324"/>
      <c r="E39" s="324">
        <v>25278.065</v>
      </c>
      <c r="F39" s="324">
        <v>1502.009</v>
      </c>
      <c r="G39" s="324">
        <v>1578.472</v>
      </c>
      <c r="H39" s="324">
        <v>448.82</v>
      </c>
      <c r="I39" s="324">
        <v>30624.127</v>
      </c>
      <c r="J39" s="325">
        <v>0.023103329369416704</v>
      </c>
    </row>
    <row r="40" spans="1:10" ht="12.75">
      <c r="A40" s="328" t="s">
        <v>818</v>
      </c>
      <c r="B40" s="324">
        <v>2140.158</v>
      </c>
      <c r="C40" s="324"/>
      <c r="D40" s="324">
        <v>3</v>
      </c>
      <c r="E40" s="324">
        <v>2869.097</v>
      </c>
      <c r="F40" s="324">
        <v>10557.701</v>
      </c>
      <c r="G40" s="324"/>
      <c r="H40" s="324"/>
      <c r="I40" s="324">
        <v>15566.955999999998</v>
      </c>
      <c r="J40" s="325">
        <v>0.011743959648130298</v>
      </c>
    </row>
    <row r="41" spans="1:10" ht="12.75">
      <c r="A41" s="317" t="s">
        <v>760</v>
      </c>
      <c r="B41" s="324">
        <v>9434961.336</v>
      </c>
      <c r="C41" s="324">
        <v>76261</v>
      </c>
      <c r="D41" s="324">
        <v>9931</v>
      </c>
      <c r="E41" s="324">
        <v>86190395.58199999</v>
      </c>
      <c r="F41" s="324">
        <v>16439390.235</v>
      </c>
      <c r="G41" s="324">
        <v>5857638.168</v>
      </c>
      <c r="H41" s="324">
        <v>1468265.3850000002</v>
      </c>
      <c r="I41" s="324">
        <v>119390650.70599999</v>
      </c>
      <c r="J41" s="325">
        <v>90.07020924677137</v>
      </c>
    </row>
    <row r="42" spans="1:10" ht="12.75">
      <c r="A42" s="323"/>
      <c r="B42" s="324"/>
      <c r="C42" s="324"/>
      <c r="D42" s="324"/>
      <c r="E42" s="324"/>
      <c r="F42" s="324"/>
      <c r="G42" s="324"/>
      <c r="H42" s="324"/>
      <c r="I42" s="324"/>
      <c r="J42" s="325"/>
    </row>
    <row r="43" spans="1:10" ht="12.75">
      <c r="A43" s="317" t="s">
        <v>761</v>
      </c>
      <c r="B43" s="324"/>
      <c r="C43" s="324"/>
      <c r="D43" s="324"/>
      <c r="E43" s="324"/>
      <c r="F43" s="324"/>
      <c r="G43" s="324"/>
      <c r="H43" s="324"/>
      <c r="I43" s="324"/>
      <c r="J43" s="325"/>
    </row>
    <row r="44" spans="1:10" ht="12.75">
      <c r="A44" s="323" t="s">
        <v>716</v>
      </c>
      <c r="B44" s="324">
        <v>6550.478</v>
      </c>
      <c r="C44" s="324">
        <v>57</v>
      </c>
      <c r="D44" s="324">
        <v>7</v>
      </c>
      <c r="E44" s="324">
        <v>63500.268</v>
      </c>
      <c r="F44" s="324">
        <v>10220.341</v>
      </c>
      <c r="G44" s="324">
        <v>4176.039</v>
      </c>
      <c r="H44" s="324">
        <v>1086.389</v>
      </c>
      <c r="I44" s="324">
        <v>85533.515</v>
      </c>
      <c r="J44" s="325">
        <v>0.06452784659523336</v>
      </c>
    </row>
    <row r="45" spans="1:10" ht="12.75">
      <c r="A45" s="323" t="s">
        <v>783</v>
      </c>
      <c r="B45" s="324">
        <v>126467.122</v>
      </c>
      <c r="C45" s="324">
        <v>488</v>
      </c>
      <c r="D45" s="324">
        <v>88</v>
      </c>
      <c r="E45" s="324">
        <v>575452.988</v>
      </c>
      <c r="F45" s="324">
        <v>145243.023</v>
      </c>
      <c r="G45" s="324">
        <v>61992.295</v>
      </c>
      <c r="H45" s="324"/>
      <c r="I45" s="324">
        <v>909155.428</v>
      </c>
      <c r="J45" s="325">
        <v>0.6858813412404218</v>
      </c>
    </row>
    <row r="46" spans="1:10" ht="12.75">
      <c r="A46" s="323" t="s">
        <v>763</v>
      </c>
      <c r="B46" s="324"/>
      <c r="C46" s="324">
        <v>762</v>
      </c>
      <c r="D46" s="324"/>
      <c r="E46" s="324">
        <v>761725.91</v>
      </c>
      <c r="F46" s="324">
        <v>1686840.013</v>
      </c>
      <c r="G46" s="324">
        <v>6268.369</v>
      </c>
      <c r="H46" s="324"/>
      <c r="I46" s="324">
        <v>2454834.292</v>
      </c>
      <c r="J46" s="325">
        <v>1.8519661048758993</v>
      </c>
    </row>
    <row r="47" spans="1:10" ht="12.75">
      <c r="A47" s="323" t="s">
        <v>809</v>
      </c>
      <c r="B47" s="324">
        <v>189807.456</v>
      </c>
      <c r="C47" s="324">
        <v>269</v>
      </c>
      <c r="D47" s="324">
        <v>254</v>
      </c>
      <c r="E47" s="324">
        <v>522931.101</v>
      </c>
      <c r="F47" s="324">
        <v>-942786.744</v>
      </c>
      <c r="G47" s="324">
        <v>204908.134</v>
      </c>
      <c r="H47" s="324">
        <v>25140.052</v>
      </c>
      <c r="I47" s="324"/>
      <c r="J47" s="325">
        <v>0</v>
      </c>
    </row>
    <row r="48" spans="1:10" ht="12.75">
      <c r="A48" s="323" t="s">
        <v>715</v>
      </c>
      <c r="B48" s="324">
        <v>43804.055</v>
      </c>
      <c r="C48" s="324">
        <v>1155</v>
      </c>
      <c r="D48" s="324"/>
      <c r="E48" s="324">
        <v>1155694.95</v>
      </c>
      <c r="F48" s="324">
        <v>0</v>
      </c>
      <c r="G48" s="324">
        <v>0</v>
      </c>
      <c r="H48" s="324"/>
      <c r="I48" s="324">
        <v>1199499.005</v>
      </c>
      <c r="J48" s="325">
        <v>0.9049211620237408</v>
      </c>
    </row>
    <row r="49" spans="1:10" ht="12.75">
      <c r="A49" s="317" t="s">
        <v>819</v>
      </c>
      <c r="B49" s="324">
        <v>366629.111</v>
      </c>
      <c r="C49" s="324">
        <v>2731</v>
      </c>
      <c r="D49" s="324">
        <v>349</v>
      </c>
      <c r="E49" s="324">
        <v>3079305.217</v>
      </c>
      <c r="F49" s="324">
        <v>899516.6330000001</v>
      </c>
      <c r="G49" s="324">
        <v>277344.837</v>
      </c>
      <c r="H49" s="324">
        <v>26226.441</v>
      </c>
      <c r="I49" s="324">
        <v>4649022.239</v>
      </c>
      <c r="J49" s="325">
        <v>3.5072964539808793</v>
      </c>
    </row>
    <row r="50" spans="1:10" ht="12.75">
      <c r="A50" s="327"/>
      <c r="B50" s="324"/>
      <c r="C50" s="324"/>
      <c r="D50" s="324"/>
      <c r="E50" s="324"/>
      <c r="F50" s="324"/>
      <c r="G50" s="324"/>
      <c r="H50" s="324"/>
      <c r="I50" s="324"/>
      <c r="J50" s="325"/>
    </row>
    <row r="51" spans="1:10" ht="12.75">
      <c r="A51" s="317" t="s">
        <v>820</v>
      </c>
      <c r="B51" s="324">
        <v>9801590.446999999</v>
      </c>
      <c r="C51" s="324">
        <v>78992</v>
      </c>
      <c r="D51" s="324">
        <v>10280</v>
      </c>
      <c r="E51" s="324">
        <v>89269700.799</v>
      </c>
      <c r="F51" s="324">
        <v>17338906.868</v>
      </c>
      <c r="G51" s="324">
        <v>6134983.005</v>
      </c>
      <c r="H51" s="324">
        <v>1494491.8260000004</v>
      </c>
      <c r="I51" s="324">
        <v>124039672.945</v>
      </c>
      <c r="J51" s="325">
        <v>93.57750570075225</v>
      </c>
    </row>
    <row r="52" spans="1:10" ht="12.75">
      <c r="A52" s="323"/>
      <c r="B52" s="324"/>
      <c r="C52" s="324"/>
      <c r="D52" s="324"/>
      <c r="E52" s="324"/>
      <c r="F52" s="324"/>
      <c r="G52" s="324"/>
      <c r="H52" s="324"/>
      <c r="I52" s="324"/>
      <c r="J52" s="325"/>
    </row>
    <row r="53" spans="1:10" ht="12.75">
      <c r="A53" s="327" t="s">
        <v>765</v>
      </c>
      <c r="B53" s="330">
        <v>4495850.054000001</v>
      </c>
      <c r="C53" s="330">
        <v>3538</v>
      </c>
      <c r="D53" s="330">
        <v>-331</v>
      </c>
      <c r="E53" s="330">
        <v>3208536.881000012</v>
      </c>
      <c r="F53" s="330">
        <v>46249.45899999887</v>
      </c>
      <c r="G53" s="330">
        <v>1291413.199</v>
      </c>
      <c r="H53" s="330">
        <v>-528848.8360000004</v>
      </c>
      <c r="I53" s="324">
        <v>8513200.757000012</v>
      </c>
      <c r="J53" s="325">
        <v>6.422494299247744</v>
      </c>
    </row>
    <row r="54" spans="1:10" ht="12.75">
      <c r="A54" s="329"/>
      <c r="B54" s="331"/>
      <c r="C54" s="324"/>
      <c r="D54" s="324"/>
      <c r="E54" s="331"/>
      <c r="F54" s="331"/>
      <c r="G54" s="331"/>
      <c r="H54" s="331"/>
      <c r="I54" s="324"/>
      <c r="J54" s="325"/>
    </row>
    <row r="55" spans="1:10" ht="12.75">
      <c r="A55" s="332" t="s">
        <v>794</v>
      </c>
      <c r="B55" s="324">
        <v>502632.483</v>
      </c>
      <c r="C55" s="324">
        <v>6145</v>
      </c>
      <c r="D55" s="324">
        <v>851</v>
      </c>
      <c r="E55" s="324">
        <v>6997017.096</v>
      </c>
      <c r="F55" s="324">
        <v>416176.304</v>
      </c>
      <c r="G55" s="324">
        <v>435671.325</v>
      </c>
      <c r="H55" s="324">
        <v>124598.607</v>
      </c>
      <c r="I55" s="324">
        <v>8476095.815</v>
      </c>
      <c r="J55" s="325">
        <v>6.394501739777906</v>
      </c>
    </row>
    <row r="56" spans="1:10" ht="12.75">
      <c r="A56" s="332" t="s">
        <v>821</v>
      </c>
      <c r="B56" s="331"/>
      <c r="C56" s="324"/>
      <c r="D56" s="324"/>
      <c r="E56" s="324"/>
      <c r="F56" s="331"/>
      <c r="G56" s="331"/>
      <c r="H56" s="331"/>
      <c r="I56" s="324"/>
      <c r="J56" s="325"/>
    </row>
    <row r="57" spans="1:10" ht="12.75">
      <c r="A57" s="329"/>
      <c r="B57" s="324"/>
      <c r="C57" s="324"/>
      <c r="D57" s="324"/>
      <c r="E57" s="324"/>
      <c r="F57" s="324"/>
      <c r="G57" s="324"/>
      <c r="H57" s="324"/>
      <c r="I57" s="324"/>
      <c r="J57" s="325"/>
    </row>
    <row r="58" spans="1:10" ht="13.5" thickBot="1">
      <c r="A58" s="333" t="s">
        <v>767</v>
      </c>
      <c r="B58" s="334">
        <v>3993217.5710000014</v>
      </c>
      <c r="C58" s="334">
        <v>-2607</v>
      </c>
      <c r="D58" s="334">
        <v>-1182</v>
      </c>
      <c r="E58" s="334">
        <v>-3788480.2149999877</v>
      </c>
      <c r="F58" s="334">
        <v>-369926.84500000114</v>
      </c>
      <c r="G58" s="334">
        <v>855741.8740000001</v>
      </c>
      <c r="H58" s="334">
        <v>-653447.4430000003</v>
      </c>
      <c r="I58" s="334">
        <v>37104.94200001226</v>
      </c>
      <c r="J58" s="335">
        <v>0.02799255946983849</v>
      </c>
    </row>
    <row r="59" spans="1:10" ht="14.25">
      <c r="A59" s="336" t="s">
        <v>822</v>
      </c>
      <c r="B59" s="330"/>
      <c r="C59" s="330"/>
      <c r="D59" s="330"/>
      <c r="E59" s="330"/>
      <c r="F59" s="330"/>
      <c r="G59" s="330"/>
      <c r="H59" s="330"/>
      <c r="I59" s="330"/>
      <c r="J59" s="325"/>
    </row>
    <row r="60" spans="1:10" ht="12.75">
      <c r="A60" s="214" t="s">
        <v>677</v>
      </c>
      <c r="B60" s="214"/>
      <c r="C60" s="214"/>
      <c r="D60" s="214"/>
      <c r="E60" s="214"/>
      <c r="F60" s="214"/>
      <c r="G60" s="214"/>
      <c r="H60" s="214"/>
      <c r="I60" s="337"/>
      <c r="J60" s="337"/>
    </row>
    <row r="61" spans="1:10" ht="12.75">
      <c r="A61" s="338"/>
      <c r="B61" s="329"/>
      <c r="C61" s="329"/>
      <c r="D61" s="329"/>
      <c r="E61" s="329"/>
      <c r="F61" s="329"/>
      <c r="G61" s="329"/>
      <c r="H61" s="329"/>
      <c r="I61" s="315"/>
      <c r="J61" s="315"/>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48"/>
  <sheetViews>
    <sheetView showGridLines="0" zoomScalePageLayoutView="0" workbookViewId="0" topLeftCell="A1">
      <selection activeCell="A1" sqref="A1"/>
    </sheetView>
  </sheetViews>
  <sheetFormatPr defaultColWidth="11.421875" defaultRowHeight="12.75"/>
  <cols>
    <col min="1" max="1" width="22.28125" style="0" customWidth="1"/>
  </cols>
  <sheetData>
    <row r="1" spans="1:14" ht="12.75">
      <c r="A1" s="17" t="s">
        <v>66</v>
      </c>
      <c r="B1" s="8"/>
      <c r="C1" s="8"/>
      <c r="D1" s="8"/>
      <c r="E1" s="8"/>
      <c r="F1" s="8"/>
      <c r="G1" s="8"/>
      <c r="H1" s="8"/>
      <c r="I1" s="8"/>
      <c r="J1" s="8"/>
      <c r="K1" s="8"/>
      <c r="L1" s="8"/>
      <c r="M1" s="8"/>
      <c r="N1" s="8"/>
    </row>
    <row r="2" spans="1:14" ht="12.75">
      <c r="A2" s="684" t="s">
        <v>1</v>
      </c>
      <c r="B2" s="684"/>
      <c r="C2" s="684"/>
      <c r="D2" s="684"/>
      <c r="E2" s="684"/>
      <c r="F2" s="684"/>
      <c r="G2" s="684"/>
      <c r="H2" s="684"/>
      <c r="I2" s="684"/>
      <c r="J2" s="684"/>
      <c r="K2" s="684"/>
      <c r="L2" s="684"/>
      <c r="M2" s="684"/>
      <c r="N2" s="684"/>
    </row>
    <row r="3" spans="1:14" ht="15">
      <c r="A3" s="682" t="s">
        <v>1019</v>
      </c>
      <c r="B3" s="683"/>
      <c r="C3" s="683"/>
      <c r="D3" s="683"/>
      <c r="E3" s="683"/>
      <c r="F3" s="683"/>
      <c r="G3" s="683"/>
      <c r="H3" s="683"/>
      <c r="I3" s="683"/>
      <c r="J3" s="683"/>
      <c r="K3" s="683"/>
      <c r="L3" s="683"/>
      <c r="M3" s="683"/>
      <c r="N3" s="683"/>
    </row>
    <row r="4" spans="1:14" ht="13.5" thickBot="1">
      <c r="A4" s="10"/>
      <c r="B4" s="10"/>
      <c r="C4" s="10"/>
      <c r="D4" s="10"/>
      <c r="E4" s="10"/>
      <c r="F4" s="10"/>
      <c r="G4" s="10"/>
      <c r="H4" s="10"/>
      <c r="I4" s="10"/>
      <c r="J4" s="10"/>
      <c r="K4" s="10"/>
      <c r="L4" s="9"/>
      <c r="M4" s="9"/>
      <c r="N4" s="9"/>
    </row>
    <row r="5" spans="1:14" ht="12.75">
      <c r="A5" s="685" t="s">
        <v>67</v>
      </c>
      <c r="B5" s="687">
        <v>2000</v>
      </c>
      <c r="C5" s="687">
        <v>2001</v>
      </c>
      <c r="D5" s="687">
        <v>2002</v>
      </c>
      <c r="E5" s="687">
        <v>2003</v>
      </c>
      <c r="F5" s="687">
        <v>2004</v>
      </c>
      <c r="G5" s="687">
        <v>2005</v>
      </c>
      <c r="H5" s="687">
        <v>2006</v>
      </c>
      <c r="I5" s="687">
        <v>2007</v>
      </c>
      <c r="J5" s="687">
        <v>2008</v>
      </c>
      <c r="K5" s="687">
        <v>2009</v>
      </c>
      <c r="L5" s="687">
        <v>2010</v>
      </c>
      <c r="M5" s="687">
        <v>2011</v>
      </c>
      <c r="N5" s="687">
        <v>2012</v>
      </c>
    </row>
    <row r="6" spans="1:14" ht="12.75">
      <c r="A6" s="686"/>
      <c r="B6" s="688"/>
      <c r="C6" s="688"/>
      <c r="D6" s="688"/>
      <c r="E6" s="688"/>
      <c r="F6" s="688"/>
      <c r="G6" s="688"/>
      <c r="H6" s="688"/>
      <c r="I6" s="688"/>
      <c r="J6" s="688"/>
      <c r="K6" s="688"/>
      <c r="L6" s="688"/>
      <c r="M6" s="688"/>
      <c r="N6" s="688"/>
    </row>
    <row r="7" spans="1:14" ht="12.75">
      <c r="A7" s="8"/>
      <c r="B7" s="8"/>
      <c r="C7" s="8"/>
      <c r="D7" s="8"/>
      <c r="E7" s="8"/>
      <c r="F7" s="8"/>
      <c r="G7" s="8"/>
      <c r="H7" s="8"/>
      <c r="I7" s="8"/>
      <c r="J7" s="8"/>
      <c r="K7" s="8"/>
      <c r="L7" s="8"/>
      <c r="M7" s="8"/>
      <c r="N7" s="8"/>
    </row>
    <row r="8" spans="1:14" ht="12.75">
      <c r="A8" s="11" t="s">
        <v>68</v>
      </c>
      <c r="B8" s="12">
        <v>359878</v>
      </c>
      <c r="C8" s="12">
        <v>358203</v>
      </c>
      <c r="D8" s="12">
        <v>350495</v>
      </c>
      <c r="E8" s="12">
        <v>351122</v>
      </c>
      <c r="F8" s="12">
        <v>349622</v>
      </c>
      <c r="G8" s="12">
        <v>344149</v>
      </c>
      <c r="H8" s="12">
        <v>358608</v>
      </c>
      <c r="I8" s="12">
        <v>360106</v>
      </c>
      <c r="J8" s="12">
        <v>359076</v>
      </c>
      <c r="K8" s="13">
        <v>373224</v>
      </c>
      <c r="L8" s="13">
        <v>385942</v>
      </c>
      <c r="M8" s="13">
        <v>391820</v>
      </c>
      <c r="N8" s="13">
        <v>406549</v>
      </c>
    </row>
    <row r="9" spans="1:14" ht="12.75">
      <c r="A9" s="8"/>
      <c r="B9" s="12"/>
      <c r="C9" s="12"/>
      <c r="D9" s="12"/>
      <c r="E9" s="12"/>
      <c r="F9" s="12"/>
      <c r="G9" s="13"/>
      <c r="H9" s="13"/>
      <c r="I9" s="13"/>
      <c r="J9" s="13"/>
      <c r="K9" s="13"/>
      <c r="L9" s="13"/>
      <c r="M9" s="13"/>
      <c r="N9" s="13"/>
    </row>
    <row r="10" spans="1:14" ht="12.75">
      <c r="A10" s="14" t="s">
        <v>69</v>
      </c>
      <c r="B10" s="12">
        <v>4364</v>
      </c>
      <c r="C10" s="12">
        <v>4345</v>
      </c>
      <c r="D10" s="12">
        <v>4114</v>
      </c>
      <c r="E10" s="12">
        <v>4245</v>
      </c>
      <c r="F10" s="12">
        <v>4165</v>
      </c>
      <c r="G10" s="12">
        <v>4181</v>
      </c>
      <c r="H10" s="12">
        <v>4454</v>
      </c>
      <c r="I10" s="12">
        <v>4497</v>
      </c>
      <c r="J10" s="12">
        <v>4505</v>
      </c>
      <c r="K10" s="12">
        <v>4625</v>
      </c>
      <c r="L10" s="12">
        <v>4870</v>
      </c>
      <c r="M10" s="13">
        <v>5068</v>
      </c>
      <c r="N10" s="641">
        <v>5320</v>
      </c>
    </row>
    <row r="11" spans="1:14" ht="12.75">
      <c r="A11" s="8" t="s">
        <v>70</v>
      </c>
      <c r="B11" s="12">
        <v>10156</v>
      </c>
      <c r="C11" s="12">
        <v>10284</v>
      </c>
      <c r="D11" s="12">
        <v>10414</v>
      </c>
      <c r="E11" s="12">
        <v>10320</v>
      </c>
      <c r="F11" s="13">
        <v>10318</v>
      </c>
      <c r="G11" s="13">
        <v>10205</v>
      </c>
      <c r="H11" s="13">
        <v>10871</v>
      </c>
      <c r="I11" s="13">
        <v>11215</v>
      </c>
      <c r="J11" s="13">
        <v>11380</v>
      </c>
      <c r="K11" s="13">
        <v>12122</v>
      </c>
      <c r="L11" s="13">
        <v>12461</v>
      </c>
      <c r="M11" s="13">
        <v>13083</v>
      </c>
      <c r="N11" s="641">
        <v>13403</v>
      </c>
    </row>
    <row r="12" spans="1:14" ht="12.75">
      <c r="A12" s="8" t="s">
        <v>71</v>
      </c>
      <c r="B12" s="12">
        <v>2431</v>
      </c>
      <c r="C12" s="12">
        <v>2492</v>
      </c>
      <c r="D12" s="12">
        <v>2471</v>
      </c>
      <c r="E12" s="12">
        <v>2516</v>
      </c>
      <c r="F12" s="13">
        <v>2522</v>
      </c>
      <c r="G12" s="13">
        <v>2522</v>
      </c>
      <c r="H12" s="13">
        <v>2728</v>
      </c>
      <c r="I12" s="13">
        <v>2785</v>
      </c>
      <c r="J12" s="13">
        <v>2785</v>
      </c>
      <c r="K12" s="13">
        <v>2937</v>
      </c>
      <c r="L12" s="13">
        <v>3040</v>
      </c>
      <c r="M12" s="13">
        <v>3443</v>
      </c>
      <c r="N12" s="641">
        <v>3715</v>
      </c>
    </row>
    <row r="13" spans="1:14" ht="12.75">
      <c r="A13" s="8" t="s">
        <v>72</v>
      </c>
      <c r="B13" s="12">
        <v>2194</v>
      </c>
      <c r="C13" s="12">
        <v>2221</v>
      </c>
      <c r="D13" s="12">
        <v>2142</v>
      </c>
      <c r="E13" s="12">
        <v>2168</v>
      </c>
      <c r="F13" s="13">
        <v>2159</v>
      </c>
      <c r="G13" s="13">
        <v>2212</v>
      </c>
      <c r="H13" s="13">
        <v>2371</v>
      </c>
      <c r="I13" s="13">
        <v>2530</v>
      </c>
      <c r="J13" s="13">
        <v>2497</v>
      </c>
      <c r="K13" s="13">
        <v>2615</v>
      </c>
      <c r="L13" s="13">
        <v>2747</v>
      </c>
      <c r="M13" s="13">
        <v>2843</v>
      </c>
      <c r="N13" s="641">
        <v>2995</v>
      </c>
    </row>
    <row r="14" spans="1:14" ht="12.75">
      <c r="A14" s="8" t="s">
        <v>73</v>
      </c>
      <c r="B14" s="12">
        <v>14537</v>
      </c>
      <c r="C14" s="12">
        <v>14809</v>
      </c>
      <c r="D14" s="12">
        <v>14453</v>
      </c>
      <c r="E14" s="12">
        <v>14466</v>
      </c>
      <c r="F14" s="13">
        <v>14218</v>
      </c>
      <c r="G14" s="13">
        <v>13989</v>
      </c>
      <c r="H14" s="13">
        <v>14351</v>
      </c>
      <c r="I14" s="13">
        <v>14133</v>
      </c>
      <c r="J14" s="13">
        <v>13764</v>
      </c>
      <c r="K14" s="13">
        <v>14577</v>
      </c>
      <c r="L14" s="13">
        <v>14785</v>
      </c>
      <c r="M14" s="13">
        <v>14778</v>
      </c>
      <c r="N14" s="641">
        <v>15044</v>
      </c>
    </row>
    <row r="15" spans="1:14" ht="12.75">
      <c r="A15" s="8" t="s">
        <v>74</v>
      </c>
      <c r="B15" s="12">
        <v>2521</v>
      </c>
      <c r="C15" s="12">
        <v>2473</v>
      </c>
      <c r="D15" s="12">
        <v>2404</v>
      </c>
      <c r="E15" s="12">
        <v>2428</v>
      </c>
      <c r="F15" s="13">
        <v>2443</v>
      </c>
      <c r="G15" s="13">
        <v>2506</v>
      </c>
      <c r="H15" s="13">
        <v>2656</v>
      </c>
      <c r="I15" s="13">
        <v>2882</v>
      </c>
      <c r="J15" s="13">
        <v>2877</v>
      </c>
      <c r="K15" s="13">
        <v>3072</v>
      </c>
      <c r="L15" s="13">
        <v>3123</v>
      </c>
      <c r="M15" s="13">
        <v>3138</v>
      </c>
      <c r="N15" s="641">
        <v>3286</v>
      </c>
    </row>
    <row r="16" spans="1:14" ht="12.75">
      <c r="A16" s="8" t="s">
        <v>75</v>
      </c>
      <c r="B16" s="12">
        <v>4510</v>
      </c>
      <c r="C16" s="12">
        <v>4512</v>
      </c>
      <c r="D16" s="12">
        <v>4446</v>
      </c>
      <c r="E16" s="12">
        <v>4361</v>
      </c>
      <c r="F16" s="13">
        <v>4420</v>
      </c>
      <c r="G16" s="13">
        <v>4313</v>
      </c>
      <c r="H16" s="13">
        <v>4472</v>
      </c>
      <c r="I16" s="13">
        <v>4478</v>
      </c>
      <c r="J16" s="13">
        <v>4527</v>
      </c>
      <c r="K16" s="13">
        <v>4588</v>
      </c>
      <c r="L16" s="13">
        <v>4866</v>
      </c>
      <c r="M16" s="13">
        <v>4967</v>
      </c>
      <c r="N16" s="641">
        <v>5225</v>
      </c>
    </row>
    <row r="17" spans="1:14" ht="12.75">
      <c r="A17" s="8" t="s">
        <v>76</v>
      </c>
      <c r="B17" s="12">
        <v>13809</v>
      </c>
      <c r="C17" s="12">
        <v>13774</v>
      </c>
      <c r="D17" s="12">
        <v>13090</v>
      </c>
      <c r="E17" s="12">
        <v>13196</v>
      </c>
      <c r="F17" s="13">
        <v>13264</v>
      </c>
      <c r="G17" s="13">
        <v>13103</v>
      </c>
      <c r="H17" s="13">
        <v>14646</v>
      </c>
      <c r="I17" s="13">
        <v>14741</v>
      </c>
      <c r="J17" s="13">
        <v>14558</v>
      </c>
      <c r="K17" s="13">
        <v>15184</v>
      </c>
      <c r="L17" s="13">
        <v>15707</v>
      </c>
      <c r="M17" s="13">
        <v>15728</v>
      </c>
      <c r="N17" s="641">
        <v>15903</v>
      </c>
    </row>
    <row r="18" spans="1:14" ht="12.75">
      <c r="A18" s="8" t="s">
        <v>77</v>
      </c>
      <c r="B18" s="12">
        <v>10699</v>
      </c>
      <c r="C18" s="12">
        <v>9548</v>
      </c>
      <c r="D18" s="12">
        <v>9325</v>
      </c>
      <c r="E18" s="12">
        <v>9082</v>
      </c>
      <c r="F18" s="13">
        <v>8782</v>
      </c>
      <c r="G18" s="13">
        <v>8645</v>
      </c>
      <c r="H18" s="13">
        <v>8830</v>
      </c>
      <c r="I18" s="13">
        <v>8591</v>
      </c>
      <c r="J18" s="13">
        <v>8289</v>
      </c>
      <c r="K18" s="15">
        <v>8120</v>
      </c>
      <c r="L18" s="15">
        <v>8404</v>
      </c>
      <c r="M18" s="15">
        <v>8646</v>
      </c>
      <c r="N18" s="641">
        <v>9064</v>
      </c>
    </row>
    <row r="19" spans="1:14" ht="12.75">
      <c r="A19" s="8" t="s">
        <v>78</v>
      </c>
      <c r="B19" s="12">
        <v>37044</v>
      </c>
      <c r="C19" s="12">
        <v>36856</v>
      </c>
      <c r="D19" s="12">
        <v>35965</v>
      </c>
      <c r="E19" s="12">
        <v>35507</v>
      </c>
      <c r="F19" s="12">
        <v>35174</v>
      </c>
      <c r="G19" s="12">
        <v>34235</v>
      </c>
      <c r="H19" s="13">
        <v>34709</v>
      </c>
      <c r="I19" s="13">
        <v>34571</v>
      </c>
      <c r="J19" s="13">
        <v>33619</v>
      </c>
      <c r="K19" s="13">
        <v>35183</v>
      </c>
      <c r="L19" s="13">
        <v>35895</v>
      </c>
      <c r="M19" s="13">
        <v>35635</v>
      </c>
      <c r="N19" s="641">
        <v>36736</v>
      </c>
    </row>
    <row r="20" spans="1:14" ht="12.75">
      <c r="A20" s="8" t="s">
        <v>79</v>
      </c>
      <c r="B20" s="12">
        <v>38116</v>
      </c>
      <c r="C20" s="12">
        <v>37830</v>
      </c>
      <c r="D20" s="12">
        <v>37425</v>
      </c>
      <c r="E20" s="12">
        <v>36959</v>
      </c>
      <c r="F20" s="12">
        <v>36569</v>
      </c>
      <c r="G20" s="12">
        <v>35802</v>
      </c>
      <c r="H20" s="13">
        <v>36568</v>
      </c>
      <c r="I20" s="13">
        <v>36188</v>
      </c>
      <c r="J20" s="13">
        <v>36587</v>
      </c>
      <c r="K20" s="13">
        <v>36866</v>
      </c>
      <c r="L20" s="13">
        <v>37931</v>
      </c>
      <c r="M20" s="13">
        <v>38122</v>
      </c>
      <c r="N20" s="641">
        <v>38992</v>
      </c>
    </row>
    <row r="21" spans="1:14" ht="12.75">
      <c r="A21" s="8" t="s">
        <v>80</v>
      </c>
      <c r="B21" s="12">
        <v>5656</v>
      </c>
      <c r="C21" s="12">
        <v>5539</v>
      </c>
      <c r="D21" s="12">
        <v>5402</v>
      </c>
      <c r="E21" s="12">
        <v>5452</v>
      </c>
      <c r="F21" s="13">
        <v>5482</v>
      </c>
      <c r="G21" s="13">
        <v>5362</v>
      </c>
      <c r="H21" s="13">
        <v>5525</v>
      </c>
      <c r="I21" s="13">
        <v>5480</v>
      </c>
      <c r="J21" s="13">
        <v>5503</v>
      </c>
      <c r="K21" s="13">
        <v>5878</v>
      </c>
      <c r="L21" s="13">
        <v>6156</v>
      </c>
      <c r="M21" s="13">
        <v>6233</v>
      </c>
      <c r="N21" s="641">
        <v>6243</v>
      </c>
    </row>
    <row r="22" spans="1:14" ht="12.75">
      <c r="A22" s="8" t="s">
        <v>81</v>
      </c>
      <c r="B22" s="12">
        <v>11884</v>
      </c>
      <c r="C22" s="12">
        <v>11885</v>
      </c>
      <c r="D22" s="12">
        <v>11580</v>
      </c>
      <c r="E22" s="12">
        <v>11673</v>
      </c>
      <c r="F22" s="13">
        <v>11815</v>
      </c>
      <c r="G22" s="13">
        <v>11886</v>
      </c>
      <c r="H22" s="13">
        <v>12530</v>
      </c>
      <c r="I22" s="13">
        <v>12410</v>
      </c>
      <c r="J22" s="13">
        <v>12368</v>
      </c>
      <c r="K22" s="13">
        <v>12959</v>
      </c>
      <c r="L22" s="13">
        <v>13286</v>
      </c>
      <c r="M22" s="13">
        <v>13411</v>
      </c>
      <c r="N22" s="641">
        <v>13753</v>
      </c>
    </row>
    <row r="23" spans="1:14" ht="12.75">
      <c r="A23" s="8" t="s">
        <v>82</v>
      </c>
      <c r="B23" s="12">
        <v>5077</v>
      </c>
      <c r="C23" s="12">
        <v>5125</v>
      </c>
      <c r="D23" s="12">
        <v>5044</v>
      </c>
      <c r="E23" s="12">
        <v>5102</v>
      </c>
      <c r="F23" s="13">
        <v>5071</v>
      </c>
      <c r="G23" s="13">
        <v>5050</v>
      </c>
      <c r="H23" s="13">
        <v>5258</v>
      </c>
      <c r="I23" s="13">
        <v>5410</v>
      </c>
      <c r="J23" s="13">
        <v>5442</v>
      </c>
      <c r="K23" s="13">
        <v>5753</v>
      </c>
      <c r="L23" s="13">
        <v>5813</v>
      </c>
      <c r="M23" s="13">
        <v>5874</v>
      </c>
      <c r="N23" s="641">
        <v>5910</v>
      </c>
    </row>
    <row r="24" spans="1:14" ht="12.75">
      <c r="A24" s="8" t="s">
        <v>83</v>
      </c>
      <c r="B24" s="12">
        <v>4358</v>
      </c>
      <c r="C24" s="12">
        <v>4538</v>
      </c>
      <c r="D24" s="12">
        <v>4243</v>
      </c>
      <c r="E24" s="12">
        <v>4259</v>
      </c>
      <c r="F24" s="13">
        <v>4345</v>
      </c>
      <c r="G24" s="13">
        <v>4318</v>
      </c>
      <c r="H24" s="13">
        <v>4642</v>
      </c>
      <c r="I24" s="13">
        <v>4749</v>
      </c>
      <c r="J24" s="13">
        <v>4735</v>
      </c>
      <c r="K24" s="13">
        <v>4854</v>
      </c>
      <c r="L24" s="13">
        <v>4911</v>
      </c>
      <c r="M24" s="13">
        <v>4957</v>
      </c>
      <c r="N24" s="641">
        <v>5061</v>
      </c>
    </row>
    <row r="25" spans="1:14" ht="12.75">
      <c r="A25" s="8" t="s">
        <v>84</v>
      </c>
      <c r="B25" s="12">
        <v>27350</v>
      </c>
      <c r="C25" s="12">
        <v>26556</v>
      </c>
      <c r="D25" s="12">
        <v>26450</v>
      </c>
      <c r="E25" s="12">
        <v>26609</v>
      </c>
      <c r="F25" s="13">
        <v>26234</v>
      </c>
      <c r="G25" s="13">
        <v>25594</v>
      </c>
      <c r="H25" s="13">
        <v>27171</v>
      </c>
      <c r="I25" s="13">
        <v>27392</v>
      </c>
      <c r="J25" s="13">
        <v>26932</v>
      </c>
      <c r="K25" s="13">
        <v>28070</v>
      </c>
      <c r="L25" s="13">
        <v>29051</v>
      </c>
      <c r="M25" s="13">
        <v>30455</v>
      </c>
      <c r="N25" s="641">
        <v>32243</v>
      </c>
    </row>
    <row r="26" spans="1:14" ht="12.75">
      <c r="A26" s="8" t="s">
        <v>85</v>
      </c>
      <c r="B26" s="12">
        <v>19238</v>
      </c>
      <c r="C26" s="12">
        <v>19552</v>
      </c>
      <c r="D26" s="12">
        <v>19164</v>
      </c>
      <c r="E26" s="12">
        <v>19114</v>
      </c>
      <c r="F26" s="13">
        <v>19416</v>
      </c>
      <c r="G26" s="13">
        <v>19146</v>
      </c>
      <c r="H26" s="13">
        <v>19811</v>
      </c>
      <c r="I26" s="13">
        <v>20028</v>
      </c>
      <c r="J26" s="13">
        <v>20222</v>
      </c>
      <c r="K26" s="13">
        <v>21259</v>
      </c>
      <c r="L26" s="13">
        <v>21929</v>
      </c>
      <c r="M26" s="13">
        <v>22623</v>
      </c>
      <c r="N26" s="641">
        <v>24448</v>
      </c>
    </row>
    <row r="27" spans="1:14" ht="12.75">
      <c r="A27" s="8" t="s">
        <v>86</v>
      </c>
      <c r="B27" s="12">
        <v>10832</v>
      </c>
      <c r="C27" s="12">
        <v>10687</v>
      </c>
      <c r="D27" s="12">
        <v>10613</v>
      </c>
      <c r="E27" s="12">
        <v>10675</v>
      </c>
      <c r="F27" s="13">
        <v>10622</v>
      </c>
      <c r="G27" s="13">
        <v>10416</v>
      </c>
      <c r="H27" s="13">
        <v>10946</v>
      </c>
      <c r="I27" s="13">
        <v>11149</v>
      </c>
      <c r="J27" s="13">
        <v>11111</v>
      </c>
      <c r="K27" s="13">
        <v>11807</v>
      </c>
      <c r="L27" s="13">
        <v>12316</v>
      </c>
      <c r="M27" s="13">
        <v>12717</v>
      </c>
      <c r="N27" s="641">
        <v>14452</v>
      </c>
    </row>
    <row r="28" spans="1:14" ht="12.75">
      <c r="A28" s="8" t="s">
        <v>87</v>
      </c>
      <c r="B28" s="12">
        <v>7361</v>
      </c>
      <c r="C28" s="12">
        <v>7316</v>
      </c>
      <c r="D28" s="12">
        <v>7129</v>
      </c>
      <c r="E28" s="12">
        <v>7207</v>
      </c>
      <c r="F28" s="13">
        <v>7126</v>
      </c>
      <c r="G28" s="13">
        <v>7107</v>
      </c>
      <c r="H28" s="13">
        <v>7369</v>
      </c>
      <c r="I28" s="13">
        <v>7335</v>
      </c>
      <c r="J28" s="13">
        <v>7371</v>
      </c>
      <c r="K28" s="13">
        <v>7702</v>
      </c>
      <c r="L28" s="13">
        <v>7753</v>
      </c>
      <c r="M28" s="13">
        <v>7979</v>
      </c>
      <c r="N28" s="641">
        <v>8511</v>
      </c>
    </row>
    <row r="29" spans="1:14" ht="12.75">
      <c r="A29" s="8" t="s">
        <v>88</v>
      </c>
      <c r="B29" s="12">
        <v>5990</v>
      </c>
      <c r="C29" s="12">
        <v>5800</v>
      </c>
      <c r="D29" s="12">
        <v>5704</v>
      </c>
      <c r="E29" s="12">
        <v>5728</v>
      </c>
      <c r="F29" s="13">
        <v>5697</v>
      </c>
      <c r="G29" s="13">
        <v>5661</v>
      </c>
      <c r="H29" s="13">
        <v>5928</v>
      </c>
      <c r="I29" s="13">
        <v>5885</v>
      </c>
      <c r="J29" s="13">
        <v>5896</v>
      </c>
      <c r="K29" s="13">
        <v>6034</v>
      </c>
      <c r="L29" s="13">
        <v>6186</v>
      </c>
      <c r="M29" s="13">
        <v>6256</v>
      </c>
      <c r="N29" s="641">
        <v>6359</v>
      </c>
    </row>
    <row r="30" spans="1:14" ht="12.75">
      <c r="A30" s="8" t="s">
        <v>89</v>
      </c>
      <c r="B30" s="12">
        <v>3605</v>
      </c>
      <c r="C30" s="12">
        <v>3586</v>
      </c>
      <c r="D30" s="12">
        <v>3503</v>
      </c>
      <c r="E30" s="12">
        <v>3464</v>
      </c>
      <c r="F30" s="13">
        <v>3438</v>
      </c>
      <c r="G30" s="13">
        <v>3361</v>
      </c>
      <c r="H30" s="13">
        <v>3594</v>
      </c>
      <c r="I30" s="13">
        <v>3645</v>
      </c>
      <c r="J30" s="13">
        <v>3651</v>
      </c>
      <c r="K30" s="13">
        <v>3884</v>
      </c>
      <c r="L30" s="13">
        <v>4016</v>
      </c>
      <c r="M30" s="13">
        <v>4052</v>
      </c>
      <c r="N30" s="641">
        <v>4132</v>
      </c>
    </row>
    <row r="31" spans="1:14" ht="12.75">
      <c r="A31" s="8" t="s">
        <v>90</v>
      </c>
      <c r="B31" s="12">
        <v>22464</v>
      </c>
      <c r="C31" s="12">
        <v>22398</v>
      </c>
      <c r="D31" s="12">
        <v>21843</v>
      </c>
      <c r="E31" s="12">
        <v>21820</v>
      </c>
      <c r="F31" s="13">
        <v>21826</v>
      </c>
      <c r="G31" s="13">
        <v>21324</v>
      </c>
      <c r="H31" s="13">
        <v>22627</v>
      </c>
      <c r="I31" s="13">
        <v>22700</v>
      </c>
      <c r="J31" s="13">
        <v>22781</v>
      </c>
      <c r="K31" s="13">
        <v>23256</v>
      </c>
      <c r="L31" s="13">
        <v>24705</v>
      </c>
      <c r="M31" s="13">
        <v>24826</v>
      </c>
      <c r="N31" s="641">
        <v>25534</v>
      </c>
    </row>
    <row r="32" spans="1:14" ht="12.75">
      <c r="A32" s="8" t="s">
        <v>91</v>
      </c>
      <c r="B32" s="12">
        <v>3926</v>
      </c>
      <c r="C32" s="12">
        <v>3871</v>
      </c>
      <c r="D32" s="12">
        <v>3767</v>
      </c>
      <c r="E32" s="12">
        <v>3863</v>
      </c>
      <c r="F32" s="13">
        <v>3853</v>
      </c>
      <c r="G32" s="13">
        <v>3798</v>
      </c>
      <c r="H32" s="13">
        <v>3977</v>
      </c>
      <c r="I32" s="13">
        <v>3956</v>
      </c>
      <c r="J32" s="13">
        <v>3941</v>
      </c>
      <c r="K32" s="13">
        <v>4178</v>
      </c>
      <c r="L32" s="13">
        <v>4277</v>
      </c>
      <c r="M32" s="13">
        <v>4170</v>
      </c>
      <c r="N32" s="641">
        <v>4300</v>
      </c>
    </row>
    <row r="33" spans="1:14" ht="12.75">
      <c r="A33" s="8" t="s">
        <v>92</v>
      </c>
      <c r="B33" s="12">
        <v>11310</v>
      </c>
      <c r="C33" s="12">
        <v>11359</v>
      </c>
      <c r="D33" s="12">
        <v>11078</v>
      </c>
      <c r="E33" s="12">
        <v>11178</v>
      </c>
      <c r="F33" s="13">
        <v>11085</v>
      </c>
      <c r="G33" s="13">
        <v>10893</v>
      </c>
      <c r="H33" s="13">
        <v>11092</v>
      </c>
      <c r="I33" s="13">
        <v>11245</v>
      </c>
      <c r="J33" s="13">
        <v>11297</v>
      </c>
      <c r="K33" s="13">
        <v>12104</v>
      </c>
      <c r="L33" s="13">
        <v>12591</v>
      </c>
      <c r="M33" s="13">
        <v>12735</v>
      </c>
      <c r="N33" s="641">
        <v>12932</v>
      </c>
    </row>
    <row r="34" spans="1:14" ht="12.75">
      <c r="A34" s="8" t="s">
        <v>93</v>
      </c>
      <c r="B34" s="12">
        <v>4862</v>
      </c>
      <c r="C34" s="12">
        <v>4856</v>
      </c>
      <c r="D34" s="12">
        <v>4731</v>
      </c>
      <c r="E34" s="12">
        <v>4743</v>
      </c>
      <c r="F34" s="13">
        <v>4799</v>
      </c>
      <c r="G34" s="13">
        <v>4757</v>
      </c>
      <c r="H34" s="13">
        <v>5039</v>
      </c>
      <c r="I34" s="13">
        <v>5003</v>
      </c>
      <c r="J34" s="13">
        <v>4995</v>
      </c>
      <c r="K34" s="13">
        <v>5200</v>
      </c>
      <c r="L34" s="13">
        <v>5501</v>
      </c>
      <c r="M34" s="13">
        <v>5469</v>
      </c>
      <c r="N34" s="641">
        <v>5694</v>
      </c>
    </row>
    <row r="35" spans="1:14" ht="12.75">
      <c r="A35" s="8" t="s">
        <v>94</v>
      </c>
      <c r="B35" s="12">
        <v>3447</v>
      </c>
      <c r="C35" s="12">
        <v>3508</v>
      </c>
      <c r="D35" s="12">
        <v>3356</v>
      </c>
      <c r="E35" s="12">
        <v>3470</v>
      </c>
      <c r="F35" s="13">
        <v>3405</v>
      </c>
      <c r="G35" s="13">
        <v>3413</v>
      </c>
      <c r="H35" s="13">
        <v>3599</v>
      </c>
      <c r="I35" s="13">
        <v>4092</v>
      </c>
      <c r="J35" s="13">
        <v>4293</v>
      </c>
      <c r="K35" s="13">
        <v>4595</v>
      </c>
      <c r="L35" s="13">
        <v>5219</v>
      </c>
      <c r="M35" s="13">
        <v>5391</v>
      </c>
      <c r="N35" s="641">
        <v>5459</v>
      </c>
    </row>
    <row r="36" spans="1:14" ht="12.75">
      <c r="A36" s="8" t="s">
        <v>95</v>
      </c>
      <c r="B36" s="12">
        <v>5835</v>
      </c>
      <c r="C36" s="12">
        <v>5855</v>
      </c>
      <c r="D36" s="12">
        <v>5717</v>
      </c>
      <c r="E36" s="12">
        <v>5929</v>
      </c>
      <c r="F36" s="13">
        <v>6060</v>
      </c>
      <c r="G36" s="13">
        <v>6002</v>
      </c>
      <c r="H36" s="13">
        <v>6569</v>
      </c>
      <c r="I36" s="13">
        <v>6687</v>
      </c>
      <c r="J36" s="13">
        <v>6468</v>
      </c>
      <c r="K36" s="13">
        <v>6639</v>
      </c>
      <c r="L36" s="13">
        <v>6984</v>
      </c>
      <c r="M36" s="13">
        <v>7063</v>
      </c>
      <c r="N36" s="641">
        <v>7245</v>
      </c>
    </row>
    <row r="37" spans="1:14" ht="12.75">
      <c r="A37" s="8" t="s">
        <v>96</v>
      </c>
      <c r="B37" s="12">
        <v>10116</v>
      </c>
      <c r="C37" s="12">
        <v>10309</v>
      </c>
      <c r="D37" s="12">
        <v>9890</v>
      </c>
      <c r="E37" s="12">
        <v>9864</v>
      </c>
      <c r="F37" s="13">
        <v>9783</v>
      </c>
      <c r="G37" s="13">
        <v>9687</v>
      </c>
      <c r="H37" s="13">
        <v>9951</v>
      </c>
      <c r="I37" s="13">
        <v>9737</v>
      </c>
      <c r="J37" s="13">
        <v>9708</v>
      </c>
      <c r="K37" s="13">
        <v>10290</v>
      </c>
      <c r="L37" s="13">
        <v>10424</v>
      </c>
      <c r="M37" s="13">
        <v>10297</v>
      </c>
      <c r="N37" s="641">
        <v>10398</v>
      </c>
    </row>
    <row r="38" spans="1:14" ht="12.75">
      <c r="A38" s="8" t="s">
        <v>97</v>
      </c>
      <c r="B38" s="12">
        <v>11058</v>
      </c>
      <c r="C38" s="12">
        <v>10876</v>
      </c>
      <c r="D38" s="12">
        <v>10685</v>
      </c>
      <c r="E38" s="12">
        <v>10699</v>
      </c>
      <c r="F38" s="13">
        <v>10685</v>
      </c>
      <c r="G38" s="13">
        <v>10681</v>
      </c>
      <c r="H38" s="13">
        <v>10778</v>
      </c>
      <c r="I38" s="13">
        <v>10933</v>
      </c>
      <c r="J38" s="13">
        <v>11037</v>
      </c>
      <c r="K38" s="13">
        <v>11786</v>
      </c>
      <c r="L38" s="13">
        <v>12119</v>
      </c>
      <c r="M38" s="13">
        <v>12341</v>
      </c>
      <c r="N38" s="641">
        <v>12756</v>
      </c>
    </row>
    <row r="39" spans="1:14" ht="12.75">
      <c r="A39" s="8" t="s">
        <v>98</v>
      </c>
      <c r="B39" s="12">
        <v>3245</v>
      </c>
      <c r="C39" s="12">
        <v>3366</v>
      </c>
      <c r="D39" s="12">
        <v>3258</v>
      </c>
      <c r="E39" s="12">
        <v>3368</v>
      </c>
      <c r="F39" s="13">
        <v>3390</v>
      </c>
      <c r="G39" s="13">
        <v>3348</v>
      </c>
      <c r="H39" s="13">
        <v>3502</v>
      </c>
      <c r="I39" s="13">
        <v>3484</v>
      </c>
      <c r="J39" s="13">
        <v>3485</v>
      </c>
      <c r="K39" s="13">
        <v>3737</v>
      </c>
      <c r="L39" s="13">
        <v>3749</v>
      </c>
      <c r="M39" s="13">
        <v>3751</v>
      </c>
      <c r="N39" s="641">
        <v>3982</v>
      </c>
    </row>
    <row r="40" spans="1:14" ht="12.75">
      <c r="A40" s="8" t="s">
        <v>99</v>
      </c>
      <c r="B40" s="12">
        <v>9866</v>
      </c>
      <c r="C40" s="12">
        <v>9751</v>
      </c>
      <c r="D40" s="12">
        <v>9625</v>
      </c>
      <c r="E40" s="12">
        <v>9951</v>
      </c>
      <c r="F40" s="13">
        <v>9840</v>
      </c>
      <c r="G40" s="13">
        <v>9684</v>
      </c>
      <c r="H40" s="13">
        <v>10142</v>
      </c>
      <c r="I40" s="13">
        <v>9926</v>
      </c>
      <c r="J40" s="13">
        <v>10131</v>
      </c>
      <c r="K40" s="13">
        <v>10452</v>
      </c>
      <c r="L40" s="13">
        <v>11055</v>
      </c>
      <c r="M40" s="13">
        <v>11179</v>
      </c>
      <c r="N40" s="641">
        <v>12095</v>
      </c>
    </row>
    <row r="41" spans="1:14" ht="12.75">
      <c r="A41" s="8" t="s">
        <v>100</v>
      </c>
      <c r="B41" s="12">
        <v>2807</v>
      </c>
      <c r="C41" s="12">
        <v>2759</v>
      </c>
      <c r="D41" s="12">
        <v>2730</v>
      </c>
      <c r="E41" s="12">
        <v>2780</v>
      </c>
      <c r="F41" s="13">
        <v>2824</v>
      </c>
      <c r="G41" s="13">
        <v>2807</v>
      </c>
      <c r="H41" s="13">
        <v>2998</v>
      </c>
      <c r="I41" s="13">
        <v>2924</v>
      </c>
      <c r="J41" s="13">
        <v>2940</v>
      </c>
      <c r="K41" s="13">
        <v>2979</v>
      </c>
      <c r="L41" s="13">
        <v>3004</v>
      </c>
      <c r="M41" s="13">
        <v>2991</v>
      </c>
      <c r="N41" s="641">
        <v>3063</v>
      </c>
    </row>
    <row r="42" spans="1:14" ht="12.75">
      <c r="A42" s="8" t="s">
        <v>101</v>
      </c>
      <c r="B42" s="12">
        <v>10976</v>
      </c>
      <c r="C42" s="12">
        <v>11146</v>
      </c>
      <c r="D42" s="12">
        <v>10718</v>
      </c>
      <c r="E42" s="12">
        <v>10883</v>
      </c>
      <c r="F42" s="13">
        <v>10741</v>
      </c>
      <c r="G42" s="13">
        <v>10524</v>
      </c>
      <c r="H42" s="13">
        <v>10886</v>
      </c>
      <c r="I42" s="13">
        <v>10847</v>
      </c>
      <c r="J42" s="13">
        <v>10864</v>
      </c>
      <c r="K42" s="13">
        <v>10985</v>
      </c>
      <c r="L42" s="13">
        <v>11336</v>
      </c>
      <c r="M42" s="13">
        <v>11317</v>
      </c>
      <c r="N42" s="641">
        <v>11653</v>
      </c>
    </row>
    <row r="43" spans="1:14" ht="12.75">
      <c r="A43" s="8" t="s">
        <v>102</v>
      </c>
      <c r="B43" s="12">
        <v>8126</v>
      </c>
      <c r="C43" s="12">
        <v>8196</v>
      </c>
      <c r="D43" s="12">
        <v>7959</v>
      </c>
      <c r="E43" s="12">
        <v>7946</v>
      </c>
      <c r="F43" s="13">
        <v>7902</v>
      </c>
      <c r="G43" s="13">
        <v>7649</v>
      </c>
      <c r="H43" s="13">
        <v>7477</v>
      </c>
      <c r="I43" s="13">
        <v>7814</v>
      </c>
      <c r="J43" s="13">
        <v>7750</v>
      </c>
      <c r="K43" s="13">
        <v>7900</v>
      </c>
      <c r="L43" s="13">
        <v>8086</v>
      </c>
      <c r="M43" s="13">
        <v>8164</v>
      </c>
      <c r="N43" s="641">
        <v>8270</v>
      </c>
    </row>
    <row r="44" spans="1:14" ht="12.75">
      <c r="A44" s="8" t="s">
        <v>103</v>
      </c>
      <c r="B44" s="12">
        <v>7048</v>
      </c>
      <c r="C44" s="12">
        <v>7109</v>
      </c>
      <c r="D44" s="12">
        <v>7065</v>
      </c>
      <c r="E44" s="12">
        <v>7051</v>
      </c>
      <c r="F44" s="13">
        <v>7131</v>
      </c>
      <c r="G44" s="13">
        <v>7035</v>
      </c>
      <c r="H44" s="13">
        <v>7447</v>
      </c>
      <c r="I44" s="13">
        <v>7517</v>
      </c>
      <c r="J44" s="13">
        <v>7581</v>
      </c>
      <c r="K44" s="13">
        <v>7658</v>
      </c>
      <c r="L44" s="13">
        <v>8119</v>
      </c>
      <c r="M44" s="13">
        <v>8538</v>
      </c>
      <c r="N44" s="641">
        <v>8734</v>
      </c>
    </row>
    <row r="45" spans="1:14" ht="13.5" thickBot="1">
      <c r="A45" s="8" t="s">
        <v>104</v>
      </c>
      <c r="B45" s="12">
        <v>3060</v>
      </c>
      <c r="C45" s="12">
        <v>3116</v>
      </c>
      <c r="D45" s="12">
        <v>2992</v>
      </c>
      <c r="E45" s="12">
        <v>3046</v>
      </c>
      <c r="F45" s="12">
        <v>3018</v>
      </c>
      <c r="G45" s="12">
        <v>2933</v>
      </c>
      <c r="H45" s="13">
        <v>3094</v>
      </c>
      <c r="I45" s="13">
        <v>3147</v>
      </c>
      <c r="J45" s="13">
        <v>3186</v>
      </c>
      <c r="K45" s="13">
        <v>3376</v>
      </c>
      <c r="L45" s="13">
        <v>3527</v>
      </c>
      <c r="M45" s="13">
        <v>3580</v>
      </c>
      <c r="N45" s="641">
        <v>3639</v>
      </c>
    </row>
    <row r="46" spans="1:14" ht="12.75">
      <c r="A46" s="690" t="s">
        <v>105</v>
      </c>
      <c r="B46" s="690"/>
      <c r="C46" s="690"/>
      <c r="D46" s="690"/>
      <c r="E46" s="690"/>
      <c r="F46" s="690"/>
      <c r="G46" s="690"/>
      <c r="H46" s="690"/>
      <c r="I46" s="690"/>
      <c r="J46" s="690"/>
      <c r="K46" s="690"/>
      <c r="L46" s="690"/>
      <c r="M46" s="16"/>
      <c r="N46" s="16"/>
    </row>
    <row r="47" spans="1:14" ht="12.75">
      <c r="A47" s="689" t="s">
        <v>114</v>
      </c>
      <c r="B47" s="689"/>
      <c r="C47" s="689"/>
      <c r="D47" s="689"/>
      <c r="E47" s="689"/>
      <c r="F47" s="689"/>
      <c r="G47" s="689"/>
      <c r="H47" s="689"/>
      <c r="I47" s="689"/>
      <c r="J47" s="689"/>
      <c r="K47" s="689"/>
      <c r="L47" s="689"/>
      <c r="M47" s="8"/>
      <c r="N47" s="8"/>
    </row>
    <row r="48" spans="1:14" ht="12.75">
      <c r="A48" s="8"/>
      <c r="B48" s="8"/>
      <c r="C48" s="8"/>
      <c r="D48" s="8"/>
      <c r="E48" s="8"/>
      <c r="F48" s="8"/>
      <c r="G48" s="8"/>
      <c r="H48" s="8"/>
      <c r="I48" s="8"/>
      <c r="J48" s="8"/>
      <c r="K48" s="8"/>
      <c r="L48" s="8"/>
      <c r="M48" s="8"/>
      <c r="N48" s="8"/>
    </row>
  </sheetData>
  <sheetProtection/>
  <mergeCells count="18">
    <mergeCell ref="A47:L47"/>
    <mergeCell ref="I5:I6"/>
    <mergeCell ref="J5:J6"/>
    <mergeCell ref="K5:K6"/>
    <mergeCell ref="L5:L6"/>
    <mergeCell ref="N5:N6"/>
    <mergeCell ref="A46:L46"/>
    <mergeCell ref="M5:M6"/>
    <mergeCell ref="A3:N3"/>
    <mergeCell ref="A2:N2"/>
    <mergeCell ref="A5:A6"/>
    <mergeCell ref="B5:B6"/>
    <mergeCell ref="C5:C6"/>
    <mergeCell ref="D5:D6"/>
    <mergeCell ref="E5:E6"/>
    <mergeCell ref="F5:F6"/>
    <mergeCell ref="G5:G6"/>
    <mergeCell ref="H5:H6"/>
  </mergeCells>
  <hyperlinks>
    <hyperlink ref="A1" location="Índice!A1" display="Regresar"/>
  </hyperlink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A1" sqref="A1"/>
    </sheetView>
  </sheetViews>
  <sheetFormatPr defaultColWidth="11.421875" defaultRowHeight="12.75"/>
  <cols>
    <col min="1" max="1" width="49.8515625" style="0" customWidth="1"/>
    <col min="2" max="2" width="15.28125" style="0" customWidth="1"/>
    <col min="3" max="3" width="13.140625" style="0" customWidth="1"/>
    <col min="4" max="4" width="14.00390625" style="0" customWidth="1"/>
    <col min="5" max="5" width="12.57421875" style="0" customWidth="1"/>
    <col min="6" max="6" width="12.8515625" style="0" customWidth="1"/>
    <col min="7" max="7" width="12.421875" style="0" customWidth="1"/>
    <col min="8" max="8" width="12.28125" style="0" customWidth="1"/>
    <col min="9" max="9" width="13.140625" style="0" customWidth="1"/>
    <col min="10" max="10" width="12.28125" style="0" customWidth="1"/>
  </cols>
  <sheetData>
    <row r="1" spans="1:10" ht="12.75">
      <c r="A1" s="17" t="s">
        <v>66</v>
      </c>
      <c r="B1" s="340"/>
      <c r="C1" s="340"/>
      <c r="D1" s="340"/>
      <c r="E1" s="340"/>
      <c r="F1" s="340"/>
      <c r="G1" s="340"/>
      <c r="H1" s="340"/>
      <c r="I1" s="341"/>
      <c r="J1" s="340"/>
    </row>
    <row r="2" spans="1:10" ht="12.75">
      <c r="A2" s="842" t="s">
        <v>37</v>
      </c>
      <c r="B2" s="842"/>
      <c r="C2" s="842"/>
      <c r="D2" s="842"/>
      <c r="E2" s="842"/>
      <c r="F2" s="842"/>
      <c r="G2" s="842"/>
      <c r="H2" s="842"/>
      <c r="I2" s="842"/>
      <c r="J2" s="842"/>
    </row>
    <row r="3" spans="1:10" ht="15">
      <c r="A3" s="831" t="s">
        <v>823</v>
      </c>
      <c r="B3" s="831"/>
      <c r="C3" s="831"/>
      <c r="D3" s="831"/>
      <c r="E3" s="831"/>
      <c r="F3" s="831"/>
      <c r="G3" s="831"/>
      <c r="H3" s="831"/>
      <c r="I3" s="831"/>
      <c r="J3" s="831"/>
    </row>
    <row r="4" spans="1:10" ht="14.25">
      <c r="A4" s="138" t="s">
        <v>524</v>
      </c>
      <c r="B4" s="342"/>
      <c r="C4" s="342"/>
      <c r="D4" s="342"/>
      <c r="E4" s="342"/>
      <c r="F4" s="342"/>
      <c r="G4" s="342"/>
      <c r="H4" s="342"/>
      <c r="I4" s="342"/>
      <c r="J4" s="343"/>
    </row>
    <row r="5" spans="1:10" ht="13.5" thickBot="1">
      <c r="A5" s="344"/>
      <c r="B5" s="344"/>
      <c r="C5" s="344"/>
      <c r="D5" s="344"/>
      <c r="E5" s="344"/>
      <c r="F5" s="344"/>
      <c r="G5" s="345"/>
      <c r="H5" s="345"/>
      <c r="I5" s="346"/>
      <c r="J5" s="340"/>
    </row>
    <row r="6" spans="1:10" ht="12.75">
      <c r="A6" s="819" t="s">
        <v>472</v>
      </c>
      <c r="B6" s="819" t="s">
        <v>729</v>
      </c>
      <c r="C6" s="834" t="s">
        <v>624</v>
      </c>
      <c r="D6" s="834"/>
      <c r="E6" s="819" t="s">
        <v>730</v>
      </c>
      <c r="F6" s="819" t="s">
        <v>731</v>
      </c>
      <c r="G6" s="819" t="s">
        <v>732</v>
      </c>
      <c r="H6" s="819" t="s">
        <v>733</v>
      </c>
      <c r="I6" s="267" t="s">
        <v>596</v>
      </c>
      <c r="J6" s="822" t="s">
        <v>682</v>
      </c>
    </row>
    <row r="7" spans="1:10" ht="12.75">
      <c r="A7" s="820"/>
      <c r="B7" s="820"/>
      <c r="C7" s="835"/>
      <c r="D7" s="835"/>
      <c r="E7" s="820"/>
      <c r="F7" s="820"/>
      <c r="G7" s="820"/>
      <c r="H7" s="820"/>
      <c r="I7" s="268" t="s">
        <v>68</v>
      </c>
      <c r="J7" s="823"/>
    </row>
    <row r="8" spans="1:10" ht="12.75">
      <c r="A8" s="821"/>
      <c r="B8" s="821"/>
      <c r="C8" s="296" t="s">
        <v>734</v>
      </c>
      <c r="D8" s="296" t="s">
        <v>735</v>
      </c>
      <c r="E8" s="821"/>
      <c r="F8" s="821"/>
      <c r="G8" s="821"/>
      <c r="H8" s="821"/>
      <c r="I8" s="270" t="s">
        <v>596</v>
      </c>
      <c r="J8" s="824"/>
    </row>
    <row r="9" spans="1:10" ht="12.75">
      <c r="A9" s="347"/>
      <c r="B9" s="347"/>
      <c r="C9" s="347"/>
      <c r="D9" s="347"/>
      <c r="E9" s="347"/>
      <c r="F9" s="347"/>
      <c r="G9" s="347"/>
      <c r="H9" s="347"/>
      <c r="I9" s="348"/>
      <c r="J9" s="349"/>
    </row>
    <row r="10" spans="1:10" ht="12.75">
      <c r="A10" s="350" t="s">
        <v>525</v>
      </c>
      <c r="B10" s="351"/>
      <c r="C10" s="351"/>
      <c r="D10" s="351"/>
      <c r="E10" s="351"/>
      <c r="F10" s="351"/>
      <c r="G10" s="351"/>
      <c r="H10" s="351"/>
      <c r="I10" s="348"/>
      <c r="J10" s="349"/>
    </row>
    <row r="11" spans="1:10" ht="12.75">
      <c r="A11" s="350"/>
      <c r="B11" s="352"/>
      <c r="C11" s="353"/>
      <c r="D11" s="352"/>
      <c r="E11" s="352"/>
      <c r="F11" s="352"/>
      <c r="G11" s="352"/>
      <c r="H11" s="352"/>
      <c r="I11" s="354"/>
      <c r="J11" s="355"/>
    </row>
    <row r="12" spans="1:10" ht="12.75">
      <c r="A12" s="356" t="s">
        <v>683</v>
      </c>
      <c r="B12" s="357">
        <v>13568493</v>
      </c>
      <c r="C12" s="357">
        <v>56383424</v>
      </c>
      <c r="D12" s="357">
        <v>10229276</v>
      </c>
      <c r="E12" s="357">
        <v>66612700</v>
      </c>
      <c r="F12" s="357">
        <v>16309281</v>
      </c>
      <c r="G12" s="357">
        <v>7078351</v>
      </c>
      <c r="H12" s="357">
        <v>603998</v>
      </c>
      <c r="I12" s="357">
        <v>104172823</v>
      </c>
      <c r="J12" s="358">
        <v>74.29580087547565</v>
      </c>
    </row>
    <row r="13" spans="1:10" ht="12.75">
      <c r="A13" s="356" t="s">
        <v>736</v>
      </c>
      <c r="B13" s="357"/>
      <c r="C13" s="357">
        <v>28449015</v>
      </c>
      <c r="D13" s="357">
        <v>194000</v>
      </c>
      <c r="E13" s="357">
        <v>28643015</v>
      </c>
      <c r="F13" s="357">
        <v>868883</v>
      </c>
      <c r="G13" s="357"/>
      <c r="H13" s="357">
        <v>404892</v>
      </c>
      <c r="I13" s="357">
        <v>29916790</v>
      </c>
      <c r="J13" s="358">
        <v>21.336580968660332</v>
      </c>
    </row>
    <row r="14" spans="1:10" ht="12.75">
      <c r="A14" s="359" t="s">
        <v>737</v>
      </c>
      <c r="B14" s="357">
        <v>13568493</v>
      </c>
      <c r="C14" s="357">
        <v>84832439</v>
      </c>
      <c r="D14" s="357">
        <v>10423276</v>
      </c>
      <c r="E14" s="357">
        <v>95255715</v>
      </c>
      <c r="F14" s="357">
        <v>17178164</v>
      </c>
      <c r="G14" s="357">
        <v>7078351</v>
      </c>
      <c r="H14" s="357">
        <v>1008890</v>
      </c>
      <c r="I14" s="357">
        <v>134089613</v>
      </c>
      <c r="J14" s="358">
        <v>95.63238184413598</v>
      </c>
    </row>
    <row r="15" spans="1:10" ht="12.75">
      <c r="A15" s="281" t="s">
        <v>798</v>
      </c>
      <c r="B15" s="357">
        <v>1321470</v>
      </c>
      <c r="C15" s="357">
        <v>2516369</v>
      </c>
      <c r="D15" s="357">
        <v>123396</v>
      </c>
      <c r="E15" s="357">
        <v>2639765</v>
      </c>
      <c r="F15" s="357">
        <v>1484507</v>
      </c>
      <c r="G15" s="357">
        <v>656262</v>
      </c>
      <c r="H15" s="357">
        <v>21991</v>
      </c>
      <c r="I15" s="357">
        <v>6123995</v>
      </c>
      <c r="J15" s="358">
        <v>4.367618155864015</v>
      </c>
    </row>
    <row r="16" spans="1:10" ht="12.75">
      <c r="A16" s="281" t="s">
        <v>687</v>
      </c>
      <c r="B16" s="357">
        <v>139840</v>
      </c>
      <c r="C16" s="357">
        <v>985297</v>
      </c>
      <c r="D16" s="357"/>
      <c r="E16" s="357">
        <v>985297</v>
      </c>
      <c r="F16" s="357"/>
      <c r="G16" s="357"/>
      <c r="H16" s="357"/>
      <c r="I16" s="357">
        <v>1125137</v>
      </c>
      <c r="J16" s="358">
        <v>0.8024449381546476</v>
      </c>
    </row>
    <row r="17" spans="1:10" ht="12.75">
      <c r="A17" s="281" t="s">
        <v>799</v>
      </c>
      <c r="B17" s="357">
        <v>1066745</v>
      </c>
      <c r="C17" s="357">
        <v>618975</v>
      </c>
      <c r="D17" s="357"/>
      <c r="E17" s="357">
        <v>618975</v>
      </c>
      <c r="F17" s="357"/>
      <c r="G17" s="357"/>
      <c r="H17" s="357"/>
      <c r="I17" s="357">
        <v>1685720</v>
      </c>
      <c r="J17" s="358">
        <v>1.2022513535205512</v>
      </c>
    </row>
    <row r="18" spans="1:10" ht="12.75">
      <c r="A18" s="281" t="s">
        <v>800</v>
      </c>
      <c r="B18" s="357">
        <v>114885</v>
      </c>
      <c r="C18" s="357">
        <v>912097</v>
      </c>
      <c r="D18" s="357">
        <v>123396</v>
      </c>
      <c r="E18" s="357">
        <v>1035493</v>
      </c>
      <c r="F18" s="357"/>
      <c r="G18" s="357"/>
      <c r="H18" s="357"/>
      <c r="I18" s="357">
        <v>1150378</v>
      </c>
      <c r="J18" s="358">
        <v>0.8204467572077597</v>
      </c>
    </row>
    <row r="19" spans="1:10" ht="12.75">
      <c r="A19" s="350" t="s">
        <v>801</v>
      </c>
      <c r="B19" s="357">
        <v>14889963</v>
      </c>
      <c r="C19" s="357">
        <v>87348808</v>
      </c>
      <c r="D19" s="357">
        <v>10546672</v>
      </c>
      <c r="E19" s="357">
        <v>97895480</v>
      </c>
      <c r="F19" s="357">
        <v>18662671</v>
      </c>
      <c r="G19" s="357">
        <v>7734613</v>
      </c>
      <c r="H19" s="357">
        <v>1030881</v>
      </c>
      <c r="I19" s="357">
        <v>140213608</v>
      </c>
      <c r="J19" s="358">
        <v>100</v>
      </c>
    </row>
    <row r="20" spans="1:10" ht="12.75">
      <c r="A20" s="359"/>
      <c r="B20" s="357"/>
      <c r="C20" s="357"/>
      <c r="D20" s="357"/>
      <c r="E20" s="357"/>
      <c r="F20" s="357"/>
      <c r="G20" s="357"/>
      <c r="H20" s="357"/>
      <c r="I20" s="357"/>
      <c r="J20" s="358"/>
    </row>
    <row r="21" spans="1:10" ht="12.75">
      <c r="A21" s="359"/>
      <c r="B21" s="357"/>
      <c r="C21" s="357"/>
      <c r="D21" s="357"/>
      <c r="E21" s="357"/>
      <c r="F21" s="357"/>
      <c r="G21" s="357"/>
      <c r="H21" s="357"/>
      <c r="I21" s="357"/>
      <c r="J21" s="358"/>
    </row>
    <row r="22" spans="1:10" ht="12.75">
      <c r="A22" s="350" t="s">
        <v>526</v>
      </c>
      <c r="B22" s="357" t="s">
        <v>596</v>
      </c>
      <c r="C22" s="357"/>
      <c r="D22" s="357"/>
      <c r="E22" s="357">
        <v>0</v>
      </c>
      <c r="F22" s="357"/>
      <c r="G22" s="357"/>
      <c r="H22" s="357"/>
      <c r="I22" s="357"/>
      <c r="J22" s="358"/>
    </row>
    <row r="23" spans="1:10" ht="12.75">
      <c r="A23" s="356"/>
      <c r="B23" s="357"/>
      <c r="C23" s="357"/>
      <c r="D23" s="357"/>
      <c r="E23" s="357"/>
      <c r="F23" s="357"/>
      <c r="G23" s="357"/>
      <c r="H23" s="357"/>
      <c r="I23" s="357"/>
      <c r="J23" s="358"/>
    </row>
    <row r="24" spans="1:10" ht="12.75">
      <c r="A24" s="356" t="s">
        <v>742</v>
      </c>
      <c r="B24" s="357">
        <v>4273019</v>
      </c>
      <c r="C24" s="357">
        <v>52204463</v>
      </c>
      <c r="D24" s="357">
        <v>7231737</v>
      </c>
      <c r="E24" s="357">
        <v>59436200</v>
      </c>
      <c r="F24" s="357">
        <v>3532724</v>
      </c>
      <c r="G24" s="357">
        <v>3712562</v>
      </c>
      <c r="H24" s="357">
        <v>1055626</v>
      </c>
      <c r="I24" s="357">
        <v>72010131</v>
      </c>
      <c r="J24" s="358">
        <v>51.35744813014155</v>
      </c>
    </row>
    <row r="25" spans="1:10" ht="12.75">
      <c r="A25" s="360" t="s">
        <v>773</v>
      </c>
      <c r="B25" s="357">
        <v>845102</v>
      </c>
      <c r="C25" s="357">
        <v>13663529</v>
      </c>
      <c r="D25" s="357">
        <v>1847198</v>
      </c>
      <c r="E25" s="357">
        <v>15510727</v>
      </c>
      <c r="F25" s="357">
        <v>204285</v>
      </c>
      <c r="G25" s="357">
        <v>219617</v>
      </c>
      <c r="H25" s="357">
        <v>295679</v>
      </c>
      <c r="I25" s="357">
        <v>17075410</v>
      </c>
      <c r="J25" s="358">
        <v>12.17814036994184</v>
      </c>
    </row>
    <row r="26" spans="1:10" ht="12.75">
      <c r="A26" s="356" t="s">
        <v>744</v>
      </c>
      <c r="B26" s="357">
        <v>139960</v>
      </c>
      <c r="C26" s="357">
        <v>760557</v>
      </c>
      <c r="D26" s="357">
        <v>188403</v>
      </c>
      <c r="E26" s="357">
        <v>948960</v>
      </c>
      <c r="F26" s="357">
        <v>56777</v>
      </c>
      <c r="G26" s="357">
        <v>155805</v>
      </c>
      <c r="H26" s="357">
        <v>18485</v>
      </c>
      <c r="I26" s="357">
        <v>1319987</v>
      </c>
      <c r="J26" s="358">
        <v>0.9414114784065752</v>
      </c>
    </row>
    <row r="27" spans="1:10" ht="12.75">
      <c r="A27" s="356" t="s">
        <v>803</v>
      </c>
      <c r="B27" s="357">
        <v>204809</v>
      </c>
      <c r="C27" s="357">
        <v>2334334</v>
      </c>
      <c r="D27" s="357">
        <v>239074</v>
      </c>
      <c r="E27" s="357">
        <v>2573408</v>
      </c>
      <c r="F27" s="357">
        <v>853848</v>
      </c>
      <c r="G27" s="357">
        <v>3700511</v>
      </c>
      <c r="H27" s="357">
        <v>39889</v>
      </c>
      <c r="I27" s="357">
        <v>7372465</v>
      </c>
      <c r="J27" s="358">
        <v>5.258023885955492</v>
      </c>
    </row>
    <row r="28" spans="1:10" ht="12.75">
      <c r="A28" s="360" t="s">
        <v>746</v>
      </c>
      <c r="B28" s="357">
        <v>3312716</v>
      </c>
      <c r="C28" s="357">
        <v>12496266</v>
      </c>
      <c r="D28" s="357">
        <v>1095036</v>
      </c>
      <c r="E28" s="357">
        <v>13591302</v>
      </c>
      <c r="F28" s="357">
        <v>6629291</v>
      </c>
      <c r="G28" s="357">
        <v>562160</v>
      </c>
      <c r="H28" s="357">
        <v>159844</v>
      </c>
      <c r="I28" s="357">
        <v>24255313</v>
      </c>
      <c r="J28" s="358">
        <v>17.298829511612027</v>
      </c>
    </row>
    <row r="29" spans="1:10" ht="12.75">
      <c r="A29" s="356" t="s">
        <v>747</v>
      </c>
      <c r="B29" s="357">
        <v>1045802</v>
      </c>
      <c r="C29" s="357"/>
      <c r="D29" s="357"/>
      <c r="E29" s="357">
        <v>0</v>
      </c>
      <c r="F29" s="357">
        <v>5924947</v>
      </c>
      <c r="G29" s="357"/>
      <c r="H29" s="357"/>
      <c r="I29" s="357">
        <v>6970749</v>
      </c>
      <c r="J29" s="358">
        <v>4.971521023836716</v>
      </c>
    </row>
    <row r="30" spans="1:10" ht="12.75">
      <c r="A30" s="361" t="s">
        <v>774</v>
      </c>
      <c r="B30" s="357">
        <v>1045802</v>
      </c>
      <c r="C30" s="357"/>
      <c r="D30" s="357"/>
      <c r="E30" s="357"/>
      <c r="F30" s="357"/>
      <c r="G30" s="357"/>
      <c r="H30" s="357"/>
      <c r="I30" s="357">
        <v>1045802</v>
      </c>
      <c r="J30" s="358">
        <v>0.7458634114885625</v>
      </c>
    </row>
    <row r="31" spans="1:10" ht="12.75">
      <c r="A31" s="361" t="s">
        <v>749</v>
      </c>
      <c r="B31" s="357"/>
      <c r="C31" s="357"/>
      <c r="D31" s="357"/>
      <c r="E31" s="357"/>
      <c r="F31" s="357">
        <v>5924947</v>
      </c>
      <c r="G31" s="357"/>
      <c r="H31" s="357"/>
      <c r="I31" s="357">
        <v>5924947</v>
      </c>
      <c r="J31" s="358">
        <v>4.225657612348154</v>
      </c>
    </row>
    <row r="32" spans="1:10" ht="12.75">
      <c r="A32" s="360" t="s">
        <v>750</v>
      </c>
      <c r="B32" s="357">
        <v>647024</v>
      </c>
      <c r="C32" s="357">
        <v>7907539</v>
      </c>
      <c r="D32" s="357">
        <v>1095036</v>
      </c>
      <c r="E32" s="357">
        <v>9002575</v>
      </c>
      <c r="F32" s="357">
        <v>534928</v>
      </c>
      <c r="G32" s="357">
        <v>562160</v>
      </c>
      <c r="H32" s="357">
        <v>159844</v>
      </c>
      <c r="I32" s="357">
        <v>10906531</v>
      </c>
      <c r="J32" s="358">
        <v>7.778511055788536</v>
      </c>
    </row>
    <row r="33" spans="1:10" ht="12.75">
      <c r="A33" s="327" t="s">
        <v>751</v>
      </c>
      <c r="B33" s="357">
        <v>1619890</v>
      </c>
      <c r="C33" s="357">
        <v>4588727</v>
      </c>
      <c r="D33" s="357"/>
      <c r="E33" s="357">
        <v>4588727</v>
      </c>
      <c r="F33" s="357">
        <v>169416</v>
      </c>
      <c r="G33" s="357"/>
      <c r="H33" s="357"/>
      <c r="I33" s="357">
        <v>6378033</v>
      </c>
      <c r="J33" s="358">
        <v>4.548797431986772</v>
      </c>
    </row>
    <row r="34" spans="1:10" ht="12.75">
      <c r="A34" s="328" t="s">
        <v>752</v>
      </c>
      <c r="B34" s="357">
        <v>1304648</v>
      </c>
      <c r="C34" s="357"/>
      <c r="D34" s="357"/>
      <c r="E34" s="357">
        <v>0</v>
      </c>
      <c r="F34" s="357"/>
      <c r="G34" s="357"/>
      <c r="H34" s="357"/>
      <c r="I34" s="357">
        <v>1304648</v>
      </c>
      <c r="J34" s="358">
        <v>0.930471741373348</v>
      </c>
    </row>
    <row r="35" spans="1:10" ht="12.75">
      <c r="A35" s="328" t="s">
        <v>753</v>
      </c>
      <c r="B35" s="357"/>
      <c r="C35" s="357">
        <v>2209980</v>
      </c>
      <c r="D35" s="357"/>
      <c r="E35" s="357">
        <v>2209980</v>
      </c>
      <c r="F35" s="357"/>
      <c r="G35" s="357"/>
      <c r="H35" s="357"/>
      <c r="I35" s="357">
        <v>2209980</v>
      </c>
      <c r="J35" s="358">
        <v>1.5761522947187836</v>
      </c>
    </row>
    <row r="36" spans="1:10" ht="12.75">
      <c r="A36" s="329" t="s">
        <v>754</v>
      </c>
      <c r="B36" s="357"/>
      <c r="C36" s="357">
        <v>2238218</v>
      </c>
      <c r="D36" s="357"/>
      <c r="E36" s="357">
        <v>2238218</v>
      </c>
      <c r="F36" s="357"/>
      <c r="G36" s="357"/>
      <c r="H36" s="357"/>
      <c r="I36" s="357">
        <v>2238218</v>
      </c>
      <c r="J36" s="358">
        <v>1.596291566792861</v>
      </c>
    </row>
    <row r="37" spans="1:10" ht="12.75">
      <c r="A37" s="328" t="s">
        <v>756</v>
      </c>
      <c r="B37" s="357">
        <v>630</v>
      </c>
      <c r="C37" s="357">
        <v>139219</v>
      </c>
      <c r="D37" s="357"/>
      <c r="E37" s="357">
        <v>139219</v>
      </c>
      <c r="F37" s="357"/>
      <c r="G37" s="357"/>
      <c r="H37" s="357"/>
      <c r="I37" s="357">
        <v>139849</v>
      </c>
      <c r="J37" s="358">
        <v>0.09973996247211613</v>
      </c>
    </row>
    <row r="38" spans="1:10" ht="12.75">
      <c r="A38" s="328" t="s">
        <v>816</v>
      </c>
      <c r="B38" s="357"/>
      <c r="C38" s="357"/>
      <c r="D38" s="357"/>
      <c r="E38" s="357">
        <v>0</v>
      </c>
      <c r="F38" s="357"/>
      <c r="G38" s="357"/>
      <c r="H38" s="357"/>
      <c r="I38" s="357"/>
      <c r="J38" s="358"/>
    </row>
    <row r="39" spans="1:10" ht="12.75">
      <c r="A39" s="328" t="s">
        <v>817</v>
      </c>
      <c r="B39" s="357">
        <v>313635</v>
      </c>
      <c r="C39" s="357"/>
      <c r="D39" s="357"/>
      <c r="E39" s="357">
        <v>0</v>
      </c>
      <c r="F39" s="357">
        <v>124035</v>
      </c>
      <c r="G39" s="357"/>
      <c r="H39" s="357"/>
      <c r="I39" s="357">
        <v>437670</v>
      </c>
      <c r="J39" s="358">
        <v>0.31214516639497647</v>
      </c>
    </row>
    <row r="40" spans="1:10" ht="12.75">
      <c r="A40" s="328" t="s">
        <v>758</v>
      </c>
      <c r="B40" s="357"/>
      <c r="C40" s="357"/>
      <c r="D40" s="357"/>
      <c r="E40" s="357">
        <v>0</v>
      </c>
      <c r="F40" s="357">
        <v>40443</v>
      </c>
      <c r="G40" s="357"/>
      <c r="H40" s="357"/>
      <c r="I40" s="357">
        <v>40443</v>
      </c>
      <c r="J40" s="358">
        <v>0.028843848023652596</v>
      </c>
    </row>
    <row r="41" spans="1:10" ht="12.75">
      <c r="A41" s="328" t="s">
        <v>824</v>
      </c>
      <c r="B41" s="357">
        <v>977</v>
      </c>
      <c r="C41" s="357">
        <v>1310</v>
      </c>
      <c r="D41" s="357"/>
      <c r="E41" s="357">
        <v>1310</v>
      </c>
      <c r="F41" s="357">
        <v>4938</v>
      </c>
      <c r="G41" s="357"/>
      <c r="H41" s="357"/>
      <c r="I41" s="357">
        <v>7225</v>
      </c>
      <c r="J41" s="358">
        <v>0.005152852211035038</v>
      </c>
    </row>
    <row r="42" spans="1:10" ht="12.75">
      <c r="A42" s="350" t="s">
        <v>760</v>
      </c>
      <c r="B42" s="357">
        <v>8775606</v>
      </c>
      <c r="C42" s="357">
        <v>81459149</v>
      </c>
      <c r="D42" s="357">
        <v>10601448</v>
      </c>
      <c r="E42" s="357">
        <v>92060597</v>
      </c>
      <c r="F42" s="357">
        <v>11276925</v>
      </c>
      <c r="G42" s="357">
        <v>8350655</v>
      </c>
      <c r="H42" s="357">
        <v>1569523</v>
      </c>
      <c r="I42" s="357">
        <v>122033306</v>
      </c>
      <c r="J42" s="358">
        <v>87.0338533760575</v>
      </c>
    </row>
    <row r="43" spans="1:10" ht="12.75">
      <c r="A43" s="359"/>
      <c r="B43" s="357"/>
      <c r="C43" s="357"/>
      <c r="D43" s="357"/>
      <c r="E43" s="357"/>
      <c r="F43" s="357"/>
      <c r="G43" s="357"/>
      <c r="H43" s="357"/>
      <c r="I43" s="357"/>
      <c r="J43" s="358"/>
    </row>
    <row r="44" spans="1:10" ht="12.75">
      <c r="A44" s="356"/>
      <c r="B44" s="357"/>
      <c r="C44" s="357"/>
      <c r="D44" s="357"/>
      <c r="E44" s="357"/>
      <c r="F44" s="357"/>
      <c r="G44" s="357"/>
      <c r="H44" s="357"/>
      <c r="I44" s="357"/>
      <c r="J44" s="358"/>
    </row>
    <row r="45" spans="1:10" ht="12.75">
      <c r="A45" s="360" t="s">
        <v>761</v>
      </c>
      <c r="B45" s="357"/>
      <c r="C45" s="357"/>
      <c r="D45" s="357"/>
      <c r="E45" s="357"/>
      <c r="F45" s="357"/>
      <c r="G45" s="357"/>
      <c r="H45" s="357"/>
      <c r="I45" s="357"/>
      <c r="J45" s="358"/>
    </row>
    <row r="46" spans="1:10" ht="12.75">
      <c r="A46" s="356" t="s">
        <v>716</v>
      </c>
      <c r="B46" s="357"/>
      <c r="C46" s="357"/>
      <c r="D46" s="357"/>
      <c r="E46" s="357">
        <v>0</v>
      </c>
      <c r="F46" s="357"/>
      <c r="G46" s="357"/>
      <c r="H46" s="357"/>
      <c r="I46" s="357">
        <v>0</v>
      </c>
      <c r="J46" s="358"/>
    </row>
    <row r="47" spans="1:10" ht="12.75">
      <c r="A47" s="356" t="s">
        <v>783</v>
      </c>
      <c r="B47" s="357">
        <v>127710</v>
      </c>
      <c r="C47" s="357">
        <v>434732</v>
      </c>
      <c r="D47" s="357">
        <v>85031</v>
      </c>
      <c r="E47" s="357">
        <v>519763</v>
      </c>
      <c r="F47" s="357">
        <v>137698</v>
      </c>
      <c r="G47" s="357">
        <v>61160</v>
      </c>
      <c r="H47" s="357">
        <v>-1564</v>
      </c>
      <c r="I47" s="357">
        <v>844767</v>
      </c>
      <c r="J47" s="358">
        <v>0.6024857444649738</v>
      </c>
    </row>
    <row r="48" spans="1:10" ht="12.75">
      <c r="A48" s="356" t="s">
        <v>763</v>
      </c>
      <c r="B48" s="357"/>
      <c r="C48" s="357">
        <v>902621</v>
      </c>
      <c r="D48" s="357"/>
      <c r="E48" s="357">
        <v>902621</v>
      </c>
      <c r="F48" s="357">
        <v>1794543</v>
      </c>
      <c r="G48" s="357">
        <v>7967</v>
      </c>
      <c r="H48" s="357"/>
      <c r="I48" s="357">
        <v>2705131</v>
      </c>
      <c r="J48" s="358">
        <v>1.9292927687874633</v>
      </c>
    </row>
    <row r="49" spans="1:10" ht="12.75">
      <c r="A49" s="361" t="s">
        <v>825</v>
      </c>
      <c r="B49" s="357">
        <v>210298</v>
      </c>
      <c r="C49" s="357">
        <v>240451</v>
      </c>
      <c r="D49" s="357">
        <v>281326</v>
      </c>
      <c r="E49" s="357">
        <v>521777</v>
      </c>
      <c r="F49" s="357">
        <v>-985936</v>
      </c>
      <c r="G49" s="357">
        <v>226007</v>
      </c>
      <c r="H49" s="357">
        <v>27854</v>
      </c>
      <c r="I49" s="357">
        <v>0</v>
      </c>
      <c r="J49" s="358"/>
    </row>
    <row r="50" spans="1:10" ht="12.75">
      <c r="A50" s="356" t="s">
        <v>715</v>
      </c>
      <c r="B50" s="357">
        <v>39862</v>
      </c>
      <c r="C50" s="357">
        <v>1107117</v>
      </c>
      <c r="D50" s="357"/>
      <c r="E50" s="357">
        <v>1107117</v>
      </c>
      <c r="F50" s="357"/>
      <c r="G50" s="357"/>
      <c r="H50" s="357"/>
      <c r="I50" s="357">
        <v>1146979</v>
      </c>
      <c r="J50" s="358">
        <v>0.8180225987765752</v>
      </c>
    </row>
    <row r="51" spans="1:10" ht="12.75">
      <c r="A51" s="350" t="s">
        <v>764</v>
      </c>
      <c r="B51" s="357">
        <v>377870</v>
      </c>
      <c r="C51" s="357">
        <v>2684921</v>
      </c>
      <c r="D51" s="357">
        <v>366357</v>
      </c>
      <c r="E51" s="357">
        <v>3051278</v>
      </c>
      <c r="F51" s="357">
        <v>946305</v>
      </c>
      <c r="G51" s="357">
        <v>295134</v>
      </c>
      <c r="H51" s="357">
        <v>26290</v>
      </c>
      <c r="I51" s="357">
        <v>4696877</v>
      </c>
      <c r="J51" s="358">
        <v>3.349801112029012</v>
      </c>
    </row>
    <row r="52" spans="1:10" ht="12.75">
      <c r="A52" s="356"/>
      <c r="B52" s="357"/>
      <c r="C52" s="357"/>
      <c r="D52" s="357"/>
      <c r="E52" s="357"/>
      <c r="F52" s="357"/>
      <c r="G52" s="357"/>
      <c r="H52" s="357"/>
      <c r="I52" s="357">
        <v>0</v>
      </c>
      <c r="J52" s="358"/>
    </row>
    <row r="53" spans="1:10" ht="12.75">
      <c r="A53" s="362" t="s">
        <v>810</v>
      </c>
      <c r="B53" s="363">
        <v>9153476</v>
      </c>
      <c r="C53" s="363">
        <v>84144070</v>
      </c>
      <c r="D53" s="363">
        <v>10967805</v>
      </c>
      <c r="E53" s="363">
        <v>95111875</v>
      </c>
      <c r="F53" s="363">
        <v>12223230</v>
      </c>
      <c r="G53" s="363">
        <v>8645789</v>
      </c>
      <c r="H53" s="363">
        <v>1595813</v>
      </c>
      <c r="I53" s="357">
        <v>126730183</v>
      </c>
      <c r="J53" s="358">
        <v>90.38365448808649</v>
      </c>
    </row>
    <row r="54" spans="1:10" ht="12.75">
      <c r="A54" s="349"/>
      <c r="B54" s="357"/>
      <c r="C54" s="357"/>
      <c r="D54" s="357"/>
      <c r="E54" s="357"/>
      <c r="F54" s="357"/>
      <c r="G54" s="357"/>
      <c r="H54" s="357"/>
      <c r="I54" s="357"/>
      <c r="J54" s="358"/>
    </row>
    <row r="55" spans="1:10" ht="12.75">
      <c r="A55" s="364" t="s">
        <v>765</v>
      </c>
      <c r="B55" s="363">
        <v>5736487</v>
      </c>
      <c r="C55" s="363">
        <v>3204738</v>
      </c>
      <c r="D55" s="363">
        <v>-421133</v>
      </c>
      <c r="E55" s="357">
        <v>2783605</v>
      </c>
      <c r="F55" s="363">
        <v>6439441</v>
      </c>
      <c r="G55" s="363">
        <v>-911176</v>
      </c>
      <c r="H55" s="363">
        <v>-564932</v>
      </c>
      <c r="I55" s="357">
        <v>13483425</v>
      </c>
      <c r="J55" s="358">
        <v>9.616345511913508</v>
      </c>
    </row>
    <row r="56" spans="1:10" ht="12.75">
      <c r="A56" s="365"/>
      <c r="B56" s="357"/>
      <c r="C56" s="357"/>
      <c r="D56" s="357"/>
      <c r="E56" s="357"/>
      <c r="F56" s="357"/>
      <c r="G56" s="357"/>
      <c r="H56" s="357"/>
      <c r="I56" s="357"/>
      <c r="J56" s="358"/>
    </row>
    <row r="57" spans="1:10" ht="12.75">
      <c r="A57" s="366" t="s">
        <v>794</v>
      </c>
      <c r="B57" s="367">
        <v>690818</v>
      </c>
      <c r="C57" s="367">
        <v>8442754</v>
      </c>
      <c r="D57" s="367">
        <v>1169153</v>
      </c>
      <c r="E57" s="367">
        <v>9611907</v>
      </c>
      <c r="F57" s="367">
        <v>571134</v>
      </c>
      <c r="G57" s="367">
        <v>600209</v>
      </c>
      <c r="H57" s="367">
        <v>170663</v>
      </c>
      <c r="I57" s="367">
        <v>11644731</v>
      </c>
      <c r="J57" s="368">
        <v>8.304993478236435</v>
      </c>
    </row>
    <row r="58" spans="1:10" ht="12.75">
      <c r="A58" s="366" t="s">
        <v>826</v>
      </c>
      <c r="B58" s="367">
        <v>105000</v>
      </c>
      <c r="C58" s="367">
        <v>1287424</v>
      </c>
      <c r="D58" s="367">
        <v>177576</v>
      </c>
      <c r="E58" s="367">
        <v>1465000</v>
      </c>
      <c r="F58" s="367">
        <v>87000</v>
      </c>
      <c r="G58" s="367">
        <v>92000</v>
      </c>
      <c r="H58" s="367">
        <v>27000</v>
      </c>
      <c r="I58" s="369">
        <v>1776000</v>
      </c>
      <c r="J58" s="368">
        <v>1.266638827238509</v>
      </c>
    </row>
    <row r="59" spans="1:10" ht="12.75">
      <c r="A59" s="370"/>
      <c r="B59" s="371"/>
      <c r="C59" s="371"/>
      <c r="D59" s="371"/>
      <c r="E59" s="371"/>
      <c r="F59" s="371"/>
      <c r="G59" s="371"/>
      <c r="H59" s="371"/>
      <c r="I59" s="369"/>
      <c r="J59" s="368"/>
    </row>
    <row r="60" spans="1:10" ht="13.5" thickBot="1">
      <c r="A60" s="372" t="s">
        <v>767</v>
      </c>
      <c r="B60" s="373">
        <v>4940669</v>
      </c>
      <c r="C60" s="373">
        <v>-6525440</v>
      </c>
      <c r="D60" s="373">
        <v>-1767862</v>
      </c>
      <c r="E60" s="373">
        <v>-8293302</v>
      </c>
      <c r="F60" s="373">
        <v>5781307</v>
      </c>
      <c r="G60" s="373">
        <v>-1603385</v>
      </c>
      <c r="H60" s="373">
        <v>-762595</v>
      </c>
      <c r="I60" s="373">
        <v>62694</v>
      </c>
      <c r="J60" s="374">
        <v>0.044713206438564794</v>
      </c>
    </row>
    <row r="61" spans="1:10" ht="12.75">
      <c r="A61" s="375" t="s">
        <v>827</v>
      </c>
      <c r="B61" s="349"/>
      <c r="C61" s="349"/>
      <c r="D61" s="349"/>
      <c r="E61" s="349"/>
      <c r="F61" s="349"/>
      <c r="G61" s="349"/>
      <c r="H61" s="349"/>
      <c r="I61" s="364"/>
      <c r="J61" s="349"/>
    </row>
    <row r="62" spans="1:10" ht="12.75">
      <c r="A62" s="349"/>
      <c r="B62" s="349"/>
      <c r="C62" s="349"/>
      <c r="D62" s="349"/>
      <c r="E62" s="349"/>
      <c r="F62" s="349"/>
      <c r="G62" s="371"/>
      <c r="H62" s="371"/>
      <c r="I62" s="364"/>
      <c r="J62" s="349"/>
    </row>
    <row r="63" spans="1:10" ht="12.75">
      <c r="A63" s="349"/>
      <c r="B63" s="349"/>
      <c r="C63" s="349"/>
      <c r="D63" s="349"/>
      <c r="E63" s="349"/>
      <c r="F63" s="349"/>
      <c r="G63" s="371"/>
      <c r="H63" s="371"/>
      <c r="I63" s="364"/>
      <c r="J63" s="349"/>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J64"/>
  <sheetViews>
    <sheetView showGridLines="0" zoomScalePageLayoutView="0" workbookViewId="0" topLeftCell="A1">
      <selection activeCell="A1" sqref="A1"/>
    </sheetView>
  </sheetViews>
  <sheetFormatPr defaultColWidth="11.421875" defaultRowHeight="12.75"/>
  <cols>
    <col min="1" max="1" width="49.421875" style="0" customWidth="1"/>
    <col min="2" max="2" width="14.421875" style="0" customWidth="1"/>
    <col min="3" max="3" width="12.140625" style="0" customWidth="1"/>
    <col min="4" max="5" width="14.00390625" style="0" customWidth="1"/>
    <col min="6" max="6" width="12.421875" style="0" customWidth="1"/>
    <col min="7" max="7" width="12.57421875" style="0" customWidth="1"/>
    <col min="8" max="8" width="13.00390625" style="0" customWidth="1"/>
    <col min="9" max="9" width="13.57421875" style="0" customWidth="1"/>
    <col min="10" max="10" width="12.7109375" style="0" customWidth="1"/>
  </cols>
  <sheetData>
    <row r="1" spans="1:10" ht="12.75">
      <c r="A1" s="17" t="s">
        <v>66</v>
      </c>
      <c r="B1" s="376"/>
      <c r="C1" s="376"/>
      <c r="D1" s="376"/>
      <c r="E1" s="376"/>
      <c r="F1" s="376"/>
      <c r="G1" s="376"/>
      <c r="H1" s="376"/>
      <c r="I1" s="377"/>
      <c r="J1" s="376"/>
    </row>
    <row r="2" spans="1:10" ht="12.75">
      <c r="A2" s="843" t="s">
        <v>39</v>
      </c>
      <c r="B2" s="843"/>
      <c r="C2" s="843"/>
      <c r="D2" s="843"/>
      <c r="E2" s="843"/>
      <c r="F2" s="843"/>
      <c r="G2" s="843"/>
      <c r="H2" s="843"/>
      <c r="I2" s="843"/>
      <c r="J2" s="843"/>
    </row>
    <row r="3" spans="1:10" ht="15">
      <c r="A3" s="831" t="s">
        <v>828</v>
      </c>
      <c r="B3" s="831"/>
      <c r="C3" s="831"/>
      <c r="D3" s="831"/>
      <c r="E3" s="831"/>
      <c r="F3" s="831"/>
      <c r="G3" s="831"/>
      <c r="H3" s="831"/>
      <c r="I3" s="831"/>
      <c r="J3" s="831"/>
    </row>
    <row r="4" spans="1:10" ht="14.25">
      <c r="A4" s="138" t="s">
        <v>524</v>
      </c>
      <c r="B4" s="378"/>
      <c r="C4" s="378"/>
      <c r="D4" s="378"/>
      <c r="E4" s="378"/>
      <c r="F4" s="378"/>
      <c r="G4" s="378"/>
      <c r="H4" s="378"/>
      <c r="I4" s="378"/>
      <c r="J4" s="378"/>
    </row>
    <row r="5" spans="1:10" ht="13.5" thickBot="1">
      <c r="A5" s="266"/>
      <c r="B5" s="378"/>
      <c r="C5" s="378"/>
      <c r="D5" s="378"/>
      <c r="E5" s="378"/>
      <c r="F5" s="378"/>
      <c r="G5" s="378"/>
      <c r="H5" s="378"/>
      <c r="I5" s="378"/>
      <c r="J5" s="378"/>
    </row>
    <row r="6" spans="1:10" ht="12.75">
      <c r="A6" s="819" t="s">
        <v>472</v>
      </c>
      <c r="B6" s="819" t="s">
        <v>729</v>
      </c>
      <c r="C6" s="834" t="s">
        <v>815</v>
      </c>
      <c r="D6" s="834"/>
      <c r="E6" s="819" t="s">
        <v>730</v>
      </c>
      <c r="F6" s="819" t="s">
        <v>731</v>
      </c>
      <c r="G6" s="819" t="s">
        <v>732</v>
      </c>
      <c r="H6" s="819" t="s">
        <v>733</v>
      </c>
      <c r="I6" s="267" t="s">
        <v>596</v>
      </c>
      <c r="J6" s="822" t="s">
        <v>682</v>
      </c>
    </row>
    <row r="7" spans="1:10" ht="12.75">
      <c r="A7" s="820"/>
      <c r="B7" s="820"/>
      <c r="C7" s="835"/>
      <c r="D7" s="835"/>
      <c r="E7" s="820"/>
      <c r="F7" s="820"/>
      <c r="G7" s="820"/>
      <c r="H7" s="820"/>
      <c r="I7" s="268" t="s">
        <v>68</v>
      </c>
      <c r="J7" s="823"/>
    </row>
    <row r="8" spans="1:10" ht="12.75">
      <c r="A8" s="821"/>
      <c r="B8" s="821"/>
      <c r="C8" s="296" t="s">
        <v>734</v>
      </c>
      <c r="D8" s="296" t="s">
        <v>735</v>
      </c>
      <c r="E8" s="821"/>
      <c r="F8" s="821"/>
      <c r="G8" s="821"/>
      <c r="H8" s="821"/>
      <c r="I8" s="270" t="s">
        <v>596</v>
      </c>
      <c r="J8" s="824"/>
    </row>
    <row r="9" spans="1:10" ht="12.75">
      <c r="A9" s="379"/>
      <c r="B9" s="379"/>
      <c r="C9" s="379"/>
      <c r="D9" s="379"/>
      <c r="E9" s="379"/>
      <c r="F9" s="379"/>
      <c r="G9" s="379"/>
      <c r="H9" s="379"/>
      <c r="I9" s="380"/>
      <c r="J9" s="381"/>
    </row>
    <row r="10" spans="1:10" ht="12.75">
      <c r="A10" s="382" t="s">
        <v>525</v>
      </c>
      <c r="B10" s="383"/>
      <c r="C10" s="383"/>
      <c r="D10" s="383"/>
      <c r="E10" s="383"/>
      <c r="F10" s="383"/>
      <c r="G10" s="383"/>
      <c r="H10" s="383"/>
      <c r="I10" s="380"/>
      <c r="J10" s="381"/>
    </row>
    <row r="11" spans="1:10" ht="12.75">
      <c r="A11" s="382"/>
      <c r="B11" s="384"/>
      <c r="C11" s="385"/>
      <c r="D11" s="384"/>
      <c r="E11" s="384"/>
      <c r="F11" s="384"/>
      <c r="G11" s="384"/>
      <c r="H11" s="384"/>
      <c r="I11" s="386"/>
      <c r="J11" s="387"/>
    </row>
    <row r="12" spans="1:10" ht="12.75">
      <c r="A12" s="388" t="s">
        <v>683</v>
      </c>
      <c r="B12" s="389">
        <v>14760283.14</v>
      </c>
      <c r="C12" s="389">
        <v>57556</v>
      </c>
      <c r="D12" s="389">
        <v>10884</v>
      </c>
      <c r="E12" s="389">
        <v>68439460.865</v>
      </c>
      <c r="F12" s="389">
        <v>17611012.725</v>
      </c>
      <c r="G12" s="389">
        <v>7524126.926</v>
      </c>
      <c r="H12" s="389">
        <v>549040.906</v>
      </c>
      <c r="I12" s="389">
        <v>108883924.56199999</v>
      </c>
      <c r="J12" s="390">
        <v>71.22217870221728</v>
      </c>
    </row>
    <row r="13" spans="1:10" ht="12.75">
      <c r="A13" s="388" t="s">
        <v>736</v>
      </c>
      <c r="B13" s="389"/>
      <c r="C13" s="389">
        <v>30134</v>
      </c>
      <c r="D13" s="389">
        <v>194</v>
      </c>
      <c r="E13" s="389">
        <v>30328013.638</v>
      </c>
      <c r="F13" s="389">
        <v>942280.861</v>
      </c>
      <c r="G13" s="389"/>
      <c r="H13" s="389">
        <v>585577.737</v>
      </c>
      <c r="I13" s="389">
        <v>31855872.236</v>
      </c>
      <c r="J13" s="390">
        <v>20.83727817705067</v>
      </c>
    </row>
    <row r="14" spans="1:10" ht="12.75">
      <c r="A14" s="391" t="s">
        <v>737</v>
      </c>
      <c r="B14" s="389">
        <v>14760283.14</v>
      </c>
      <c r="C14" s="389">
        <v>87690</v>
      </c>
      <c r="D14" s="389">
        <v>11078</v>
      </c>
      <c r="E14" s="389">
        <v>98767474.50299999</v>
      </c>
      <c r="F14" s="389">
        <v>18553293.586000003</v>
      </c>
      <c r="G14" s="389">
        <v>7524126.926</v>
      </c>
      <c r="H14" s="389">
        <v>1134618.643</v>
      </c>
      <c r="I14" s="389">
        <v>140739796.798</v>
      </c>
      <c r="J14" s="390">
        <v>92.05945687926796</v>
      </c>
    </row>
    <row r="15" spans="1:10" ht="12.75">
      <c r="A15" s="281" t="s">
        <v>798</v>
      </c>
      <c r="B15" s="389">
        <v>2165764.162</v>
      </c>
      <c r="C15" s="389">
        <v>5618</v>
      </c>
      <c r="D15" s="389">
        <v>267</v>
      </c>
      <c r="E15" s="389">
        <v>5885320.502</v>
      </c>
      <c r="F15" s="389">
        <v>3224101.586</v>
      </c>
      <c r="G15" s="389">
        <v>826795.193</v>
      </c>
      <c r="H15" s="389">
        <v>37460.426</v>
      </c>
      <c r="I15" s="389">
        <v>12139441.869</v>
      </c>
      <c r="J15" s="390">
        <v>7.940543120732051</v>
      </c>
    </row>
    <row r="16" spans="1:10" ht="12.75">
      <c r="A16" s="281" t="s">
        <v>687</v>
      </c>
      <c r="B16" s="389">
        <v>212315.034</v>
      </c>
      <c r="C16" s="389"/>
      <c r="D16" s="389"/>
      <c r="E16" s="389">
        <v>3191166.289</v>
      </c>
      <c r="F16" s="389">
        <v>365302.656</v>
      </c>
      <c r="G16" s="389">
        <v>111905.392</v>
      </c>
      <c r="H16" s="389">
        <v>178.513</v>
      </c>
      <c r="I16" s="389">
        <v>3880867.8839999996</v>
      </c>
      <c r="J16" s="390">
        <v>2.53851858358169</v>
      </c>
    </row>
    <row r="17" spans="1:10" ht="12.75">
      <c r="A17" s="281" t="s">
        <v>799</v>
      </c>
      <c r="B17" s="389">
        <v>1729187.693</v>
      </c>
      <c r="C17" s="389"/>
      <c r="D17" s="389"/>
      <c r="E17" s="389">
        <v>213630.365</v>
      </c>
      <c r="F17" s="389">
        <v>2074450.537</v>
      </c>
      <c r="G17" s="389">
        <v>6113.887</v>
      </c>
      <c r="H17" s="389">
        <v>1368.355</v>
      </c>
      <c r="I17" s="389">
        <v>4024750.837</v>
      </c>
      <c r="J17" s="390">
        <v>2.632634013678385</v>
      </c>
    </row>
    <row r="18" spans="1:10" ht="12.75">
      <c r="A18" s="281" t="s">
        <v>800</v>
      </c>
      <c r="B18" s="389">
        <v>224261.435</v>
      </c>
      <c r="C18" s="389"/>
      <c r="D18" s="389"/>
      <c r="E18" s="389">
        <v>2480523.848</v>
      </c>
      <c r="F18" s="389">
        <v>784348.393</v>
      </c>
      <c r="G18" s="389">
        <v>708775.914</v>
      </c>
      <c r="H18" s="389">
        <v>35913.558</v>
      </c>
      <c r="I18" s="389">
        <v>4233823.148000001</v>
      </c>
      <c r="J18" s="390">
        <v>2.7693905234719747</v>
      </c>
    </row>
    <row r="19" spans="1:10" ht="12.75">
      <c r="A19" s="382" t="s">
        <v>801</v>
      </c>
      <c r="B19" s="389">
        <v>16926047.302</v>
      </c>
      <c r="C19" s="389"/>
      <c r="D19" s="389"/>
      <c r="E19" s="389">
        <v>104652795.005</v>
      </c>
      <c r="F19" s="389">
        <v>21777395.172000002</v>
      </c>
      <c r="G19" s="389">
        <v>8350922.119</v>
      </c>
      <c r="H19" s="389">
        <v>1172079.069</v>
      </c>
      <c r="I19" s="389">
        <v>152879238.667</v>
      </c>
      <c r="J19" s="390">
        <v>100</v>
      </c>
    </row>
    <row r="20" spans="1:10" ht="12.75">
      <c r="A20" s="391"/>
      <c r="B20" s="389"/>
      <c r="C20" s="389"/>
      <c r="D20" s="389"/>
      <c r="E20" s="389">
        <v>0</v>
      </c>
      <c r="F20" s="389"/>
      <c r="G20" s="389"/>
      <c r="H20" s="389"/>
      <c r="I20" s="389">
        <v>0</v>
      </c>
      <c r="J20" s="390"/>
    </row>
    <row r="21" spans="1:10" ht="12.75">
      <c r="A21" s="391"/>
      <c r="B21" s="389"/>
      <c r="C21" s="389"/>
      <c r="D21" s="389"/>
      <c r="E21" s="389">
        <v>0</v>
      </c>
      <c r="F21" s="389"/>
      <c r="G21" s="389"/>
      <c r="H21" s="389"/>
      <c r="I21" s="389">
        <v>0</v>
      </c>
      <c r="J21" s="390"/>
    </row>
    <row r="22" spans="1:10" ht="12.75">
      <c r="A22" s="382" t="s">
        <v>526</v>
      </c>
      <c r="B22" s="389"/>
      <c r="C22" s="389"/>
      <c r="D22" s="389"/>
      <c r="E22" s="389">
        <v>0</v>
      </c>
      <c r="F22" s="389"/>
      <c r="G22" s="389"/>
      <c r="H22" s="389"/>
      <c r="I22" s="389">
        <v>0</v>
      </c>
      <c r="J22" s="390"/>
    </row>
    <row r="23" spans="1:10" ht="12.75">
      <c r="A23" s="388"/>
      <c r="B23" s="389"/>
      <c r="C23" s="389"/>
      <c r="D23" s="389"/>
      <c r="E23" s="389">
        <v>0</v>
      </c>
      <c r="F23" s="389"/>
      <c r="G23" s="389"/>
      <c r="H23" s="389"/>
      <c r="I23" s="389">
        <v>0</v>
      </c>
      <c r="J23" s="390"/>
    </row>
    <row r="24" spans="1:10" ht="12.75">
      <c r="A24" s="392" t="s">
        <v>742</v>
      </c>
      <c r="B24" s="389">
        <v>4578480.72</v>
      </c>
      <c r="C24" s="389">
        <v>56031</v>
      </c>
      <c r="D24" s="389">
        <v>7746</v>
      </c>
      <c r="E24" s="389">
        <v>63776670.051</v>
      </c>
      <c r="F24" s="389">
        <v>3783643.831</v>
      </c>
      <c r="G24" s="389">
        <v>3976773.768</v>
      </c>
      <c r="H24" s="389">
        <v>1130751.83</v>
      </c>
      <c r="I24" s="389">
        <v>77246320.2</v>
      </c>
      <c r="J24" s="390">
        <v>50.527671954369914</v>
      </c>
    </row>
    <row r="25" spans="1:10" ht="12.75">
      <c r="A25" s="392" t="s">
        <v>773</v>
      </c>
      <c r="B25" s="389">
        <v>932731.77</v>
      </c>
      <c r="C25" s="389">
        <v>15052</v>
      </c>
      <c r="D25" s="389">
        <v>2035</v>
      </c>
      <c r="E25" s="389">
        <v>17087357.898</v>
      </c>
      <c r="F25" s="389">
        <v>225054.414</v>
      </c>
      <c r="G25" s="389">
        <v>241129.145</v>
      </c>
      <c r="H25" s="389">
        <v>320085.451</v>
      </c>
      <c r="I25" s="389">
        <v>18806358.678</v>
      </c>
      <c r="J25" s="390">
        <v>12.301447104249268</v>
      </c>
    </row>
    <row r="26" spans="1:10" ht="12.75">
      <c r="A26" s="388" t="s">
        <v>744</v>
      </c>
      <c r="B26" s="389">
        <v>176670.992</v>
      </c>
      <c r="C26" s="389">
        <v>959</v>
      </c>
      <c r="D26" s="389">
        <v>238</v>
      </c>
      <c r="E26" s="389">
        <v>1197872.116</v>
      </c>
      <c r="F26" s="389">
        <v>71668.729</v>
      </c>
      <c r="G26" s="389">
        <v>196672.295</v>
      </c>
      <c r="H26" s="389">
        <v>23333.902</v>
      </c>
      <c r="I26" s="389">
        <v>1666218.034</v>
      </c>
      <c r="J26" s="390">
        <v>1.0898916350763228</v>
      </c>
    </row>
    <row r="27" spans="1:10" ht="12.75">
      <c r="A27" s="388" t="s">
        <v>803</v>
      </c>
      <c r="B27" s="389">
        <v>325302.561</v>
      </c>
      <c r="C27" s="389">
        <v>3687</v>
      </c>
      <c r="D27" s="389">
        <v>375</v>
      </c>
      <c r="E27" s="389">
        <v>4062392.304</v>
      </c>
      <c r="F27" s="389">
        <v>1368545.163</v>
      </c>
      <c r="G27" s="389">
        <v>4494636.537</v>
      </c>
      <c r="H27" s="389">
        <v>59496.148</v>
      </c>
      <c r="I27" s="389">
        <v>10310372.713</v>
      </c>
      <c r="J27" s="390">
        <v>6.7441287665344465</v>
      </c>
    </row>
    <row r="28" spans="1:10" ht="12.75">
      <c r="A28" s="392" t="s">
        <v>746</v>
      </c>
      <c r="B28" s="389">
        <v>2812337.073</v>
      </c>
      <c r="C28" s="389">
        <v>12823</v>
      </c>
      <c r="D28" s="389">
        <v>1119</v>
      </c>
      <c r="E28" s="389">
        <v>13941360.105</v>
      </c>
      <c r="F28" s="389">
        <v>3754168.825</v>
      </c>
      <c r="G28" s="389">
        <v>574302.919</v>
      </c>
      <c r="H28" s="389">
        <v>163296.729</v>
      </c>
      <c r="I28" s="389">
        <v>21245465.650999997</v>
      </c>
      <c r="J28" s="390">
        <v>13.896893938147256</v>
      </c>
    </row>
    <row r="29" spans="1:10" ht="12.75">
      <c r="A29" s="388" t="s">
        <v>747</v>
      </c>
      <c r="B29" s="389">
        <v>618537.289</v>
      </c>
      <c r="C29" s="389"/>
      <c r="D29" s="389"/>
      <c r="E29" s="389">
        <v>0</v>
      </c>
      <c r="F29" s="389">
        <v>2316531.115</v>
      </c>
      <c r="G29" s="389"/>
      <c r="H29" s="389"/>
      <c r="I29" s="389">
        <v>2935068.404</v>
      </c>
      <c r="J29" s="390">
        <v>1.9198606884700258</v>
      </c>
    </row>
    <row r="30" spans="1:10" ht="12.75">
      <c r="A30" s="393" t="s">
        <v>774</v>
      </c>
      <c r="B30" s="389">
        <v>618537.289</v>
      </c>
      <c r="C30" s="389"/>
      <c r="D30" s="389"/>
      <c r="E30" s="389"/>
      <c r="F30" s="389"/>
      <c r="G30" s="389"/>
      <c r="H30" s="389"/>
      <c r="I30" s="389">
        <v>618537.289</v>
      </c>
      <c r="J30" s="390">
        <v>0.40459207829212945</v>
      </c>
    </row>
    <row r="31" spans="1:10" ht="12.75">
      <c r="A31" s="393" t="s">
        <v>749</v>
      </c>
      <c r="B31" s="389"/>
      <c r="C31" s="389"/>
      <c r="D31" s="389"/>
      <c r="E31" s="389"/>
      <c r="F31" s="389">
        <v>2316531.115</v>
      </c>
      <c r="G31" s="389"/>
      <c r="H31" s="389"/>
      <c r="I31" s="389">
        <v>2316531.115</v>
      </c>
      <c r="J31" s="390">
        <v>1.5152686101778965</v>
      </c>
    </row>
    <row r="32" spans="1:10" ht="12.75">
      <c r="A32" s="392" t="s">
        <v>750</v>
      </c>
      <c r="B32" s="389">
        <v>660871.568</v>
      </c>
      <c r="C32" s="389">
        <v>8090</v>
      </c>
      <c r="D32" s="389">
        <v>1119</v>
      </c>
      <c r="E32" s="389">
        <v>9208835.582</v>
      </c>
      <c r="F32" s="389">
        <v>502468.938</v>
      </c>
      <c r="G32" s="389">
        <v>574302.919</v>
      </c>
      <c r="H32" s="389">
        <v>163296.729</v>
      </c>
      <c r="I32" s="389">
        <v>11109775.736</v>
      </c>
      <c r="J32" s="390">
        <v>7.267027120797744</v>
      </c>
    </row>
    <row r="33" spans="1:10" ht="12.75">
      <c r="A33" s="327" t="s">
        <v>751</v>
      </c>
      <c r="B33" s="389">
        <v>1532928.216</v>
      </c>
      <c r="C33" s="389">
        <v>4733</v>
      </c>
      <c r="D33" s="389"/>
      <c r="E33" s="389">
        <v>4732524.523</v>
      </c>
      <c r="F33" s="389">
        <v>935168.772</v>
      </c>
      <c r="G33" s="389"/>
      <c r="H33" s="389"/>
      <c r="I33" s="389">
        <v>7200621.511</v>
      </c>
      <c r="J33" s="390">
        <v>4.710006128879488</v>
      </c>
    </row>
    <row r="34" spans="1:10" ht="12.75">
      <c r="A34" s="393" t="s">
        <v>775</v>
      </c>
      <c r="B34" s="389">
        <v>1247864.606</v>
      </c>
      <c r="C34" s="389"/>
      <c r="D34" s="389"/>
      <c r="E34" s="389">
        <v>0</v>
      </c>
      <c r="F34" s="389"/>
      <c r="G34" s="389"/>
      <c r="H34" s="389"/>
      <c r="I34" s="389">
        <v>1247864.606</v>
      </c>
      <c r="J34" s="390">
        <v>0.8162420331763202</v>
      </c>
    </row>
    <row r="35" spans="1:10" ht="12.75">
      <c r="A35" s="381" t="s">
        <v>776</v>
      </c>
      <c r="B35" s="389"/>
      <c r="C35" s="389">
        <v>2211</v>
      </c>
      <c r="D35" s="389"/>
      <c r="E35" s="389">
        <v>2210570.978</v>
      </c>
      <c r="F35" s="389"/>
      <c r="G35" s="389"/>
      <c r="H35" s="389"/>
      <c r="I35" s="389">
        <v>2210570.978</v>
      </c>
      <c r="J35" s="390">
        <v>1.4459589132406943</v>
      </c>
    </row>
    <row r="36" spans="1:10" ht="12.75">
      <c r="A36" s="393" t="s">
        <v>777</v>
      </c>
      <c r="B36" s="389"/>
      <c r="C36" s="389">
        <v>2347</v>
      </c>
      <c r="D36" s="389"/>
      <c r="E36" s="389">
        <v>2346737.656</v>
      </c>
      <c r="F36" s="389"/>
      <c r="G36" s="389"/>
      <c r="H36" s="389"/>
      <c r="I36" s="389">
        <v>2346737.656</v>
      </c>
      <c r="J36" s="390">
        <v>1.5350270425611159</v>
      </c>
    </row>
    <row r="37" spans="1:10" ht="12.75">
      <c r="A37" s="393" t="s">
        <v>779</v>
      </c>
      <c r="B37" s="389">
        <v>1500.363</v>
      </c>
      <c r="C37" s="389">
        <v>146</v>
      </c>
      <c r="D37" s="389"/>
      <c r="E37" s="389">
        <v>146262.319</v>
      </c>
      <c r="F37" s="389"/>
      <c r="G37" s="389"/>
      <c r="H37" s="389"/>
      <c r="I37" s="389">
        <v>147762.682</v>
      </c>
      <c r="J37" s="390">
        <v>0.09665320372366268</v>
      </c>
    </row>
    <row r="38" spans="1:10" ht="12.75">
      <c r="A38" s="393" t="s">
        <v>805</v>
      </c>
      <c r="B38" s="389"/>
      <c r="C38" s="389"/>
      <c r="D38" s="389"/>
      <c r="E38" s="389">
        <v>0</v>
      </c>
      <c r="F38" s="389"/>
      <c r="G38" s="389"/>
      <c r="H38" s="389"/>
      <c r="I38" s="389">
        <v>0</v>
      </c>
      <c r="J38" s="390">
        <v>0</v>
      </c>
    </row>
    <row r="39" spans="1:10" ht="12.75">
      <c r="A39" s="393" t="s">
        <v>806</v>
      </c>
      <c r="B39" s="389">
        <v>260435.552</v>
      </c>
      <c r="C39" s="389"/>
      <c r="D39" s="389"/>
      <c r="E39" s="389">
        <v>0</v>
      </c>
      <c r="F39" s="389">
        <v>188969.373</v>
      </c>
      <c r="G39" s="389"/>
      <c r="H39" s="389"/>
      <c r="I39" s="389">
        <v>449404.925</v>
      </c>
      <c r="J39" s="390">
        <v>0.29396072934330164</v>
      </c>
    </row>
    <row r="40" spans="1:10" ht="12.75">
      <c r="A40" s="393" t="s">
        <v>808</v>
      </c>
      <c r="B40" s="389">
        <v>23127.695</v>
      </c>
      <c r="C40" s="389">
        <v>29</v>
      </c>
      <c r="D40" s="389"/>
      <c r="E40" s="389">
        <v>28953.57</v>
      </c>
      <c r="F40" s="389">
        <v>746199.399</v>
      </c>
      <c r="G40" s="389"/>
      <c r="H40" s="389"/>
      <c r="I40" s="389">
        <v>798280.664</v>
      </c>
      <c r="J40" s="390">
        <v>0.5221642068343935</v>
      </c>
    </row>
    <row r="41" spans="1:10" ht="12.75">
      <c r="A41" s="382" t="s">
        <v>829</v>
      </c>
      <c r="B41" s="389">
        <v>8825523.116</v>
      </c>
      <c r="C41" s="389">
        <v>88552</v>
      </c>
      <c r="D41" s="389">
        <v>11513</v>
      </c>
      <c r="E41" s="389">
        <v>100065652.474</v>
      </c>
      <c r="F41" s="389">
        <v>9203080.962</v>
      </c>
      <c r="G41" s="389">
        <v>9483514.664</v>
      </c>
      <c r="H41" s="389">
        <v>1696964.06</v>
      </c>
      <c r="I41" s="389">
        <v>129274735.27600001</v>
      </c>
      <c r="J41" s="390">
        <v>84.56003339837721</v>
      </c>
    </row>
    <row r="42" spans="1:10" ht="12.75">
      <c r="A42" s="391"/>
      <c r="B42" s="389"/>
      <c r="C42" s="389"/>
      <c r="D42" s="389"/>
      <c r="E42" s="389">
        <v>0</v>
      </c>
      <c r="F42" s="389"/>
      <c r="G42" s="389"/>
      <c r="H42" s="389"/>
      <c r="I42" s="389">
        <v>0</v>
      </c>
      <c r="J42" s="390"/>
    </row>
    <row r="43" spans="1:10" ht="12.75">
      <c r="A43" s="388"/>
      <c r="B43" s="389"/>
      <c r="C43" s="389"/>
      <c r="D43" s="389"/>
      <c r="E43" s="389">
        <v>0</v>
      </c>
      <c r="F43" s="389"/>
      <c r="G43" s="389"/>
      <c r="H43" s="389"/>
      <c r="I43" s="389">
        <v>0</v>
      </c>
      <c r="J43" s="390"/>
    </row>
    <row r="44" spans="1:10" ht="12.75">
      <c r="A44" s="392" t="s">
        <v>761</v>
      </c>
      <c r="B44" s="389"/>
      <c r="C44" s="389"/>
      <c r="D44" s="389"/>
      <c r="E44" s="389">
        <v>0</v>
      </c>
      <c r="F44" s="389"/>
      <c r="G44" s="389"/>
      <c r="H44" s="389"/>
      <c r="I44" s="389">
        <v>0</v>
      </c>
      <c r="J44" s="390"/>
    </row>
    <row r="45" spans="1:10" ht="12.75">
      <c r="A45" s="356" t="s">
        <v>716</v>
      </c>
      <c r="B45" s="389">
        <v>-8638.328</v>
      </c>
      <c r="C45" s="389"/>
      <c r="D45" s="389"/>
      <c r="E45" s="389">
        <v>-77472.438</v>
      </c>
      <c r="F45" s="389">
        <v>-14567.305</v>
      </c>
      <c r="G45" s="389">
        <v>-5163.511</v>
      </c>
      <c r="H45" s="389">
        <v>-1312.062</v>
      </c>
      <c r="I45" s="389">
        <v>-107153.644</v>
      </c>
      <c r="J45" s="390">
        <v>-0.0700903830594035</v>
      </c>
    </row>
    <row r="46" spans="1:10" ht="12.75">
      <c r="A46" s="388" t="s">
        <v>783</v>
      </c>
      <c r="B46" s="389">
        <v>143522.957</v>
      </c>
      <c r="C46" s="389"/>
      <c r="D46" s="389"/>
      <c r="E46" s="389">
        <v>662130.669</v>
      </c>
      <c r="F46" s="389">
        <v>165496.234</v>
      </c>
      <c r="G46" s="389">
        <v>71324.115</v>
      </c>
      <c r="H46" s="389"/>
      <c r="I46" s="389">
        <v>1042473.9749999999</v>
      </c>
      <c r="J46" s="390">
        <v>0.6818937509694865</v>
      </c>
    </row>
    <row r="47" spans="1:10" ht="12.75">
      <c r="A47" s="388" t="s">
        <v>763</v>
      </c>
      <c r="B47" s="389"/>
      <c r="C47" s="389">
        <v>1060</v>
      </c>
      <c r="D47" s="389"/>
      <c r="E47" s="389">
        <v>1059762.566</v>
      </c>
      <c r="F47" s="389">
        <v>1155154.279</v>
      </c>
      <c r="G47" s="389">
        <v>17174.057</v>
      </c>
      <c r="H47" s="389"/>
      <c r="I47" s="389">
        <v>2232090.9020000002</v>
      </c>
      <c r="J47" s="390">
        <v>1.460035333418894</v>
      </c>
    </row>
    <row r="48" spans="1:10" ht="12.75">
      <c r="A48" s="388" t="s">
        <v>830</v>
      </c>
      <c r="B48" s="389">
        <v>236855.738</v>
      </c>
      <c r="C48" s="389"/>
      <c r="D48" s="389"/>
      <c r="E48" s="389">
        <v>543327.309</v>
      </c>
      <c r="F48" s="389">
        <v>-1057902.236</v>
      </c>
      <c r="G48" s="389">
        <v>246347.573</v>
      </c>
      <c r="H48" s="389">
        <v>31371.614</v>
      </c>
      <c r="I48" s="389">
        <v>0</v>
      </c>
      <c r="J48" s="390"/>
    </row>
    <row r="49" spans="1:10" ht="12.75">
      <c r="A49" s="388" t="s">
        <v>715</v>
      </c>
      <c r="B49" s="389">
        <v>45128.336</v>
      </c>
      <c r="C49" s="389">
        <v>1083</v>
      </c>
      <c r="D49" s="389"/>
      <c r="E49" s="389">
        <v>1083156.679</v>
      </c>
      <c r="F49" s="389"/>
      <c r="G49" s="389"/>
      <c r="H49" s="389"/>
      <c r="I49" s="389">
        <v>1128285.015</v>
      </c>
      <c r="J49" s="390">
        <v>0.7380237008228558</v>
      </c>
    </row>
    <row r="50" spans="1:10" ht="12.75">
      <c r="A50" s="392"/>
      <c r="B50" s="389"/>
      <c r="C50" s="389"/>
      <c r="D50" s="389"/>
      <c r="E50" s="389"/>
      <c r="F50" s="389"/>
      <c r="G50" s="389"/>
      <c r="H50" s="389"/>
      <c r="I50" s="389"/>
      <c r="J50" s="390"/>
    </row>
    <row r="51" spans="1:10" ht="12.75">
      <c r="A51" s="382" t="s">
        <v>764</v>
      </c>
      <c r="B51" s="389">
        <v>416868.703</v>
      </c>
      <c r="C51" s="389"/>
      <c r="D51" s="389"/>
      <c r="E51" s="389">
        <v>3270904.785</v>
      </c>
      <c r="F51" s="389">
        <v>248180.97200000007</v>
      </c>
      <c r="G51" s="389">
        <v>329682.234</v>
      </c>
      <c r="H51" s="389">
        <v>30059.552000000003</v>
      </c>
      <c r="I51" s="389">
        <v>4295696.246</v>
      </c>
      <c r="J51" s="390">
        <v>2.809862400843611</v>
      </c>
    </row>
    <row r="52" spans="1:10" ht="12.75">
      <c r="A52" s="388"/>
      <c r="B52" s="389"/>
      <c r="C52" s="389"/>
      <c r="D52" s="389"/>
      <c r="E52" s="389">
        <v>0</v>
      </c>
      <c r="F52" s="389"/>
      <c r="G52" s="389"/>
      <c r="H52" s="389"/>
      <c r="I52" s="389">
        <v>0</v>
      </c>
      <c r="J52" s="390"/>
    </row>
    <row r="53" spans="1:10" ht="12.75">
      <c r="A53" s="394" t="s">
        <v>721</v>
      </c>
      <c r="B53" s="395">
        <v>9242391.819</v>
      </c>
      <c r="C53" s="389">
        <v>91415</v>
      </c>
      <c r="D53" s="389">
        <v>11922</v>
      </c>
      <c r="E53" s="395">
        <v>103336557.259</v>
      </c>
      <c r="F53" s="395">
        <v>9451261.934</v>
      </c>
      <c r="G53" s="395">
        <v>9813196.898</v>
      </c>
      <c r="H53" s="395">
        <v>1727023.612</v>
      </c>
      <c r="I53" s="389">
        <v>133570431.52200001</v>
      </c>
      <c r="J53" s="390">
        <v>87.36989579922083</v>
      </c>
    </row>
    <row r="54" spans="1:10" ht="12.75">
      <c r="A54" s="381"/>
      <c r="B54" s="389"/>
      <c r="C54" s="389"/>
      <c r="D54" s="389"/>
      <c r="E54" s="389">
        <v>0</v>
      </c>
      <c r="F54" s="389"/>
      <c r="G54" s="389"/>
      <c r="H54" s="389"/>
      <c r="I54" s="389">
        <v>0</v>
      </c>
      <c r="J54" s="390">
        <v>0</v>
      </c>
    </row>
    <row r="55" spans="1:10" ht="12.75">
      <c r="A55" s="396" t="s">
        <v>765</v>
      </c>
      <c r="B55" s="395">
        <v>7683655.483000001</v>
      </c>
      <c r="C55" s="389"/>
      <c r="D55" s="389"/>
      <c r="E55" s="389">
        <v>1316237.745999992</v>
      </c>
      <c r="F55" s="389">
        <v>12326133.238000002</v>
      </c>
      <c r="G55" s="389">
        <v>-1462274.779</v>
      </c>
      <c r="H55" s="389">
        <v>-554944.5430000001</v>
      </c>
      <c r="I55" s="389">
        <v>19308807.144999992</v>
      </c>
      <c r="J55" s="390">
        <v>12.630104200779178</v>
      </c>
    </row>
    <row r="56" spans="1:10" ht="12.75">
      <c r="A56" s="397"/>
      <c r="B56" s="389"/>
      <c r="C56" s="389"/>
      <c r="D56" s="389"/>
      <c r="E56" s="389"/>
      <c r="F56" s="389"/>
      <c r="G56" s="389"/>
      <c r="H56" s="389"/>
      <c r="I56" s="389">
        <v>0</v>
      </c>
      <c r="J56" s="390"/>
    </row>
    <row r="57" spans="1:10" ht="12.75">
      <c r="A57" s="398" t="s">
        <v>794</v>
      </c>
      <c r="B57" s="399">
        <v>867269.028</v>
      </c>
      <c r="C57" s="399">
        <v>10600</v>
      </c>
      <c r="D57" s="399">
        <v>1467</v>
      </c>
      <c r="E57" s="399">
        <v>12067014.666</v>
      </c>
      <c r="F57" s="399">
        <v>717015.685</v>
      </c>
      <c r="G57" s="399">
        <v>753516.578</v>
      </c>
      <c r="H57" s="399">
        <v>214254.167</v>
      </c>
      <c r="I57" s="389">
        <v>14619070.124</v>
      </c>
      <c r="J57" s="390">
        <v>9.562495373124607</v>
      </c>
    </row>
    <row r="58" spans="1:10" ht="12.75">
      <c r="A58" s="398" t="s">
        <v>831</v>
      </c>
      <c r="B58" s="399">
        <v>358149.926</v>
      </c>
      <c r="C58" s="399"/>
      <c r="D58" s="399"/>
      <c r="E58" s="399">
        <v>3289085.568</v>
      </c>
      <c r="F58" s="399">
        <v>590578.387</v>
      </c>
      <c r="G58" s="399">
        <v>218304.998</v>
      </c>
      <c r="H58" s="399">
        <v>55881.12</v>
      </c>
      <c r="I58" s="389">
        <v>4511999.999</v>
      </c>
      <c r="J58" s="390">
        <v>2.951349076788636</v>
      </c>
    </row>
    <row r="59" spans="1:10" ht="12.75">
      <c r="A59" s="393" t="s">
        <v>832</v>
      </c>
      <c r="B59" s="400"/>
      <c r="C59" s="401"/>
      <c r="D59" s="401"/>
      <c r="E59" s="400">
        <v>0</v>
      </c>
      <c r="F59" s="400"/>
      <c r="G59" s="400"/>
      <c r="H59" s="400"/>
      <c r="I59" s="402">
        <v>0</v>
      </c>
      <c r="J59" s="403"/>
    </row>
    <row r="60" spans="1:10" ht="12.75">
      <c r="A60" s="381"/>
      <c r="B60" s="400"/>
      <c r="C60" s="401"/>
      <c r="D60" s="401"/>
      <c r="E60" s="400"/>
      <c r="F60" s="400"/>
      <c r="G60" s="400"/>
      <c r="H60" s="400"/>
      <c r="I60" s="402">
        <v>0</v>
      </c>
      <c r="J60" s="403"/>
    </row>
    <row r="61" spans="1:10" ht="13.5" thickBot="1">
      <c r="A61" s="404" t="s">
        <v>767</v>
      </c>
      <c r="B61" s="405">
        <v>6458236.529</v>
      </c>
      <c r="C61" s="406">
        <v>-11618</v>
      </c>
      <c r="D61" s="406">
        <v>-2422</v>
      </c>
      <c r="E61" s="405">
        <v>-14039862.488</v>
      </c>
      <c r="F61" s="405">
        <v>11018539.166</v>
      </c>
      <c r="G61" s="405">
        <v>-2434096.355</v>
      </c>
      <c r="H61" s="405">
        <v>-825079.83</v>
      </c>
      <c r="I61" s="405">
        <v>177737.02199999953</v>
      </c>
      <c r="J61" s="407">
        <v>0.11625975086593969</v>
      </c>
    </row>
    <row r="62" spans="1:10" ht="12.75">
      <c r="A62" s="336" t="s">
        <v>833</v>
      </c>
      <c r="B62" s="400"/>
      <c r="C62" s="401"/>
      <c r="D62" s="401"/>
      <c r="E62" s="400"/>
      <c r="F62" s="400"/>
      <c r="G62" s="400"/>
      <c r="H62" s="400"/>
      <c r="I62" s="400"/>
      <c r="J62" s="403"/>
    </row>
    <row r="63" spans="1:10" ht="12.75">
      <c r="A63" s="336" t="s">
        <v>827</v>
      </c>
      <c r="B63" s="381"/>
      <c r="C63" s="381"/>
      <c r="D63" s="381"/>
      <c r="E63" s="381"/>
      <c r="F63" s="381"/>
      <c r="G63" s="381"/>
      <c r="H63" s="381"/>
      <c r="I63" s="408"/>
      <c r="J63" s="381"/>
    </row>
    <row r="64" spans="1:10" ht="12.75">
      <c r="A64" s="381"/>
      <c r="B64" s="381"/>
      <c r="C64" s="381"/>
      <c r="D64" s="381"/>
      <c r="E64" s="381"/>
      <c r="F64" s="381"/>
      <c r="G64" s="381"/>
      <c r="H64" s="400"/>
      <c r="I64" s="408"/>
      <c r="J64" s="381"/>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J60"/>
  <sheetViews>
    <sheetView showGridLines="0" zoomScalePageLayoutView="0" workbookViewId="0" topLeftCell="A1">
      <selection activeCell="A1" sqref="A1"/>
    </sheetView>
  </sheetViews>
  <sheetFormatPr defaultColWidth="11.421875" defaultRowHeight="12.75"/>
  <cols>
    <col min="1" max="1" width="40.57421875" style="0" customWidth="1"/>
    <col min="2" max="2" width="14.28125" style="0" customWidth="1"/>
    <col min="3" max="3" width="14.7109375" style="0" customWidth="1"/>
    <col min="4" max="4" width="13.421875" style="0" customWidth="1"/>
    <col min="5" max="5" width="14.28125" style="0" customWidth="1"/>
    <col min="6" max="6" width="11.57421875" style="0" customWidth="1"/>
    <col min="7" max="7" width="12.421875" style="0" customWidth="1"/>
    <col min="8" max="8" width="11.8515625" style="0" customWidth="1"/>
    <col min="9" max="9" width="13.28125" style="0" customWidth="1"/>
    <col min="10" max="10" width="12.7109375" style="0" customWidth="1"/>
  </cols>
  <sheetData>
    <row r="1" spans="1:10" ht="12.75">
      <c r="A1" s="17" t="s">
        <v>66</v>
      </c>
      <c r="B1" s="409"/>
      <c r="C1" s="409"/>
      <c r="D1" s="409"/>
      <c r="E1" s="409"/>
      <c r="F1" s="409"/>
      <c r="G1" s="409"/>
      <c r="H1" s="409"/>
      <c r="I1" s="410"/>
      <c r="J1" s="409"/>
    </row>
    <row r="2" spans="1:10" ht="12.75">
      <c r="A2" s="844" t="s">
        <v>41</v>
      </c>
      <c r="B2" s="844"/>
      <c r="C2" s="844"/>
      <c r="D2" s="844"/>
      <c r="E2" s="844"/>
      <c r="F2" s="844"/>
      <c r="G2" s="844"/>
      <c r="H2" s="844"/>
      <c r="I2" s="844"/>
      <c r="J2" s="844"/>
    </row>
    <row r="3" spans="1:10" ht="15">
      <c r="A3" s="411" t="s">
        <v>834</v>
      </c>
      <c r="B3" s="411"/>
      <c r="C3" s="411"/>
      <c r="D3" s="411"/>
      <c r="E3" s="411"/>
      <c r="F3" s="411"/>
      <c r="G3" s="411"/>
      <c r="H3" s="411"/>
      <c r="I3" s="411"/>
      <c r="J3" s="411"/>
    </row>
    <row r="4" spans="1:10" ht="14.25">
      <c r="A4" s="138" t="s">
        <v>524</v>
      </c>
      <c r="B4" s="412"/>
      <c r="C4" s="412"/>
      <c r="D4" s="412"/>
      <c r="E4" s="412"/>
      <c r="F4" s="412"/>
      <c r="G4" s="412"/>
      <c r="H4" s="412"/>
      <c r="I4" s="412"/>
      <c r="J4" s="412"/>
    </row>
    <row r="5" spans="1:10" ht="13.5" thickBot="1">
      <c r="A5" s="153"/>
      <c r="B5" s="413"/>
      <c r="C5" s="413"/>
      <c r="D5" s="413"/>
      <c r="E5" s="413"/>
      <c r="F5" s="413"/>
      <c r="G5" s="413"/>
      <c r="H5" s="413"/>
      <c r="I5" s="413"/>
      <c r="J5" s="413"/>
    </row>
    <row r="6" spans="1:10" ht="12.75">
      <c r="A6" s="819" t="s">
        <v>472</v>
      </c>
      <c r="B6" s="819" t="s">
        <v>729</v>
      </c>
      <c r="C6" s="834" t="s">
        <v>624</v>
      </c>
      <c r="D6" s="834"/>
      <c r="E6" s="819" t="s">
        <v>730</v>
      </c>
      <c r="F6" s="819" t="s">
        <v>731</v>
      </c>
      <c r="G6" s="819" t="s">
        <v>732</v>
      </c>
      <c r="H6" s="819" t="s">
        <v>733</v>
      </c>
      <c r="I6" s="414" t="s">
        <v>596</v>
      </c>
      <c r="J6" s="822" t="s">
        <v>682</v>
      </c>
    </row>
    <row r="7" spans="1:10" ht="12.75">
      <c r="A7" s="820"/>
      <c r="B7" s="820"/>
      <c r="C7" s="835"/>
      <c r="D7" s="835"/>
      <c r="E7" s="820"/>
      <c r="F7" s="820"/>
      <c r="G7" s="820"/>
      <c r="H7" s="820"/>
      <c r="I7" s="415" t="s">
        <v>68</v>
      </c>
      <c r="J7" s="823"/>
    </row>
    <row r="8" spans="1:10" ht="12.75">
      <c r="A8" s="821"/>
      <c r="B8" s="821"/>
      <c r="C8" s="296" t="s">
        <v>734</v>
      </c>
      <c r="D8" s="296" t="s">
        <v>735</v>
      </c>
      <c r="E8" s="821"/>
      <c r="F8" s="821"/>
      <c r="G8" s="821"/>
      <c r="H8" s="821"/>
      <c r="I8" s="296" t="s">
        <v>596</v>
      </c>
      <c r="J8" s="824"/>
    </row>
    <row r="9" spans="1:10" ht="12.75">
      <c r="A9" s="416"/>
      <c r="B9" s="416"/>
      <c r="C9" s="416"/>
      <c r="D9" s="416"/>
      <c r="E9" s="416"/>
      <c r="F9" s="416"/>
      <c r="G9" s="416"/>
      <c r="H9" s="416"/>
      <c r="I9" s="416"/>
      <c r="J9" s="417"/>
    </row>
    <row r="10" spans="1:10" ht="12.75">
      <c r="A10" s="418" t="s">
        <v>525</v>
      </c>
      <c r="B10" s="419"/>
      <c r="C10" s="419"/>
      <c r="D10" s="419"/>
      <c r="E10" s="419"/>
      <c r="F10" s="419"/>
      <c r="G10" s="419"/>
      <c r="H10" s="419"/>
      <c r="I10" s="419"/>
      <c r="J10" s="417"/>
    </row>
    <row r="11" spans="1:10" ht="12.75">
      <c r="A11" s="418"/>
      <c r="B11" s="420"/>
      <c r="C11" s="421"/>
      <c r="D11" s="420"/>
      <c r="E11" s="420"/>
      <c r="F11" s="420"/>
      <c r="G11" s="420"/>
      <c r="H11" s="420"/>
      <c r="I11" s="420"/>
      <c r="J11" s="422"/>
    </row>
    <row r="12" spans="1:10" ht="12.75">
      <c r="A12" s="423" t="s">
        <v>683</v>
      </c>
      <c r="B12" s="389">
        <v>16236549.436</v>
      </c>
      <c r="C12" s="389">
        <v>64771587</v>
      </c>
      <c r="D12" s="389">
        <v>11410798.452000007</v>
      </c>
      <c r="E12" s="389">
        <v>76182385.452</v>
      </c>
      <c r="F12" s="389">
        <v>19553311.444</v>
      </c>
      <c r="G12" s="389">
        <v>8248089.302</v>
      </c>
      <c r="H12" s="389">
        <v>554128.876</v>
      </c>
      <c r="I12" s="389">
        <v>120774464.51000002</v>
      </c>
      <c r="J12" s="390">
        <v>73.92654675220841</v>
      </c>
    </row>
    <row r="13" spans="1:10" ht="12.75">
      <c r="A13" s="423" t="s">
        <v>736</v>
      </c>
      <c r="B13" s="389">
        <v>0</v>
      </c>
      <c r="C13" s="389">
        <v>33521392</v>
      </c>
      <c r="D13" s="389">
        <v>202342</v>
      </c>
      <c r="E13" s="389">
        <v>33723734.401</v>
      </c>
      <c r="F13" s="389">
        <v>1026616.961</v>
      </c>
      <c r="G13" s="389">
        <v>0</v>
      </c>
      <c r="H13" s="389">
        <v>814999.369</v>
      </c>
      <c r="I13" s="389">
        <v>35565350.731000006</v>
      </c>
      <c r="J13" s="390">
        <v>21.769697545264332</v>
      </c>
    </row>
    <row r="14" spans="1:10" ht="12.75">
      <c r="A14" s="424" t="s">
        <v>737</v>
      </c>
      <c r="B14" s="389">
        <v>16236549.436</v>
      </c>
      <c r="C14" s="389">
        <v>98292979</v>
      </c>
      <c r="D14" s="389">
        <v>11613140.452000007</v>
      </c>
      <c r="E14" s="389">
        <v>109906119.85300002</v>
      </c>
      <c r="F14" s="389">
        <v>20579928.404999997</v>
      </c>
      <c r="G14" s="389">
        <v>8248089.302</v>
      </c>
      <c r="H14" s="389">
        <v>1369128.245</v>
      </c>
      <c r="I14" s="389">
        <v>156339815.241</v>
      </c>
      <c r="J14" s="390">
        <v>95.69624429747272</v>
      </c>
    </row>
    <row r="15" spans="1:10" ht="12.75">
      <c r="A15" s="281" t="s">
        <v>798</v>
      </c>
      <c r="B15" s="389">
        <v>2151164.208</v>
      </c>
      <c r="C15" s="389">
        <v>1105971.173</v>
      </c>
      <c r="D15" s="389">
        <v>24782</v>
      </c>
      <c r="E15" s="389">
        <v>1130753.173</v>
      </c>
      <c r="F15" s="389">
        <v>3130567.641</v>
      </c>
      <c r="G15" s="389">
        <v>606786.344</v>
      </c>
      <c r="H15" s="389">
        <v>11813.044</v>
      </c>
      <c r="I15" s="389">
        <v>7031084.41</v>
      </c>
      <c r="J15" s="390">
        <v>4.303755702527259</v>
      </c>
    </row>
    <row r="16" spans="1:10" ht="12.75">
      <c r="A16" s="281" t="s">
        <v>687</v>
      </c>
      <c r="B16" s="389"/>
      <c r="C16" s="389"/>
      <c r="D16" s="389"/>
      <c r="E16" s="389"/>
      <c r="F16" s="389"/>
      <c r="G16" s="389"/>
      <c r="H16" s="389"/>
      <c r="I16" s="389"/>
      <c r="J16" s="390"/>
    </row>
    <row r="17" spans="1:10" ht="12.75">
      <c r="A17" s="281" t="s">
        <v>799</v>
      </c>
      <c r="B17" s="389">
        <v>2030007.337</v>
      </c>
      <c r="C17" s="389">
        <v>115656.273</v>
      </c>
      <c r="D17" s="389"/>
      <c r="E17" s="389">
        <v>115656.273</v>
      </c>
      <c r="F17" s="389">
        <v>2952467</v>
      </c>
      <c r="G17" s="389">
        <v>6191.936</v>
      </c>
      <c r="H17" s="389">
        <v>1584.997</v>
      </c>
      <c r="I17" s="389">
        <v>5105907.543</v>
      </c>
      <c r="J17" s="390">
        <v>3.125347019516609</v>
      </c>
    </row>
    <row r="18" spans="1:10" ht="12.75">
      <c r="A18" s="281" t="s">
        <v>800</v>
      </c>
      <c r="B18" s="389">
        <v>121156.871</v>
      </c>
      <c r="C18" s="389">
        <v>990314.8999999999</v>
      </c>
      <c r="D18" s="389">
        <v>24782</v>
      </c>
      <c r="E18" s="389">
        <v>1015096.9</v>
      </c>
      <c r="F18" s="389">
        <v>178100</v>
      </c>
      <c r="G18" s="389">
        <v>600594.408</v>
      </c>
      <c r="H18" s="389">
        <v>10228.047</v>
      </c>
      <c r="I18" s="389">
        <v>1925176.226</v>
      </c>
      <c r="J18" s="390">
        <v>1.1784082906519122</v>
      </c>
    </row>
    <row r="19" spans="1:10" ht="12.75">
      <c r="A19" s="418" t="s">
        <v>835</v>
      </c>
      <c r="B19" s="389">
        <v>18387713.644</v>
      </c>
      <c r="C19" s="389">
        <v>99398950.173</v>
      </c>
      <c r="D19" s="389">
        <v>11637922.452000007</v>
      </c>
      <c r="E19" s="389">
        <v>111036873.02600001</v>
      </c>
      <c r="F19" s="389">
        <v>23710496.045999996</v>
      </c>
      <c r="G19" s="389">
        <v>8854875.646</v>
      </c>
      <c r="H19" s="389">
        <v>1380941.289</v>
      </c>
      <c r="I19" s="389">
        <v>163370899.65100002</v>
      </c>
      <c r="J19" s="390">
        <v>100</v>
      </c>
    </row>
    <row r="20" spans="1:10" ht="12.75">
      <c r="A20" s="424"/>
      <c r="B20" s="389"/>
      <c r="C20" s="389"/>
      <c r="D20" s="389"/>
      <c r="E20" s="389"/>
      <c r="F20" s="389"/>
      <c r="G20" s="389"/>
      <c r="H20" s="389"/>
      <c r="I20" s="389"/>
      <c r="J20" s="425"/>
    </row>
    <row r="21" spans="1:10" ht="12.75">
      <c r="A21" s="418" t="s">
        <v>526</v>
      </c>
      <c r="B21" s="389"/>
      <c r="C21" s="389"/>
      <c r="D21" s="389"/>
      <c r="E21" s="389"/>
      <c r="F21" s="389"/>
      <c r="G21" s="389"/>
      <c r="H21" s="389"/>
      <c r="I21" s="389"/>
      <c r="J21" s="425"/>
    </row>
    <row r="22" spans="1:10" ht="12.75">
      <c r="A22" s="423"/>
      <c r="B22" s="389"/>
      <c r="C22" s="389"/>
      <c r="D22" s="389"/>
      <c r="E22" s="389"/>
      <c r="F22" s="389"/>
      <c r="G22" s="389"/>
      <c r="H22" s="389"/>
      <c r="I22" s="389"/>
      <c r="J22" s="425"/>
    </row>
    <row r="23" spans="1:10" ht="12.75">
      <c r="A23" s="423" t="s">
        <v>742</v>
      </c>
      <c r="B23" s="389">
        <v>4773657.744</v>
      </c>
      <c r="C23" s="389">
        <v>56047713</v>
      </c>
      <c r="D23" s="389">
        <v>10387222.583999999</v>
      </c>
      <c r="E23" s="389">
        <v>66434935.584</v>
      </c>
      <c r="F23" s="389">
        <v>3945228.026</v>
      </c>
      <c r="G23" s="389">
        <v>4148166.354</v>
      </c>
      <c r="H23" s="389">
        <v>1179325.773</v>
      </c>
      <c r="I23" s="389">
        <v>80481313.48099999</v>
      </c>
      <c r="J23" s="390">
        <v>49.262943188124474</v>
      </c>
    </row>
    <row r="24" spans="1:10" ht="12.75">
      <c r="A24" s="426" t="s">
        <v>802</v>
      </c>
      <c r="B24" s="389">
        <v>1090271.845</v>
      </c>
      <c r="C24" s="389">
        <v>17599385</v>
      </c>
      <c r="D24" s="389">
        <v>2411179.8440000005</v>
      </c>
      <c r="E24" s="389">
        <v>20010564.844</v>
      </c>
      <c r="F24" s="389">
        <v>263410.224</v>
      </c>
      <c r="G24" s="389">
        <v>284614.192</v>
      </c>
      <c r="H24" s="389">
        <v>381461.644</v>
      </c>
      <c r="I24" s="389">
        <v>22030322.749</v>
      </c>
      <c r="J24" s="390">
        <v>13.484851216503142</v>
      </c>
    </row>
    <row r="25" spans="1:10" ht="12.75">
      <c r="A25" s="423" t="s">
        <v>744</v>
      </c>
      <c r="B25" s="389">
        <v>221684.16</v>
      </c>
      <c r="C25" s="389">
        <v>1205459</v>
      </c>
      <c r="D25" s="389">
        <v>297607</v>
      </c>
      <c r="E25" s="389">
        <v>1503066.523</v>
      </c>
      <c r="F25" s="389">
        <v>89921.675</v>
      </c>
      <c r="G25" s="389">
        <v>246785.01</v>
      </c>
      <c r="H25" s="389">
        <v>29278.913</v>
      </c>
      <c r="I25" s="389">
        <v>2090736.281</v>
      </c>
      <c r="J25" s="390">
        <v>1.2797482816501111</v>
      </c>
    </row>
    <row r="26" spans="1:10" ht="12.75">
      <c r="A26" s="423" t="s">
        <v>803</v>
      </c>
      <c r="B26" s="389">
        <v>351929.81</v>
      </c>
      <c r="C26" s="389">
        <v>4161561</v>
      </c>
      <c r="D26" s="389">
        <v>372597.82600000035</v>
      </c>
      <c r="E26" s="389">
        <v>4534158.826</v>
      </c>
      <c r="F26" s="389">
        <v>935691.176</v>
      </c>
      <c r="G26" s="389">
        <v>5272294.075</v>
      </c>
      <c r="H26" s="389">
        <v>70899.853</v>
      </c>
      <c r="I26" s="389">
        <v>11164973.74</v>
      </c>
      <c r="J26" s="390">
        <v>6.834126373700028</v>
      </c>
    </row>
    <row r="27" spans="1:10" ht="12.75">
      <c r="A27" s="426" t="s">
        <v>746</v>
      </c>
      <c r="B27" s="389">
        <v>3542405.494</v>
      </c>
      <c r="C27" s="389">
        <v>13517168.473</v>
      </c>
      <c r="D27" s="389">
        <v>1362887</v>
      </c>
      <c r="E27" s="389">
        <v>14880055.473</v>
      </c>
      <c r="F27" s="389">
        <v>4237499.521</v>
      </c>
      <c r="G27" s="389">
        <v>619241.02</v>
      </c>
      <c r="H27" s="389">
        <v>1535487.445</v>
      </c>
      <c r="I27" s="389">
        <v>24814688.952999998</v>
      </c>
      <c r="J27" s="390">
        <v>15.189173228531036</v>
      </c>
    </row>
    <row r="28" spans="1:10" ht="12.75">
      <c r="A28" s="423" t="s">
        <v>747</v>
      </c>
      <c r="B28" s="389">
        <v>721795.916</v>
      </c>
      <c r="C28" s="389"/>
      <c r="D28" s="389"/>
      <c r="E28" s="389">
        <v>0</v>
      </c>
      <c r="F28" s="389">
        <v>3827177.405</v>
      </c>
      <c r="G28" s="389">
        <v>0</v>
      </c>
      <c r="H28" s="389">
        <v>0</v>
      </c>
      <c r="I28" s="389">
        <v>4548973.3209999995</v>
      </c>
      <c r="J28" s="390">
        <v>2.7844452902675525</v>
      </c>
    </row>
    <row r="29" spans="1:10" ht="12.75">
      <c r="A29" s="427" t="s">
        <v>774</v>
      </c>
      <c r="B29" s="389">
        <v>721795.916</v>
      </c>
      <c r="C29" s="389"/>
      <c r="D29" s="389"/>
      <c r="E29" s="389"/>
      <c r="F29" s="389"/>
      <c r="G29" s="389"/>
      <c r="H29" s="389"/>
      <c r="I29" s="389">
        <v>721795.916</v>
      </c>
      <c r="J29" s="390">
        <v>0.4418142506051761</v>
      </c>
    </row>
    <row r="30" spans="1:10" ht="12.75">
      <c r="A30" s="427" t="s">
        <v>749</v>
      </c>
      <c r="B30" s="389"/>
      <c r="C30" s="389"/>
      <c r="D30" s="389"/>
      <c r="E30" s="389"/>
      <c r="F30" s="389">
        <v>3827177.405</v>
      </c>
      <c r="G30" s="389"/>
      <c r="H30" s="389"/>
      <c r="I30" s="389">
        <v>3827177.405</v>
      </c>
      <c r="J30" s="390">
        <v>2.342631039662377</v>
      </c>
    </row>
    <row r="31" spans="1:10" ht="12.75">
      <c r="A31" s="426" t="s">
        <v>750</v>
      </c>
      <c r="B31" s="389">
        <v>1036123.578</v>
      </c>
      <c r="C31" s="389">
        <v>8551954.621</v>
      </c>
      <c r="D31" s="389">
        <v>1362887</v>
      </c>
      <c r="E31" s="389">
        <v>9914841.621</v>
      </c>
      <c r="F31" s="389">
        <v>399340.361</v>
      </c>
      <c r="G31" s="389">
        <v>619241.02</v>
      </c>
      <c r="H31" s="389">
        <v>1535487.445</v>
      </c>
      <c r="I31" s="389">
        <v>13505034.024999999</v>
      </c>
      <c r="J31" s="390">
        <v>8.26648690424674</v>
      </c>
    </row>
    <row r="32" spans="1:10" ht="12.75">
      <c r="A32" s="327" t="s">
        <v>751</v>
      </c>
      <c r="B32" s="389">
        <v>1784486</v>
      </c>
      <c r="C32" s="389">
        <v>4965213.852</v>
      </c>
      <c r="D32" s="389">
        <v>0</v>
      </c>
      <c r="E32" s="389">
        <v>4965213.852</v>
      </c>
      <c r="F32" s="389">
        <v>10981.755000000005</v>
      </c>
      <c r="G32" s="389">
        <v>0</v>
      </c>
      <c r="H32" s="389">
        <v>0</v>
      </c>
      <c r="I32" s="389">
        <v>6760681.607</v>
      </c>
      <c r="J32" s="390">
        <v>4.138241034016744</v>
      </c>
    </row>
    <row r="33" spans="1:10" ht="12.75">
      <c r="A33" s="427" t="s">
        <v>804</v>
      </c>
      <c r="B33" s="389">
        <v>1315392</v>
      </c>
      <c r="C33" s="389"/>
      <c r="D33" s="389"/>
      <c r="E33" s="389">
        <v>0</v>
      </c>
      <c r="F33" s="389"/>
      <c r="G33" s="389"/>
      <c r="H33" s="389"/>
      <c r="I33" s="389">
        <v>1315392</v>
      </c>
      <c r="J33" s="390">
        <v>0.8051568564597473</v>
      </c>
    </row>
    <row r="34" spans="1:10" ht="12.75">
      <c r="A34" s="417" t="s">
        <v>776</v>
      </c>
      <c r="B34" s="389"/>
      <c r="C34" s="389">
        <v>2278397</v>
      </c>
      <c r="D34" s="389"/>
      <c r="E34" s="389">
        <v>2278397</v>
      </c>
      <c r="F34" s="389"/>
      <c r="G34" s="389"/>
      <c r="H34" s="389"/>
      <c r="I34" s="389">
        <v>2278397</v>
      </c>
      <c r="J34" s="390">
        <v>1.394616180034027</v>
      </c>
    </row>
    <row r="35" spans="1:10" ht="12.75">
      <c r="A35" s="427" t="s">
        <v>777</v>
      </c>
      <c r="B35" s="389"/>
      <c r="C35" s="389">
        <v>2498005</v>
      </c>
      <c r="D35" s="389"/>
      <c r="E35" s="389">
        <v>2498005</v>
      </c>
      <c r="F35" s="389"/>
      <c r="G35" s="389"/>
      <c r="H35" s="389"/>
      <c r="I35" s="389">
        <v>2498005</v>
      </c>
      <c r="J35" s="390">
        <v>1.5290391405913455</v>
      </c>
    </row>
    <row r="36" spans="1:10" ht="12.75">
      <c r="A36" s="427" t="s">
        <v>779</v>
      </c>
      <c r="B36" s="389">
        <v>1417</v>
      </c>
      <c r="C36" s="389">
        <v>159114</v>
      </c>
      <c r="D36" s="389"/>
      <c r="E36" s="389">
        <v>159114</v>
      </c>
      <c r="F36" s="389"/>
      <c r="G36" s="389"/>
      <c r="H36" s="389"/>
      <c r="I36" s="389">
        <v>160531</v>
      </c>
      <c r="J36" s="390">
        <v>0.09826168573652545</v>
      </c>
    </row>
    <row r="37" spans="1:10" ht="12.75">
      <c r="A37" s="427" t="s">
        <v>805</v>
      </c>
      <c r="B37" s="389"/>
      <c r="C37" s="389"/>
      <c r="D37" s="389"/>
      <c r="E37" s="389">
        <v>0</v>
      </c>
      <c r="F37" s="389"/>
      <c r="G37" s="389"/>
      <c r="H37" s="389"/>
      <c r="I37" s="389"/>
      <c r="J37" s="390"/>
    </row>
    <row r="38" spans="1:10" ht="12.75">
      <c r="A38" s="427" t="s">
        <v>806</v>
      </c>
      <c r="B38" s="389">
        <v>207865</v>
      </c>
      <c r="C38" s="389">
        <v>31002</v>
      </c>
      <c r="D38" s="389"/>
      <c r="E38" s="389">
        <v>31002</v>
      </c>
      <c r="F38" s="389">
        <v>274241.252</v>
      </c>
      <c r="G38" s="389"/>
      <c r="H38" s="389"/>
      <c r="I38" s="389">
        <v>513108.252</v>
      </c>
      <c r="J38" s="390">
        <v>0.314075672654141</v>
      </c>
    </row>
    <row r="39" spans="1:10" ht="12.75">
      <c r="A39" s="427" t="s">
        <v>808</v>
      </c>
      <c r="B39" s="389">
        <v>259812</v>
      </c>
      <c r="C39" s="389">
        <v>-1304.148</v>
      </c>
      <c r="D39" s="389"/>
      <c r="E39" s="389">
        <v>-1304.148</v>
      </c>
      <c r="F39" s="389">
        <v>-263259.497</v>
      </c>
      <c r="G39" s="389"/>
      <c r="H39" s="389"/>
      <c r="I39" s="389">
        <v>-4751.64499999996</v>
      </c>
      <c r="J39" s="390">
        <v>-0.002908501459042357</v>
      </c>
    </row>
    <row r="40" spans="1:10" ht="12.75">
      <c r="A40" s="418" t="s">
        <v>760</v>
      </c>
      <c r="B40" s="389">
        <v>9979949.053</v>
      </c>
      <c r="C40" s="389">
        <v>92531286.473</v>
      </c>
      <c r="D40" s="389">
        <v>14831494.254</v>
      </c>
      <c r="E40" s="389">
        <v>107362781.25000001</v>
      </c>
      <c r="F40" s="389">
        <v>9471750.622</v>
      </c>
      <c r="G40" s="389">
        <v>10571100.651</v>
      </c>
      <c r="H40" s="389">
        <v>3196453.6279999996</v>
      </c>
      <c r="I40" s="389">
        <v>140582035.204</v>
      </c>
      <c r="J40" s="390">
        <v>86.0508422885088</v>
      </c>
    </row>
    <row r="41" spans="1:10" ht="12.75">
      <c r="A41" s="424"/>
      <c r="B41" s="389"/>
      <c r="C41" s="389"/>
      <c r="D41" s="389"/>
      <c r="E41" s="389"/>
      <c r="F41" s="389"/>
      <c r="G41" s="389"/>
      <c r="H41" s="389"/>
      <c r="I41" s="389"/>
      <c r="J41" s="425"/>
    </row>
    <row r="42" spans="1:10" ht="12.75">
      <c r="A42" s="426" t="s">
        <v>761</v>
      </c>
      <c r="B42" s="389"/>
      <c r="C42" s="389"/>
      <c r="D42" s="389"/>
      <c r="E42" s="389"/>
      <c r="F42" s="389"/>
      <c r="G42" s="389"/>
      <c r="H42" s="389"/>
      <c r="I42" s="389"/>
      <c r="J42" s="425"/>
    </row>
    <row r="43" spans="1:10" ht="12.75">
      <c r="A43" s="356" t="s">
        <v>716</v>
      </c>
      <c r="B43" s="389">
        <v>8721.452</v>
      </c>
      <c r="C43" s="389"/>
      <c r="D43" s="389"/>
      <c r="E43" s="389">
        <v>82577.036</v>
      </c>
      <c r="F43" s="389">
        <v>13949.788</v>
      </c>
      <c r="G43" s="389">
        <v>5452.156</v>
      </c>
      <c r="H43" s="389">
        <v>1408.568</v>
      </c>
      <c r="I43" s="389"/>
      <c r="J43" s="425"/>
    </row>
    <row r="44" spans="1:10" ht="12.75">
      <c r="A44" s="423" t="s">
        <v>783</v>
      </c>
      <c r="B44" s="389">
        <v>168742.207</v>
      </c>
      <c r="C44" s="389">
        <v>714967</v>
      </c>
      <c r="D44" s="389">
        <v>121252</v>
      </c>
      <c r="E44" s="389">
        <v>753641.99</v>
      </c>
      <c r="F44" s="389">
        <v>201644.358</v>
      </c>
      <c r="G44" s="389">
        <v>86236.725</v>
      </c>
      <c r="H44" s="389"/>
      <c r="I44" s="389">
        <v>1210265.28</v>
      </c>
      <c r="J44" s="390">
        <v>0.7408083585175946</v>
      </c>
    </row>
    <row r="45" spans="1:10" ht="12.75">
      <c r="A45" s="423" t="s">
        <v>763</v>
      </c>
      <c r="B45" s="389">
        <v>0</v>
      </c>
      <c r="C45" s="389">
        <v>1112032</v>
      </c>
      <c r="D45" s="389"/>
      <c r="E45" s="389">
        <v>1112031.725</v>
      </c>
      <c r="F45" s="389">
        <v>1796280.086</v>
      </c>
      <c r="G45" s="389">
        <v>18183.593</v>
      </c>
      <c r="H45" s="389">
        <v>0</v>
      </c>
      <c r="I45" s="389">
        <v>2926495.4039999996</v>
      </c>
      <c r="J45" s="390">
        <v>1.7913198802551162</v>
      </c>
    </row>
    <row r="46" spans="1:10" ht="12.75">
      <c r="A46" s="423" t="s">
        <v>825</v>
      </c>
      <c r="B46" s="389">
        <v>263757.926</v>
      </c>
      <c r="C46" s="389">
        <v>396692</v>
      </c>
      <c r="D46" s="389">
        <v>353198</v>
      </c>
      <c r="E46" s="389">
        <v>749889.735</v>
      </c>
      <c r="F46" s="389">
        <v>-1323107.924</v>
      </c>
      <c r="G46" s="389">
        <v>274579.488</v>
      </c>
      <c r="H46" s="389">
        <v>34880.771</v>
      </c>
      <c r="I46" s="389"/>
      <c r="J46" s="390">
        <v>0</v>
      </c>
    </row>
    <row r="47" spans="1:10" ht="12.75">
      <c r="A47" s="423" t="s">
        <v>715</v>
      </c>
      <c r="B47" s="389">
        <v>55242.572</v>
      </c>
      <c r="C47" s="389">
        <v>1075045</v>
      </c>
      <c r="D47" s="389"/>
      <c r="E47" s="389">
        <v>1075045.457</v>
      </c>
      <c r="F47" s="389">
        <v>0</v>
      </c>
      <c r="G47" s="389">
        <v>0</v>
      </c>
      <c r="H47" s="389">
        <v>0</v>
      </c>
      <c r="I47" s="389">
        <v>1130288.0289999999</v>
      </c>
      <c r="J47" s="390">
        <v>0.6918539540484688</v>
      </c>
    </row>
    <row r="48" spans="1:10" ht="12.75">
      <c r="A48" s="418" t="s">
        <v>764</v>
      </c>
      <c r="B48" s="389">
        <v>496464.15699999995</v>
      </c>
      <c r="C48" s="389">
        <v>3298736</v>
      </c>
      <c r="D48" s="389">
        <v>474450</v>
      </c>
      <c r="E48" s="389">
        <v>3773185.943</v>
      </c>
      <c r="F48" s="389">
        <v>688766.3079999997</v>
      </c>
      <c r="G48" s="389">
        <v>384451.96200000006</v>
      </c>
      <c r="H48" s="389">
        <v>36289.339</v>
      </c>
      <c r="I48" s="389">
        <v>5379157.709</v>
      </c>
      <c r="J48" s="390">
        <v>3.2926045706372364</v>
      </c>
    </row>
    <row r="49" spans="1:10" ht="12.75">
      <c r="A49" s="426"/>
      <c r="B49" s="389"/>
      <c r="C49" s="389"/>
      <c r="D49" s="389"/>
      <c r="E49" s="389"/>
      <c r="F49" s="389"/>
      <c r="G49" s="389"/>
      <c r="H49" s="389"/>
      <c r="I49" s="389"/>
      <c r="J49" s="425"/>
    </row>
    <row r="50" spans="1:10" ht="12.75">
      <c r="A50" s="428" t="s">
        <v>721</v>
      </c>
      <c r="B50" s="389">
        <v>10476413.209999999</v>
      </c>
      <c r="C50" s="389">
        <v>95830022.473</v>
      </c>
      <c r="D50" s="389">
        <v>15305944.254</v>
      </c>
      <c r="E50" s="389">
        <v>111135967.19300002</v>
      </c>
      <c r="F50" s="389">
        <v>10160516.93</v>
      </c>
      <c r="G50" s="389">
        <v>10955552.613</v>
      </c>
      <c r="H50" s="389">
        <v>3232742.9669999997</v>
      </c>
      <c r="I50" s="389">
        <v>145961192.91300002</v>
      </c>
      <c r="J50" s="390">
        <v>89.34344685914604</v>
      </c>
    </row>
    <row r="51" spans="1:10" ht="12.75">
      <c r="A51" s="429"/>
      <c r="B51" s="389"/>
      <c r="C51" s="389"/>
      <c r="D51" s="389"/>
      <c r="E51" s="389"/>
      <c r="F51" s="389"/>
      <c r="G51" s="389"/>
      <c r="H51" s="389"/>
      <c r="I51" s="389"/>
      <c r="J51" s="390">
        <v>0</v>
      </c>
    </row>
    <row r="52" spans="1:10" ht="12.75">
      <c r="A52" s="430" t="s">
        <v>836</v>
      </c>
      <c r="B52" s="389">
        <v>7911300.434000002</v>
      </c>
      <c r="C52" s="389">
        <v>3568927.699999988</v>
      </c>
      <c r="D52" s="389">
        <v>-3668021.8019999936</v>
      </c>
      <c r="E52" s="389">
        <v>-99094.16700001061</v>
      </c>
      <c r="F52" s="389">
        <v>13549979.115999997</v>
      </c>
      <c r="G52" s="389">
        <v>-2100676.967</v>
      </c>
      <c r="H52" s="389">
        <v>-1851801.6779999996</v>
      </c>
      <c r="I52" s="389">
        <v>17409706.737999987</v>
      </c>
      <c r="J52" s="390">
        <v>10.656553140853942</v>
      </c>
    </row>
    <row r="53" spans="1:10" ht="12.75">
      <c r="A53" s="429"/>
      <c r="B53" s="389"/>
      <c r="C53" s="389"/>
      <c r="D53" s="389"/>
      <c r="E53" s="389"/>
      <c r="F53" s="389"/>
      <c r="G53" s="389"/>
      <c r="H53" s="389"/>
      <c r="I53" s="389"/>
      <c r="J53" s="390">
        <v>0</v>
      </c>
    </row>
    <row r="54" spans="1:10" ht="12.75">
      <c r="A54" s="431" t="s">
        <v>794</v>
      </c>
      <c r="B54" s="389">
        <v>1018506.598</v>
      </c>
      <c r="C54" s="389">
        <v>12442406</v>
      </c>
      <c r="D54" s="389">
        <v>1728899</v>
      </c>
      <c r="E54" s="389">
        <v>14171305.215</v>
      </c>
      <c r="F54" s="389">
        <v>842051.528</v>
      </c>
      <c r="G54" s="389">
        <v>884917.579</v>
      </c>
      <c r="H54" s="389">
        <v>251616.6</v>
      </c>
      <c r="I54" s="389">
        <v>17168397.520000003</v>
      </c>
      <c r="J54" s="390">
        <v>10.508846775451367</v>
      </c>
    </row>
    <row r="55" spans="1:10" ht="12.75">
      <c r="A55" s="431" t="s">
        <v>837</v>
      </c>
      <c r="B55" s="389"/>
      <c r="C55" s="389"/>
      <c r="D55" s="389"/>
      <c r="E55" s="389"/>
      <c r="F55" s="389"/>
      <c r="G55" s="389"/>
      <c r="H55" s="389"/>
      <c r="I55" s="389">
        <v>0</v>
      </c>
      <c r="J55" s="425"/>
    </row>
    <row r="56" spans="1:10" ht="12.75">
      <c r="A56" s="427" t="s">
        <v>812</v>
      </c>
      <c r="B56" s="389"/>
      <c r="C56" s="389"/>
      <c r="D56" s="389"/>
      <c r="E56" s="389"/>
      <c r="F56" s="389"/>
      <c r="G56" s="389"/>
      <c r="H56" s="389"/>
      <c r="I56" s="389">
        <v>0</v>
      </c>
      <c r="J56" s="425"/>
    </row>
    <row r="57" spans="1:10" ht="12.75">
      <c r="A57" s="432"/>
      <c r="B57" s="389"/>
      <c r="C57" s="389"/>
      <c r="D57" s="389"/>
      <c r="E57" s="389"/>
      <c r="F57" s="389"/>
      <c r="G57" s="389"/>
      <c r="H57" s="389"/>
      <c r="I57" s="389"/>
      <c r="J57" s="433"/>
    </row>
    <row r="58" spans="1:10" ht="13.5" thickBot="1">
      <c r="A58" s="434" t="s">
        <v>838</v>
      </c>
      <c r="B58" s="435">
        <v>6892793.836000002</v>
      </c>
      <c r="C58" s="435">
        <v>-8873478.300000012</v>
      </c>
      <c r="D58" s="435">
        <v>-5396920.801999994</v>
      </c>
      <c r="E58" s="435">
        <v>-14270399.38200001</v>
      </c>
      <c r="F58" s="435">
        <v>12707927.587999996</v>
      </c>
      <c r="G58" s="435">
        <v>-2985594.546</v>
      </c>
      <c r="H58" s="435">
        <v>-2103418.2779999995</v>
      </c>
      <c r="I58" s="435">
        <v>241309.21799998777</v>
      </c>
      <c r="J58" s="436">
        <v>0.14770636540257961</v>
      </c>
    </row>
    <row r="59" spans="1:10" ht="12.75">
      <c r="A59" s="437" t="s">
        <v>827</v>
      </c>
      <c r="B59" s="437"/>
      <c r="C59" s="437"/>
      <c r="D59" s="437"/>
      <c r="E59" s="437"/>
      <c r="F59" s="437"/>
      <c r="G59" s="437"/>
      <c r="H59" s="437"/>
      <c r="I59" s="437"/>
      <c r="J59" s="437"/>
    </row>
    <row r="60" spans="1:10" ht="12.75">
      <c r="A60" s="417"/>
      <c r="B60" s="417"/>
      <c r="C60" s="417"/>
      <c r="D60" s="417"/>
      <c r="E60" s="417"/>
      <c r="F60" s="417"/>
      <c r="G60" s="417"/>
      <c r="H60" s="417"/>
      <c r="I60" s="438"/>
      <c r="J60" s="417"/>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66"/>
  <sheetViews>
    <sheetView showGridLines="0" zoomScalePageLayoutView="0" workbookViewId="0" topLeftCell="A1">
      <selection activeCell="A1" sqref="A1"/>
    </sheetView>
  </sheetViews>
  <sheetFormatPr defaultColWidth="11.421875" defaultRowHeight="12.75"/>
  <cols>
    <col min="1" max="1" width="50.7109375" style="0" customWidth="1"/>
    <col min="2" max="2" width="12.421875" style="0" customWidth="1"/>
    <col min="3" max="3" width="13.8515625" style="0" customWidth="1"/>
    <col min="4" max="4" width="12.8515625" style="0" customWidth="1"/>
    <col min="5" max="5" width="12.7109375" style="0" customWidth="1"/>
    <col min="6" max="6" width="12.140625" style="0" customWidth="1"/>
    <col min="7" max="7" width="12.8515625" style="0" customWidth="1"/>
    <col min="8" max="8" width="12.421875" style="0" customWidth="1"/>
    <col min="9" max="9" width="13.28125" style="0" customWidth="1"/>
    <col min="10" max="10" width="12.57421875" style="0" customWidth="1"/>
  </cols>
  <sheetData>
    <row r="1" spans="1:10" ht="12.75">
      <c r="A1" s="17" t="s">
        <v>66</v>
      </c>
      <c r="B1" s="439"/>
      <c r="C1" s="439"/>
      <c r="D1" s="439"/>
      <c r="E1" s="439"/>
      <c r="F1" s="439"/>
      <c r="G1" s="439"/>
      <c r="H1" s="439"/>
      <c r="I1" s="440"/>
      <c r="J1" s="439"/>
    </row>
    <row r="2" spans="1:10" ht="12.75">
      <c r="A2" s="845" t="s">
        <v>43</v>
      </c>
      <c r="B2" s="845"/>
      <c r="C2" s="845"/>
      <c r="D2" s="845"/>
      <c r="E2" s="845"/>
      <c r="F2" s="845"/>
      <c r="G2" s="845"/>
      <c r="H2" s="845"/>
      <c r="I2" s="845"/>
      <c r="J2" s="845"/>
    </row>
    <row r="3" spans="1:10" ht="15">
      <c r="A3" s="411" t="s">
        <v>839</v>
      </c>
      <c r="B3" s="411"/>
      <c r="C3" s="411"/>
      <c r="D3" s="411"/>
      <c r="E3" s="411"/>
      <c r="F3" s="411"/>
      <c r="G3" s="411"/>
      <c r="H3" s="411"/>
      <c r="I3" s="411"/>
      <c r="J3" s="411"/>
    </row>
    <row r="4" spans="1:10" ht="14.25">
      <c r="A4" s="138" t="s">
        <v>524</v>
      </c>
      <c r="B4" s="441"/>
      <c r="C4" s="441"/>
      <c r="D4" s="441"/>
      <c r="E4" s="441"/>
      <c r="F4" s="441"/>
      <c r="G4" s="441"/>
      <c r="H4" s="441"/>
      <c r="I4" s="441"/>
      <c r="J4" s="441"/>
    </row>
    <row r="5" spans="1:10" ht="13.5" thickBot="1">
      <c r="A5" s="153"/>
      <c r="B5" s="442"/>
      <c r="C5" s="442"/>
      <c r="D5" s="442"/>
      <c r="E5" s="442"/>
      <c r="F5" s="442"/>
      <c r="G5" s="442"/>
      <c r="H5" s="442"/>
      <c r="I5" s="442"/>
      <c r="J5" s="442"/>
    </row>
    <row r="6" spans="1:10" ht="12.75">
      <c r="A6" s="846" t="s">
        <v>472</v>
      </c>
      <c r="B6" s="819" t="s">
        <v>729</v>
      </c>
      <c r="C6" s="834" t="s">
        <v>624</v>
      </c>
      <c r="D6" s="834"/>
      <c r="E6" s="819" t="s">
        <v>730</v>
      </c>
      <c r="F6" s="819" t="s">
        <v>731</v>
      </c>
      <c r="G6" s="819" t="s">
        <v>732</v>
      </c>
      <c r="H6" s="819" t="s">
        <v>733</v>
      </c>
      <c r="I6" s="267" t="s">
        <v>596</v>
      </c>
      <c r="J6" s="822" t="s">
        <v>682</v>
      </c>
    </row>
    <row r="7" spans="1:10" ht="12.75">
      <c r="A7" s="847"/>
      <c r="B7" s="820"/>
      <c r="C7" s="835"/>
      <c r="D7" s="835"/>
      <c r="E7" s="820"/>
      <c r="F7" s="820"/>
      <c r="G7" s="820"/>
      <c r="H7" s="820"/>
      <c r="I7" s="268" t="s">
        <v>68</v>
      </c>
      <c r="J7" s="823"/>
    </row>
    <row r="8" spans="1:10" ht="12.75">
      <c r="A8" s="848"/>
      <c r="B8" s="821"/>
      <c r="C8" s="296" t="s">
        <v>734</v>
      </c>
      <c r="D8" s="296" t="s">
        <v>735</v>
      </c>
      <c r="E8" s="821"/>
      <c r="F8" s="821"/>
      <c r="G8" s="821"/>
      <c r="H8" s="821"/>
      <c r="I8" s="270" t="s">
        <v>596</v>
      </c>
      <c r="J8" s="824"/>
    </row>
    <row r="9" spans="1:10" ht="12.75">
      <c r="A9" s="443"/>
      <c r="B9" s="444"/>
      <c r="C9" s="443"/>
      <c r="D9" s="443"/>
      <c r="E9" s="443"/>
      <c r="F9" s="444"/>
      <c r="G9" s="444"/>
      <c r="H9" s="443"/>
      <c r="I9" s="445"/>
      <c r="J9" s="443"/>
    </row>
    <row r="10" spans="1:10" ht="12.75">
      <c r="A10" s="446" t="s">
        <v>525</v>
      </c>
      <c r="B10" s="447"/>
      <c r="C10" s="447"/>
      <c r="D10" s="447"/>
      <c r="E10" s="447"/>
      <c r="F10" s="447"/>
      <c r="G10" s="447"/>
      <c r="H10" s="447"/>
      <c r="I10" s="448"/>
      <c r="J10" s="449"/>
    </row>
    <row r="11" spans="1:10" ht="12.75">
      <c r="A11" s="446"/>
      <c r="B11" s="450"/>
      <c r="C11" s="451"/>
      <c r="D11" s="450"/>
      <c r="E11" s="450"/>
      <c r="F11" s="450"/>
      <c r="G11" s="450"/>
      <c r="H11" s="450"/>
      <c r="I11" s="452"/>
      <c r="J11" s="449"/>
    </row>
    <row r="12" spans="1:10" ht="12.75">
      <c r="A12" s="453" t="s">
        <v>683</v>
      </c>
      <c r="B12" s="454">
        <v>17223857.03198</v>
      </c>
      <c r="C12" s="454">
        <v>67761545.21429</v>
      </c>
      <c r="D12" s="454">
        <v>12870292.36465</v>
      </c>
      <c r="E12" s="454">
        <v>80631837.57893999</v>
      </c>
      <c r="F12" s="454">
        <v>21275360.10232</v>
      </c>
      <c r="G12" s="454">
        <v>8974614.42924</v>
      </c>
      <c r="H12" s="454">
        <v>590173.5223</v>
      </c>
      <c r="I12" s="454">
        <v>128695842.66477999</v>
      </c>
      <c r="J12" s="455">
        <v>72.41560968735624</v>
      </c>
    </row>
    <row r="13" spans="1:10" ht="12.75">
      <c r="A13" s="453" t="s">
        <v>736</v>
      </c>
      <c r="B13" s="456">
        <v>0</v>
      </c>
      <c r="C13" s="456">
        <v>37410136.56895</v>
      </c>
      <c r="D13" s="456"/>
      <c r="E13" s="454">
        <v>37410136.56895</v>
      </c>
      <c r="F13" s="456">
        <v>1124276.61125</v>
      </c>
      <c r="G13" s="456">
        <v>0</v>
      </c>
      <c r="H13" s="456">
        <v>925523.50667</v>
      </c>
      <c r="I13" s="454">
        <v>39459936.686869994</v>
      </c>
      <c r="J13" s="455">
        <v>22.203633887749344</v>
      </c>
    </row>
    <row r="14" spans="1:10" ht="12.75">
      <c r="A14" s="457" t="s">
        <v>737</v>
      </c>
      <c r="B14" s="456">
        <v>17223857.03198</v>
      </c>
      <c r="C14" s="456">
        <v>105171681.78323999</v>
      </c>
      <c r="D14" s="456">
        <v>12870292.36465</v>
      </c>
      <c r="E14" s="454">
        <v>118041974.14788999</v>
      </c>
      <c r="F14" s="456">
        <v>22399636.71357</v>
      </c>
      <c r="G14" s="456">
        <v>8974614.42924</v>
      </c>
      <c r="H14" s="456">
        <v>1515697.0289699999</v>
      </c>
      <c r="I14" s="454">
        <v>168155779.35164997</v>
      </c>
      <c r="J14" s="455">
        <v>94.61924357510557</v>
      </c>
    </row>
    <row r="15" spans="1:10" ht="12.75">
      <c r="A15" s="281" t="s">
        <v>798</v>
      </c>
      <c r="B15" s="456">
        <v>3302847.70749</v>
      </c>
      <c r="C15" s="456">
        <v>1313169.1132299998</v>
      </c>
      <c r="D15" s="456">
        <v>319872.70698</v>
      </c>
      <c r="E15" s="454">
        <v>1633041.8202099998</v>
      </c>
      <c r="F15" s="456">
        <v>4262804.0701</v>
      </c>
      <c r="G15" s="456">
        <v>322968.51612</v>
      </c>
      <c r="H15" s="456">
        <v>40930.60974</v>
      </c>
      <c r="I15" s="454">
        <v>9562592.72366</v>
      </c>
      <c r="J15" s="455">
        <v>5.380756424894413</v>
      </c>
    </row>
    <row r="16" spans="1:10" ht="12.75">
      <c r="A16" s="281" t="s">
        <v>799</v>
      </c>
      <c r="B16" s="456">
        <v>3263482.00644</v>
      </c>
      <c r="C16" s="456">
        <v>63307.14856</v>
      </c>
      <c r="D16" s="456">
        <v>53056.18264</v>
      </c>
      <c r="E16" s="454">
        <v>116363.3312</v>
      </c>
      <c r="F16" s="456">
        <v>4188985.00908</v>
      </c>
      <c r="G16" s="456">
        <v>6055.49324</v>
      </c>
      <c r="H16" s="456">
        <v>2911.80039</v>
      </c>
      <c r="I16" s="454">
        <v>7577797.640350001</v>
      </c>
      <c r="J16" s="455">
        <v>4.2639359970835375</v>
      </c>
    </row>
    <row r="17" spans="1:10" ht="12.75">
      <c r="A17" s="281" t="s">
        <v>800</v>
      </c>
      <c r="B17" s="456">
        <v>39365.70105</v>
      </c>
      <c r="C17" s="456">
        <v>1249861.96467</v>
      </c>
      <c r="D17" s="456">
        <v>266816.52434</v>
      </c>
      <c r="E17" s="454">
        <v>1516678.48901</v>
      </c>
      <c r="F17" s="456">
        <v>73819.06102</v>
      </c>
      <c r="G17" s="456">
        <v>316913.02288</v>
      </c>
      <c r="H17" s="456">
        <v>38018.80935</v>
      </c>
      <c r="I17" s="454">
        <v>1984795.08331</v>
      </c>
      <c r="J17" s="455">
        <v>1.116820427810875</v>
      </c>
    </row>
    <row r="18" spans="1:10" ht="12.75">
      <c r="A18" s="446" t="s">
        <v>801</v>
      </c>
      <c r="B18" s="456">
        <v>20526704.73947</v>
      </c>
      <c r="C18" s="456">
        <v>106484850.89647</v>
      </c>
      <c r="D18" s="456">
        <v>13190165.07163</v>
      </c>
      <c r="E18" s="454">
        <v>119675015.9681</v>
      </c>
      <c r="F18" s="456">
        <v>26662440.78367</v>
      </c>
      <c r="G18" s="456">
        <v>9297582.94536</v>
      </c>
      <c r="H18" s="456">
        <v>1556627.6387099999</v>
      </c>
      <c r="I18" s="454">
        <v>177718372.07531</v>
      </c>
      <c r="J18" s="455">
        <v>100</v>
      </c>
    </row>
    <row r="19" spans="1:10" ht="12.75">
      <c r="A19" s="446"/>
      <c r="B19" s="456"/>
      <c r="C19" s="456"/>
      <c r="D19" s="456"/>
      <c r="E19" s="456"/>
      <c r="F19" s="456"/>
      <c r="G19" s="456"/>
      <c r="H19" s="456"/>
      <c r="I19" s="456"/>
      <c r="J19" s="455"/>
    </row>
    <row r="20" spans="1:10" ht="12.75">
      <c r="A20" s="446" t="s">
        <v>526</v>
      </c>
      <c r="B20" s="456"/>
      <c r="C20" s="456"/>
      <c r="D20" s="456"/>
      <c r="E20" s="456"/>
      <c r="F20" s="456"/>
      <c r="G20" s="456"/>
      <c r="H20" s="456"/>
      <c r="I20" s="456"/>
      <c r="J20" s="455"/>
    </row>
    <row r="21" spans="1:10" ht="12.75">
      <c r="A21" s="446"/>
      <c r="B21" s="456"/>
      <c r="C21" s="456"/>
      <c r="D21" s="456"/>
      <c r="E21" s="456"/>
      <c r="F21" s="456"/>
      <c r="G21" s="456"/>
      <c r="H21" s="456"/>
      <c r="I21" s="456"/>
      <c r="J21" s="455"/>
    </row>
    <row r="22" spans="1:10" ht="12.75">
      <c r="A22" s="453" t="s">
        <v>742</v>
      </c>
      <c r="B22" s="456">
        <v>3879859.26762</v>
      </c>
      <c r="C22" s="456">
        <v>56534020.7176</v>
      </c>
      <c r="D22" s="456">
        <v>16801309.40816</v>
      </c>
      <c r="E22" s="454">
        <v>73335330.12576</v>
      </c>
      <c r="F22" s="456">
        <v>528277.54073</v>
      </c>
      <c r="G22" s="456">
        <v>2992906.91953</v>
      </c>
      <c r="H22" s="456">
        <v>2459008.74351</v>
      </c>
      <c r="I22" s="454">
        <v>83195382.59715</v>
      </c>
      <c r="J22" s="455">
        <v>46.813045621358214</v>
      </c>
    </row>
    <row r="23" spans="1:10" ht="12.75">
      <c r="A23" s="458" t="s">
        <v>773</v>
      </c>
      <c r="B23" s="456">
        <v>914179.23555</v>
      </c>
      <c r="C23" s="456">
        <v>14557972.42504</v>
      </c>
      <c r="D23" s="456">
        <v>4840946.39201</v>
      </c>
      <c r="E23" s="454">
        <v>19398918.81705</v>
      </c>
      <c r="F23" s="456">
        <v>3950.50996</v>
      </c>
      <c r="G23" s="456">
        <v>140800.51103</v>
      </c>
      <c r="H23" s="456">
        <v>712491.4005</v>
      </c>
      <c r="I23" s="454">
        <v>21170340.47409</v>
      </c>
      <c r="J23" s="455">
        <v>11.91229709504589</v>
      </c>
    </row>
    <row r="24" spans="1:10" ht="12.75">
      <c r="A24" s="453" t="s">
        <v>744</v>
      </c>
      <c r="B24" s="456">
        <v>87064.35707</v>
      </c>
      <c r="C24" s="456">
        <v>1525373.32915</v>
      </c>
      <c r="D24" s="456">
        <v>485003.31849</v>
      </c>
      <c r="E24" s="454">
        <v>2010376.6476399999</v>
      </c>
      <c r="F24" s="456">
        <v>2224.38937</v>
      </c>
      <c r="G24" s="456">
        <v>138586.78669</v>
      </c>
      <c r="H24" s="456">
        <v>72233.88124</v>
      </c>
      <c r="I24" s="454">
        <v>2310486.06201</v>
      </c>
      <c r="J24" s="455">
        <v>1.3000828417620818</v>
      </c>
    </row>
    <row r="25" spans="1:10" ht="12.75">
      <c r="A25" s="453" t="s">
        <v>803</v>
      </c>
      <c r="B25" s="456">
        <v>472282.66645</v>
      </c>
      <c r="C25" s="456">
        <v>8528026.63258</v>
      </c>
      <c r="D25" s="456">
        <v>2843810.72019</v>
      </c>
      <c r="E25" s="454">
        <v>11371837.35277</v>
      </c>
      <c r="F25" s="456">
        <v>37627.48485</v>
      </c>
      <c r="G25" s="456">
        <v>4673353.26154</v>
      </c>
      <c r="H25" s="456">
        <v>425805.81978</v>
      </c>
      <c r="I25" s="454">
        <v>16980906.58539</v>
      </c>
      <c r="J25" s="455">
        <v>9.55495280937762</v>
      </c>
    </row>
    <row r="26" spans="1:10" ht="12.75">
      <c r="A26" s="453" t="s">
        <v>746</v>
      </c>
      <c r="B26" s="456">
        <v>2471632.22335</v>
      </c>
      <c r="C26" s="456">
        <v>5104919.327389999</v>
      </c>
      <c r="D26" s="456"/>
      <c r="E26" s="454">
        <v>5104919.327389999</v>
      </c>
      <c r="F26" s="456">
        <v>19047988.6198</v>
      </c>
      <c r="G26" s="456">
        <v>-9985</v>
      </c>
      <c r="H26" s="456"/>
      <c r="I26" s="454">
        <v>26614555.17054</v>
      </c>
      <c r="J26" s="455">
        <v>14.975691516722767</v>
      </c>
    </row>
    <row r="27" spans="1:10" ht="12.75">
      <c r="A27" s="458" t="s">
        <v>747</v>
      </c>
      <c r="B27" s="456">
        <v>748380.5271</v>
      </c>
      <c r="C27" s="454"/>
      <c r="D27" s="454"/>
      <c r="E27" s="454"/>
      <c r="F27" s="456">
        <v>3288913</v>
      </c>
      <c r="G27" s="456"/>
      <c r="H27" s="456"/>
      <c r="I27" s="454">
        <v>4037293.5271</v>
      </c>
      <c r="J27" s="455">
        <v>2.2717367258963836</v>
      </c>
    </row>
    <row r="28" spans="1:10" ht="12.75">
      <c r="A28" s="459" t="s">
        <v>774</v>
      </c>
      <c r="B28" s="456">
        <v>748380.5271</v>
      </c>
      <c r="C28" s="454"/>
      <c r="D28" s="454"/>
      <c r="E28" s="454"/>
      <c r="F28" s="456"/>
      <c r="G28" s="456"/>
      <c r="H28" s="456"/>
      <c r="I28" s="454">
        <v>748380.5271</v>
      </c>
      <c r="J28" s="455">
        <v>0.4211047616297464</v>
      </c>
    </row>
    <row r="29" spans="1:10" ht="12.75">
      <c r="A29" s="459" t="s">
        <v>749</v>
      </c>
      <c r="B29" s="456"/>
      <c r="C29" s="454"/>
      <c r="D29" s="454"/>
      <c r="E29" s="454"/>
      <c r="F29" s="456">
        <v>3288912.58889</v>
      </c>
      <c r="G29" s="456"/>
      <c r="H29" s="456"/>
      <c r="I29" s="454">
        <v>3288912.58889</v>
      </c>
      <c r="J29" s="455">
        <v>1.8506317329399626</v>
      </c>
    </row>
    <row r="30" spans="1:10" ht="12.75">
      <c r="A30" s="453" t="s">
        <v>750</v>
      </c>
      <c r="B30" s="456"/>
      <c r="C30" s="454"/>
      <c r="D30" s="454"/>
      <c r="E30" s="454"/>
      <c r="F30" s="456">
        <v>15496373.6198</v>
      </c>
      <c r="G30" s="456"/>
      <c r="H30" s="456"/>
      <c r="I30" s="454">
        <v>15496373.6198</v>
      </c>
      <c r="J30" s="455">
        <v>8.719623885162111</v>
      </c>
    </row>
    <row r="31" spans="1:10" ht="12.75">
      <c r="A31" s="327" t="s">
        <v>751</v>
      </c>
      <c r="B31" s="456">
        <v>1723251.6962499998</v>
      </c>
      <c r="C31" s="456">
        <v>5104919.327389999</v>
      </c>
      <c r="D31" s="456"/>
      <c r="E31" s="454">
        <v>5104919.327389999</v>
      </c>
      <c r="F31" s="456">
        <v>262702</v>
      </c>
      <c r="G31" s="456">
        <v>-9985</v>
      </c>
      <c r="H31" s="456"/>
      <c r="I31" s="454">
        <v>7080888.023639999</v>
      </c>
      <c r="J31" s="455">
        <v>3.984330905664272</v>
      </c>
    </row>
    <row r="32" spans="1:10" ht="12.75">
      <c r="A32" s="459" t="s">
        <v>804</v>
      </c>
      <c r="B32" s="456">
        <v>1355891.86785</v>
      </c>
      <c r="C32" s="456"/>
      <c r="D32" s="456"/>
      <c r="E32" s="456"/>
      <c r="F32" s="456"/>
      <c r="G32" s="456"/>
      <c r="H32" s="456"/>
      <c r="I32" s="454">
        <v>1355891.86785</v>
      </c>
      <c r="J32" s="455">
        <v>0.7629441188418195</v>
      </c>
    </row>
    <row r="33" spans="1:10" ht="12.75">
      <c r="A33" s="459" t="s">
        <v>776</v>
      </c>
      <c r="B33" s="456"/>
      <c r="C33" s="456">
        <v>2287360.8824</v>
      </c>
      <c r="D33" s="456"/>
      <c r="E33" s="454">
        <v>2287360.8824</v>
      </c>
      <c r="F33" s="456"/>
      <c r="G33" s="456"/>
      <c r="H33" s="456"/>
      <c r="I33" s="454">
        <v>2287360.8824</v>
      </c>
      <c r="J33" s="455">
        <v>1.28707058009214</v>
      </c>
    </row>
    <row r="34" spans="1:10" ht="12.75">
      <c r="A34" s="460" t="s">
        <v>777</v>
      </c>
      <c r="B34" s="456"/>
      <c r="C34" s="456">
        <v>2647020.88094</v>
      </c>
      <c r="D34" s="456"/>
      <c r="E34" s="454">
        <v>2647020.88094</v>
      </c>
      <c r="F34" s="456"/>
      <c r="G34" s="456"/>
      <c r="H34" s="456"/>
      <c r="I34" s="454">
        <v>2647020.88094</v>
      </c>
      <c r="J34" s="455">
        <v>1.4894469547685805</v>
      </c>
    </row>
    <row r="35" spans="1:10" ht="12.75">
      <c r="A35" s="459" t="s">
        <v>840</v>
      </c>
      <c r="B35" s="456">
        <v>9251.65031</v>
      </c>
      <c r="C35" s="456"/>
      <c r="D35" s="456"/>
      <c r="E35" s="456"/>
      <c r="F35" s="456"/>
      <c r="G35" s="456"/>
      <c r="H35" s="456"/>
      <c r="I35" s="454">
        <v>9251.65031</v>
      </c>
      <c r="J35" s="455">
        <v>0.005205792851894636</v>
      </c>
    </row>
    <row r="36" spans="1:10" ht="12.75">
      <c r="A36" s="459" t="s">
        <v>841</v>
      </c>
      <c r="B36" s="456"/>
      <c r="C36" s="456">
        <v>148.05004</v>
      </c>
      <c r="D36" s="456"/>
      <c r="E36" s="454">
        <v>148.05004</v>
      </c>
      <c r="F36" s="456"/>
      <c r="G36" s="456"/>
      <c r="H36" s="456"/>
      <c r="I36" s="454">
        <v>148.05004</v>
      </c>
      <c r="J36" s="455">
        <v>8.33059847843206E-05</v>
      </c>
    </row>
    <row r="37" spans="1:10" ht="12.75">
      <c r="A37" s="459" t="s">
        <v>779</v>
      </c>
      <c r="B37" s="456">
        <v>625.13471</v>
      </c>
      <c r="C37" s="456">
        <v>166264.47065</v>
      </c>
      <c r="D37" s="456"/>
      <c r="E37" s="454">
        <v>166264.47065</v>
      </c>
      <c r="F37" s="456"/>
      <c r="G37" s="456"/>
      <c r="H37" s="456"/>
      <c r="I37" s="454">
        <v>166889.60536000002</v>
      </c>
      <c r="J37" s="455">
        <v>0.09390678263093634</v>
      </c>
    </row>
    <row r="38" spans="1:10" ht="12.75">
      <c r="A38" s="459" t="s">
        <v>842</v>
      </c>
      <c r="B38" s="456">
        <v>13090.4351</v>
      </c>
      <c r="C38" s="456">
        <v>12558.84433</v>
      </c>
      <c r="D38" s="456"/>
      <c r="E38" s="454">
        <v>12558.84433</v>
      </c>
      <c r="F38" s="456">
        <v>-15682.35214</v>
      </c>
      <c r="G38" s="456">
        <v>-9966.92729</v>
      </c>
      <c r="H38" s="456"/>
      <c r="I38" s="454">
        <v>1.8189894035458565E-12</v>
      </c>
      <c r="J38" s="455">
        <v>1.0235235571340036E-18</v>
      </c>
    </row>
    <row r="39" spans="1:10" ht="12.75">
      <c r="A39" s="459" t="s">
        <v>843</v>
      </c>
      <c r="B39" s="456">
        <v>3194.58418</v>
      </c>
      <c r="C39" s="456"/>
      <c r="D39" s="456"/>
      <c r="E39" s="456"/>
      <c r="F39" s="456"/>
      <c r="G39" s="456"/>
      <c r="H39" s="456"/>
      <c r="I39" s="454">
        <v>3194.58418</v>
      </c>
      <c r="J39" s="455">
        <v>0.0017975542667284065</v>
      </c>
    </row>
    <row r="40" spans="1:10" ht="12.75">
      <c r="A40" s="459" t="s">
        <v>844</v>
      </c>
      <c r="B40" s="456"/>
      <c r="C40" s="456"/>
      <c r="D40" s="456"/>
      <c r="E40" s="456"/>
      <c r="F40" s="456">
        <v>1653.50296</v>
      </c>
      <c r="G40" s="456"/>
      <c r="H40" s="456"/>
      <c r="I40" s="454">
        <v>1653.50296</v>
      </c>
      <c r="J40" s="455">
        <v>0.0009304063168546867</v>
      </c>
    </row>
    <row r="41" spans="1:10" ht="12.75">
      <c r="A41" s="459" t="s">
        <v>781</v>
      </c>
      <c r="B41" s="456"/>
      <c r="C41" s="456"/>
      <c r="D41" s="456"/>
      <c r="E41" s="456"/>
      <c r="F41" s="456">
        <v>59987.19312</v>
      </c>
      <c r="G41" s="456"/>
      <c r="H41" s="456"/>
      <c r="I41" s="454">
        <v>59987.19312</v>
      </c>
      <c r="J41" s="455">
        <v>0.0337540752931159</v>
      </c>
    </row>
    <row r="42" spans="1:10" ht="12.75">
      <c r="A42" s="459" t="s">
        <v>805</v>
      </c>
      <c r="B42" s="456">
        <v>150524.31684</v>
      </c>
      <c r="C42" s="456"/>
      <c r="D42" s="456"/>
      <c r="E42" s="456"/>
      <c r="F42" s="456"/>
      <c r="G42" s="456"/>
      <c r="H42" s="456"/>
      <c r="I42" s="454">
        <v>150524.31684</v>
      </c>
      <c r="J42" s="455">
        <v>0.08469823073565731</v>
      </c>
    </row>
    <row r="43" spans="1:10" ht="12.75">
      <c r="A43" s="459" t="s">
        <v>845</v>
      </c>
      <c r="B43" s="456">
        <v>194834.96113</v>
      </c>
      <c r="C43" s="456"/>
      <c r="D43" s="456"/>
      <c r="E43" s="456"/>
      <c r="F43" s="456">
        <v>218417.99498</v>
      </c>
      <c r="G43" s="456"/>
      <c r="H43" s="456"/>
      <c r="I43" s="454">
        <v>413252.95611</v>
      </c>
      <c r="J43" s="455">
        <v>0.23253249018896022</v>
      </c>
    </row>
    <row r="44" spans="1:10" ht="12.75">
      <c r="A44" s="460" t="s">
        <v>808</v>
      </c>
      <c r="B44" s="456">
        <v>-4161.25387</v>
      </c>
      <c r="C44" s="456">
        <v>-8433.80097</v>
      </c>
      <c r="D44" s="456"/>
      <c r="E44" s="454">
        <v>-8433.80097</v>
      </c>
      <c r="F44" s="456">
        <v>-1673.87059</v>
      </c>
      <c r="G44" s="456">
        <v>-18.03312</v>
      </c>
      <c r="H44" s="456"/>
      <c r="I44" s="454">
        <v>-14286.958550000001</v>
      </c>
      <c r="J44" s="455">
        <v>-0.008039100506697053</v>
      </c>
    </row>
    <row r="45" spans="1:10" ht="12.75">
      <c r="A45" s="446" t="s">
        <v>760</v>
      </c>
      <c r="B45" s="456">
        <v>7825017.75004</v>
      </c>
      <c r="C45" s="456">
        <v>86250312.43176</v>
      </c>
      <c r="D45" s="456">
        <v>24971069.83885</v>
      </c>
      <c r="E45" s="454">
        <v>111221382.27061</v>
      </c>
      <c r="F45" s="456">
        <v>19620068.544710003</v>
      </c>
      <c r="G45" s="456">
        <v>7935662.47879</v>
      </c>
      <c r="H45" s="456">
        <v>3669539.84503</v>
      </c>
      <c r="I45" s="454">
        <v>150271670.88918</v>
      </c>
      <c r="J45" s="455">
        <v>84.55606988426658</v>
      </c>
    </row>
    <row r="46" spans="1:10" ht="12.75">
      <c r="A46" s="458"/>
      <c r="B46" s="456"/>
      <c r="C46" s="456"/>
      <c r="D46" s="456"/>
      <c r="E46" s="456"/>
      <c r="F46" s="456"/>
      <c r="G46" s="456"/>
      <c r="H46" s="456"/>
      <c r="I46" s="454"/>
      <c r="J46" s="455"/>
    </row>
    <row r="47" spans="1:10" ht="12.75">
      <c r="A47" s="458"/>
      <c r="B47" s="454"/>
      <c r="C47" s="454"/>
      <c r="D47" s="454"/>
      <c r="E47" s="454"/>
      <c r="F47" s="454"/>
      <c r="G47" s="454"/>
      <c r="H47" s="454"/>
      <c r="I47" s="454"/>
      <c r="J47" s="461"/>
    </row>
    <row r="48" spans="1:10" ht="12.75">
      <c r="A48" s="446" t="s">
        <v>761</v>
      </c>
      <c r="B48" s="456"/>
      <c r="C48" s="456"/>
      <c r="D48" s="456"/>
      <c r="E48" s="456"/>
      <c r="F48" s="456"/>
      <c r="G48" s="456"/>
      <c r="H48" s="456"/>
      <c r="I48" s="454"/>
      <c r="J48" s="455"/>
    </row>
    <row r="49" spans="1:10" ht="12.75">
      <c r="A49" s="356" t="s">
        <v>716</v>
      </c>
      <c r="B49" s="456">
        <v>14826.90166</v>
      </c>
      <c r="C49" s="456">
        <v>239574.32549</v>
      </c>
      <c r="D49" s="456">
        <v>75131.24927</v>
      </c>
      <c r="E49" s="454">
        <v>314705.57476</v>
      </c>
      <c r="F49" s="456">
        <v>-2.86015</v>
      </c>
      <c r="G49" s="456">
        <v>21721.54447</v>
      </c>
      <c r="H49" s="456">
        <v>11063.15585</v>
      </c>
      <c r="I49" s="454">
        <v>362314.31658999994</v>
      </c>
      <c r="J49" s="455">
        <v>0.2038699276608642</v>
      </c>
    </row>
    <row r="50" spans="1:10" ht="12.75">
      <c r="A50" s="453" t="s">
        <v>783</v>
      </c>
      <c r="B50" s="456">
        <v>196918.40051</v>
      </c>
      <c r="C50" s="456">
        <v>732258.91939</v>
      </c>
      <c r="D50" s="456">
        <v>147309.68722</v>
      </c>
      <c r="E50" s="454">
        <v>879568.60661</v>
      </c>
      <c r="F50" s="456">
        <v>242682.3716</v>
      </c>
      <c r="G50" s="456">
        <v>103488.79174</v>
      </c>
      <c r="H50" s="456">
        <v>10.39519</v>
      </c>
      <c r="I50" s="454">
        <v>1422668.56565</v>
      </c>
      <c r="J50" s="455">
        <v>0.8005185671221036</v>
      </c>
    </row>
    <row r="51" spans="1:10" ht="12.75">
      <c r="A51" s="453" t="s">
        <v>763</v>
      </c>
      <c r="B51" s="456">
        <v>-17.89307</v>
      </c>
      <c r="C51" s="456">
        <v>4986304.00786</v>
      </c>
      <c r="D51" s="456"/>
      <c r="E51" s="454">
        <v>4986304.00786</v>
      </c>
      <c r="F51" s="456">
        <v>-3120460.35265</v>
      </c>
      <c r="G51" s="456">
        <v>58381.67616</v>
      </c>
      <c r="H51" s="456"/>
      <c r="I51" s="454">
        <v>1924207.4383000003</v>
      </c>
      <c r="J51" s="455">
        <v>1.0827284854289558</v>
      </c>
    </row>
    <row r="52" spans="1:10" ht="12.75">
      <c r="A52" s="462" t="s">
        <v>825</v>
      </c>
      <c r="B52" s="456">
        <v>88941.99875</v>
      </c>
      <c r="C52" s="454">
        <v>-3501888.30818</v>
      </c>
      <c r="D52" s="454">
        <v>266841.27485</v>
      </c>
      <c r="E52" s="454">
        <v>-3235047.03333</v>
      </c>
      <c r="F52" s="456">
        <v>3087404.81325</v>
      </c>
      <c r="G52" s="456">
        <v>22729.01382</v>
      </c>
      <c r="H52" s="456">
        <v>35971.20751</v>
      </c>
      <c r="I52" s="454">
        <v>-8.731149137020111E-11</v>
      </c>
      <c r="J52" s="455">
        <v>-4.9129130742432175E-17</v>
      </c>
    </row>
    <row r="53" spans="1:10" ht="12.75">
      <c r="A53" s="453" t="s">
        <v>715</v>
      </c>
      <c r="B53" s="456">
        <v>63603</v>
      </c>
      <c r="C53" s="456">
        <v>991613.93988</v>
      </c>
      <c r="D53" s="456"/>
      <c r="E53" s="454">
        <v>991613.93988</v>
      </c>
      <c r="F53" s="456">
        <v>0</v>
      </c>
      <c r="G53" s="456"/>
      <c r="H53" s="456">
        <v>0</v>
      </c>
      <c r="I53" s="454">
        <v>1055216.93988</v>
      </c>
      <c r="J53" s="455">
        <v>0.5937579370988391</v>
      </c>
    </row>
    <row r="54" spans="1:10" ht="12.75">
      <c r="A54" s="446" t="s">
        <v>764</v>
      </c>
      <c r="B54" s="456">
        <v>364272.40785</v>
      </c>
      <c r="C54" s="456">
        <v>3447862.88444</v>
      </c>
      <c r="D54" s="456">
        <v>489282.21134</v>
      </c>
      <c r="E54" s="454">
        <v>3937145.09578</v>
      </c>
      <c r="F54" s="456">
        <v>209623.97205000045</v>
      </c>
      <c r="G54" s="456">
        <v>206321.02619</v>
      </c>
      <c r="H54" s="456">
        <v>47044.75855</v>
      </c>
      <c r="I54" s="454">
        <v>4764407.260420001</v>
      </c>
      <c r="J54" s="455">
        <v>2.680874917310763</v>
      </c>
    </row>
    <row r="55" spans="1:10" ht="12.75">
      <c r="A55" s="458"/>
      <c r="B55" s="456"/>
      <c r="C55" s="456"/>
      <c r="D55" s="456"/>
      <c r="E55" s="456"/>
      <c r="F55" s="456"/>
      <c r="G55" s="456"/>
      <c r="H55" s="456"/>
      <c r="I55" s="456"/>
      <c r="J55" s="455"/>
    </row>
    <row r="56" spans="1:10" ht="12.75">
      <c r="A56" s="446" t="s">
        <v>721</v>
      </c>
      <c r="B56" s="456">
        <v>8189290.15789</v>
      </c>
      <c r="C56" s="456">
        <v>89698175.3162</v>
      </c>
      <c r="D56" s="456">
        <v>25460352.050189998</v>
      </c>
      <c r="E56" s="454">
        <v>115158527.36639</v>
      </c>
      <c r="F56" s="456">
        <v>19829692.516760003</v>
      </c>
      <c r="G56" s="456">
        <v>8141983.50498</v>
      </c>
      <c r="H56" s="456">
        <v>3716584.60358</v>
      </c>
      <c r="I56" s="454">
        <v>155036078.1496</v>
      </c>
      <c r="J56" s="455">
        <v>87.23694480157734</v>
      </c>
    </row>
    <row r="57" spans="1:10" ht="12.75">
      <c r="A57" s="458"/>
      <c r="B57" s="456"/>
      <c r="C57" s="456"/>
      <c r="D57" s="456"/>
      <c r="E57" s="456"/>
      <c r="F57" s="456"/>
      <c r="G57" s="456"/>
      <c r="H57" s="456"/>
      <c r="I57" s="456"/>
      <c r="J57" s="455"/>
    </row>
    <row r="58" spans="1:10" ht="12.75">
      <c r="A58" s="463" t="s">
        <v>846</v>
      </c>
      <c r="B58" s="464">
        <v>12337414.581580002</v>
      </c>
      <c r="C58" s="464">
        <v>16786675.580269992</v>
      </c>
      <c r="D58" s="464">
        <v>-12270186.978559999</v>
      </c>
      <c r="E58" s="454">
        <v>4516488.601709994</v>
      </c>
      <c r="F58" s="464">
        <v>6832748.266909998</v>
      </c>
      <c r="G58" s="464">
        <v>1155599.4403799996</v>
      </c>
      <c r="H58" s="464">
        <v>-2159956.9648700003</v>
      </c>
      <c r="I58" s="454">
        <v>22682293.925709993</v>
      </c>
      <c r="J58" s="455">
        <v>12.763055198422668</v>
      </c>
    </row>
    <row r="59" spans="1:10" ht="12.75">
      <c r="A59" s="449"/>
      <c r="B59" s="456"/>
      <c r="C59" s="456"/>
      <c r="D59" s="456"/>
      <c r="E59" s="456"/>
      <c r="F59" s="456"/>
      <c r="G59" s="456"/>
      <c r="H59" s="456"/>
      <c r="I59" s="456"/>
      <c r="J59" s="455"/>
    </row>
    <row r="60" spans="1:10" ht="12.75">
      <c r="A60" s="462" t="s">
        <v>794</v>
      </c>
      <c r="B60" s="456">
        <v>1051962.69002</v>
      </c>
      <c r="C60" s="456">
        <v>15147139.47437</v>
      </c>
      <c r="D60" s="456">
        <v>4450704.46632</v>
      </c>
      <c r="E60" s="454">
        <v>19597843.94069</v>
      </c>
      <c r="F60" s="456">
        <v>180567.90781</v>
      </c>
      <c r="G60" s="456">
        <v>998365.01768</v>
      </c>
      <c r="H60" s="456">
        <v>653057.32507</v>
      </c>
      <c r="I60" s="454">
        <v>22481796.88127</v>
      </c>
      <c r="J60" s="455">
        <v>12.650237912230653</v>
      </c>
    </row>
    <row r="61" spans="1:10" ht="12.75">
      <c r="A61" s="462" t="s">
        <v>847</v>
      </c>
      <c r="B61" s="456"/>
      <c r="C61" s="456"/>
      <c r="D61" s="456"/>
      <c r="E61" s="456"/>
      <c r="F61" s="456"/>
      <c r="G61" s="456"/>
      <c r="H61" s="456"/>
      <c r="I61" s="456"/>
      <c r="J61" s="455"/>
    </row>
    <row r="62" spans="1:10" ht="12.75">
      <c r="A62" s="462"/>
      <c r="B62" s="456"/>
      <c r="C62" s="456"/>
      <c r="D62" s="456"/>
      <c r="E62" s="456"/>
      <c r="F62" s="456"/>
      <c r="G62" s="456"/>
      <c r="H62" s="456"/>
      <c r="I62" s="456"/>
      <c r="J62" s="455"/>
    </row>
    <row r="63" spans="1:10" ht="13.5" thickBot="1">
      <c r="A63" s="465" t="s">
        <v>848</v>
      </c>
      <c r="B63" s="466">
        <v>11285451.891560001</v>
      </c>
      <c r="C63" s="466">
        <v>1639536.1058999915</v>
      </c>
      <c r="D63" s="466">
        <v>-16720891.444879998</v>
      </c>
      <c r="E63" s="466">
        <v>-15081355.338980006</v>
      </c>
      <c r="F63" s="466">
        <v>6652180.359099998</v>
      </c>
      <c r="G63" s="466">
        <v>157234.42269999953</v>
      </c>
      <c r="H63" s="466">
        <v>-2813014.2899400005</v>
      </c>
      <c r="I63" s="466">
        <v>200497.0444399924</v>
      </c>
      <c r="J63" s="467">
        <v>0.11281728619201492</v>
      </c>
    </row>
    <row r="64" spans="1:10" ht="12.75">
      <c r="A64" s="214" t="s">
        <v>677</v>
      </c>
      <c r="B64" s="214"/>
      <c r="C64" s="214"/>
      <c r="D64" s="214"/>
      <c r="E64" s="214"/>
      <c r="F64" s="214"/>
      <c r="G64" s="214"/>
      <c r="H64" s="214"/>
      <c r="I64" s="214"/>
      <c r="J64" s="214"/>
    </row>
    <row r="65" spans="1:10" ht="12.75">
      <c r="A65" s="449"/>
      <c r="B65" s="449"/>
      <c r="C65" s="449"/>
      <c r="D65" s="449"/>
      <c r="E65" s="449"/>
      <c r="F65" s="449"/>
      <c r="G65" s="449"/>
      <c r="H65" s="449"/>
      <c r="I65" s="448"/>
      <c r="J65" s="449"/>
    </row>
    <row r="66" spans="1:10" ht="12.75">
      <c r="A66" s="449"/>
      <c r="B66" s="449"/>
      <c r="C66" s="456"/>
      <c r="D66" s="456"/>
      <c r="E66" s="449"/>
      <c r="F66" s="456"/>
      <c r="G66" s="449"/>
      <c r="H66" s="456"/>
      <c r="I66" s="448"/>
      <c r="J66" s="449"/>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J73"/>
  <sheetViews>
    <sheetView showGridLines="0" zoomScalePageLayoutView="0" workbookViewId="0" topLeftCell="A1">
      <selection activeCell="A1" sqref="A1"/>
    </sheetView>
  </sheetViews>
  <sheetFormatPr defaultColWidth="11.421875" defaultRowHeight="12.75"/>
  <cols>
    <col min="1" max="1" width="50.00390625" style="0" customWidth="1"/>
    <col min="2" max="2" width="13.00390625" style="0" customWidth="1"/>
    <col min="3" max="3" width="13.28125" style="0" customWidth="1"/>
    <col min="4" max="4" width="14.421875" style="0" customWidth="1"/>
    <col min="5" max="5" width="14.57421875" style="0" customWidth="1"/>
    <col min="7" max="7" width="12.140625" style="0" customWidth="1"/>
    <col min="8" max="8" width="12.00390625" style="0" customWidth="1"/>
    <col min="9" max="9" width="13.28125" style="0" customWidth="1"/>
    <col min="10" max="10" width="12.28125" style="0" customWidth="1"/>
  </cols>
  <sheetData>
    <row r="1" spans="1:10" ht="12.75">
      <c r="A1" s="17" t="s">
        <v>66</v>
      </c>
      <c r="B1" s="469"/>
      <c r="C1" s="469"/>
      <c r="D1" s="469"/>
      <c r="E1" s="469"/>
      <c r="F1" s="469"/>
      <c r="G1" s="469"/>
      <c r="H1" s="469"/>
      <c r="I1" s="470"/>
      <c r="J1" s="469"/>
    </row>
    <row r="2" spans="1:10" ht="12.75">
      <c r="A2" s="849" t="s">
        <v>849</v>
      </c>
      <c r="B2" s="849"/>
      <c r="C2" s="849"/>
      <c r="D2" s="849"/>
      <c r="E2" s="849"/>
      <c r="F2" s="849"/>
      <c r="G2" s="849"/>
      <c r="H2" s="849"/>
      <c r="I2" s="849"/>
      <c r="J2" s="849"/>
    </row>
    <row r="3" spans="1:10" ht="15">
      <c r="A3" s="831" t="s">
        <v>850</v>
      </c>
      <c r="B3" s="831"/>
      <c r="C3" s="831"/>
      <c r="D3" s="831"/>
      <c r="E3" s="831"/>
      <c r="F3" s="831"/>
      <c r="G3" s="831"/>
      <c r="H3" s="831"/>
      <c r="I3" s="831"/>
      <c r="J3" s="831"/>
    </row>
    <row r="4" spans="1:10" ht="14.25">
      <c r="A4" s="138" t="s">
        <v>524</v>
      </c>
      <c r="B4" s="471"/>
      <c r="C4" s="471"/>
      <c r="D4" s="471"/>
      <c r="E4" s="471"/>
      <c r="F4" s="471"/>
      <c r="G4" s="471"/>
      <c r="H4" s="471"/>
      <c r="I4" s="471"/>
      <c r="J4" s="471"/>
    </row>
    <row r="5" spans="1:10" ht="13.5" thickBot="1">
      <c r="A5" s="266"/>
      <c r="B5" s="471"/>
      <c r="C5" s="471"/>
      <c r="D5" s="471"/>
      <c r="E5" s="471"/>
      <c r="F5" s="471"/>
      <c r="G5" s="471"/>
      <c r="H5" s="471"/>
      <c r="I5" s="471"/>
      <c r="J5" s="471"/>
    </row>
    <row r="6" spans="1:10" ht="12.75">
      <c r="A6" s="850" t="s">
        <v>472</v>
      </c>
      <c r="B6" s="819" t="s">
        <v>729</v>
      </c>
      <c r="C6" s="834" t="s">
        <v>624</v>
      </c>
      <c r="D6" s="834"/>
      <c r="E6" s="819" t="s">
        <v>730</v>
      </c>
      <c r="F6" s="819" t="s">
        <v>731</v>
      </c>
      <c r="G6" s="819" t="s">
        <v>732</v>
      </c>
      <c r="H6" s="819" t="s">
        <v>733</v>
      </c>
      <c r="I6" s="267" t="s">
        <v>596</v>
      </c>
      <c r="J6" s="822" t="s">
        <v>682</v>
      </c>
    </row>
    <row r="7" spans="1:10" ht="12.75">
      <c r="A7" s="851"/>
      <c r="B7" s="820"/>
      <c r="C7" s="835"/>
      <c r="D7" s="835"/>
      <c r="E7" s="820"/>
      <c r="F7" s="820"/>
      <c r="G7" s="820"/>
      <c r="H7" s="820"/>
      <c r="I7" s="268" t="s">
        <v>68</v>
      </c>
      <c r="J7" s="823"/>
    </row>
    <row r="8" spans="1:10" ht="12.75">
      <c r="A8" s="852"/>
      <c r="B8" s="821"/>
      <c r="C8" s="339" t="s">
        <v>734</v>
      </c>
      <c r="D8" s="339" t="s">
        <v>735</v>
      </c>
      <c r="E8" s="821"/>
      <c r="F8" s="821"/>
      <c r="G8" s="821"/>
      <c r="H8" s="821"/>
      <c r="I8" s="270" t="s">
        <v>596</v>
      </c>
      <c r="J8" s="824"/>
    </row>
    <row r="9" spans="1:10" ht="12.75">
      <c r="A9" s="472"/>
      <c r="B9" s="473"/>
      <c r="C9" s="472"/>
      <c r="D9" s="472"/>
      <c r="E9" s="472"/>
      <c r="F9" s="473"/>
      <c r="G9" s="473"/>
      <c r="H9" s="472"/>
      <c r="I9" s="474"/>
      <c r="J9" s="472"/>
    </row>
    <row r="10" spans="1:10" ht="12.75">
      <c r="A10" s="475" t="s">
        <v>525</v>
      </c>
      <c r="B10" s="476"/>
      <c r="C10" s="476"/>
      <c r="D10" s="476"/>
      <c r="E10" s="476"/>
      <c r="F10" s="476"/>
      <c r="G10" s="476"/>
      <c r="H10" s="476"/>
      <c r="I10" s="477"/>
      <c r="J10" s="478"/>
    </row>
    <row r="11" spans="1:10" ht="12.75">
      <c r="A11" s="475"/>
      <c r="B11" s="479"/>
      <c r="C11" s="480"/>
      <c r="D11" s="479"/>
      <c r="E11" s="479"/>
      <c r="F11" s="479"/>
      <c r="G11" s="479"/>
      <c r="H11" s="479"/>
      <c r="I11" s="481"/>
      <c r="J11" s="482"/>
    </row>
    <row r="12" spans="1:10" ht="12.75">
      <c r="A12" s="483" t="s">
        <v>683</v>
      </c>
      <c r="B12" s="484">
        <v>17431445.72781</v>
      </c>
      <c r="C12" s="484">
        <v>67405792.97151</v>
      </c>
      <c r="D12" s="484">
        <v>13674390.67681</v>
      </c>
      <c r="E12" s="484">
        <v>81080183.64831999</v>
      </c>
      <c r="F12" s="484">
        <v>22562825.30961</v>
      </c>
      <c r="G12" s="484">
        <v>9497430.78793</v>
      </c>
      <c r="H12" s="484">
        <v>561683.6881</v>
      </c>
      <c r="I12" s="484">
        <v>131133569.16176999</v>
      </c>
      <c r="J12" s="485">
        <v>73.41462271098726</v>
      </c>
    </row>
    <row r="13" spans="1:10" ht="12.75">
      <c r="A13" s="483" t="s">
        <v>736</v>
      </c>
      <c r="B13" s="486">
        <v>0</v>
      </c>
      <c r="C13" s="486">
        <v>32967084.56998</v>
      </c>
      <c r="D13" s="484">
        <v>742036.75315</v>
      </c>
      <c r="E13" s="484">
        <v>33709121.32313</v>
      </c>
      <c r="F13" s="486">
        <v>1219594.4617</v>
      </c>
      <c r="G13" s="486"/>
      <c r="H13" s="486">
        <v>978805.8203</v>
      </c>
      <c r="I13" s="484">
        <v>35907521.605129994</v>
      </c>
      <c r="J13" s="485">
        <v>20.10268741999412</v>
      </c>
    </row>
    <row r="14" spans="1:10" ht="12.75">
      <c r="A14" s="487" t="s">
        <v>737</v>
      </c>
      <c r="B14" s="486">
        <v>17431445.72781</v>
      </c>
      <c r="C14" s="486">
        <v>100372877.54148999</v>
      </c>
      <c r="D14" s="486">
        <v>14416427.42996</v>
      </c>
      <c r="E14" s="484">
        <v>114789304.97144999</v>
      </c>
      <c r="F14" s="486">
        <v>23782419.77131</v>
      </c>
      <c r="G14" s="486">
        <v>9497430.78793</v>
      </c>
      <c r="H14" s="486">
        <v>1540489.5084000002</v>
      </c>
      <c r="I14" s="484">
        <v>167041090.76689997</v>
      </c>
      <c r="J14" s="485">
        <v>93.51731013098139</v>
      </c>
    </row>
    <row r="15" spans="1:10" ht="12.75">
      <c r="A15" s="281" t="s">
        <v>798</v>
      </c>
      <c r="B15" s="486">
        <v>3097452.3417800004</v>
      </c>
      <c r="C15" s="486">
        <v>3087713.83661</v>
      </c>
      <c r="D15" s="486">
        <v>795682.11372</v>
      </c>
      <c r="E15" s="484">
        <v>3883395.9503300004</v>
      </c>
      <c r="F15" s="486">
        <v>4060541.72729</v>
      </c>
      <c r="G15" s="486">
        <v>430302.19905</v>
      </c>
      <c r="H15" s="486">
        <v>107721.10415000001</v>
      </c>
      <c r="I15" s="484">
        <v>11579413.3226</v>
      </c>
      <c r="J15" s="485">
        <v>6.482689869018617</v>
      </c>
    </row>
    <row r="16" spans="1:10" ht="12.75">
      <c r="A16" s="281" t="s">
        <v>799</v>
      </c>
      <c r="B16" s="486">
        <v>3374074.9974</v>
      </c>
      <c r="C16" s="486">
        <v>52160.88597</v>
      </c>
      <c r="D16" s="484">
        <v>44706.33186</v>
      </c>
      <c r="E16" s="484">
        <v>96867.21783000001</v>
      </c>
      <c r="F16" s="486">
        <v>3691568.82943</v>
      </c>
      <c r="G16" s="486">
        <v>5322.72661</v>
      </c>
      <c r="H16" s="486">
        <v>2424.41332</v>
      </c>
      <c r="I16" s="484">
        <v>7170258.184590001</v>
      </c>
      <c r="J16" s="485">
        <v>4.014241377908807</v>
      </c>
    </row>
    <row r="17" spans="1:10" ht="12.75">
      <c r="A17" s="281" t="s">
        <v>800</v>
      </c>
      <c r="B17" s="486">
        <v>-276622.65562</v>
      </c>
      <c r="C17" s="486">
        <v>3035552.95064</v>
      </c>
      <c r="D17" s="484">
        <v>750975.78186</v>
      </c>
      <c r="E17" s="484">
        <v>3786528.7325</v>
      </c>
      <c r="F17" s="486">
        <v>368972.89786</v>
      </c>
      <c r="G17" s="486">
        <v>424979.47244</v>
      </c>
      <c r="H17" s="486">
        <v>105296.69083</v>
      </c>
      <c r="I17" s="484">
        <v>4409155.13801</v>
      </c>
      <c r="J17" s="485">
        <v>2.4684484911098106</v>
      </c>
    </row>
    <row r="18" spans="1:10" ht="12.75">
      <c r="A18" s="475" t="s">
        <v>690</v>
      </c>
      <c r="B18" s="486">
        <v>20528898.06959</v>
      </c>
      <c r="C18" s="486">
        <v>103460591.3781</v>
      </c>
      <c r="D18" s="486">
        <v>15212109.54368</v>
      </c>
      <c r="E18" s="484">
        <v>118672700.92177999</v>
      </c>
      <c r="F18" s="486">
        <v>27842961.498600002</v>
      </c>
      <c r="G18" s="486">
        <v>9927732.98698</v>
      </c>
      <c r="H18" s="486">
        <v>1648210.6125500002</v>
      </c>
      <c r="I18" s="484">
        <v>178620504.08949998</v>
      </c>
      <c r="J18" s="485">
        <v>100</v>
      </c>
    </row>
    <row r="19" spans="1:10" ht="12.75">
      <c r="A19" s="475"/>
      <c r="B19" s="486"/>
      <c r="C19" s="486"/>
      <c r="D19" s="484"/>
      <c r="E19" s="486"/>
      <c r="F19" s="486"/>
      <c r="G19" s="486"/>
      <c r="H19" s="486"/>
      <c r="I19" s="486"/>
      <c r="J19" s="485"/>
    </row>
    <row r="20" spans="1:10" ht="12.75">
      <c r="A20" s="488"/>
      <c r="B20" s="484"/>
      <c r="C20" s="484"/>
      <c r="D20" s="484"/>
      <c r="E20" s="484"/>
      <c r="F20" s="484"/>
      <c r="G20" s="484"/>
      <c r="H20" s="484"/>
      <c r="I20" s="484"/>
      <c r="J20" s="485"/>
    </row>
    <row r="21" spans="1:10" ht="12.75">
      <c r="A21" s="475" t="s">
        <v>851</v>
      </c>
      <c r="B21" s="486"/>
      <c r="C21" s="486"/>
      <c r="D21" s="484"/>
      <c r="E21" s="486"/>
      <c r="F21" s="486"/>
      <c r="G21" s="486"/>
      <c r="H21" s="486"/>
      <c r="I21" s="486"/>
      <c r="J21" s="485"/>
    </row>
    <row r="22" spans="1:10" ht="12.75">
      <c r="A22" s="475"/>
      <c r="B22" s="486"/>
      <c r="C22" s="486"/>
      <c r="D22" s="484"/>
      <c r="E22" s="486"/>
      <c r="F22" s="486"/>
      <c r="G22" s="486"/>
      <c r="H22" s="486"/>
      <c r="I22" s="486"/>
      <c r="J22" s="485"/>
    </row>
    <row r="23" spans="1:10" ht="12.75">
      <c r="A23" s="483" t="s">
        <v>742</v>
      </c>
      <c r="B23" s="486">
        <v>4194517.04412</v>
      </c>
      <c r="C23" s="486">
        <v>60158200.8007</v>
      </c>
      <c r="D23" s="484">
        <v>18024992.04985</v>
      </c>
      <c r="E23" s="484">
        <v>78183192.85055</v>
      </c>
      <c r="F23" s="486">
        <v>626009.13571</v>
      </c>
      <c r="G23" s="486">
        <v>3105111.61205</v>
      </c>
      <c r="H23" s="486">
        <v>2635097.7337</v>
      </c>
      <c r="I23" s="484">
        <v>88743928.37613</v>
      </c>
      <c r="J23" s="485">
        <v>49.68294587930609</v>
      </c>
    </row>
    <row r="24" spans="1:10" ht="12.75">
      <c r="A24" s="488" t="s">
        <v>802</v>
      </c>
      <c r="B24" s="486">
        <v>971283.43378</v>
      </c>
      <c r="C24" s="486">
        <v>14691441.83904</v>
      </c>
      <c r="D24" s="484">
        <v>4989949.31636</v>
      </c>
      <c r="E24" s="484">
        <v>19681391.1554</v>
      </c>
      <c r="F24" s="486">
        <v>7949.68082</v>
      </c>
      <c r="G24" s="486">
        <v>146967.80083</v>
      </c>
      <c r="H24" s="486">
        <v>733130.63395</v>
      </c>
      <c r="I24" s="484">
        <v>21540722.704779997</v>
      </c>
      <c r="J24" s="485">
        <v>12.059490490513202</v>
      </c>
    </row>
    <row r="25" spans="1:10" ht="12.75">
      <c r="A25" s="483" t="s">
        <v>744</v>
      </c>
      <c r="B25" s="486">
        <v>91310.72917</v>
      </c>
      <c r="C25" s="486">
        <v>1555471.16671</v>
      </c>
      <c r="D25" s="484">
        <v>506610.84599</v>
      </c>
      <c r="E25" s="484">
        <v>2062082.0127</v>
      </c>
      <c r="F25" s="486">
        <v>2608.48175</v>
      </c>
      <c r="G25" s="486">
        <v>147614.67793</v>
      </c>
      <c r="H25" s="486">
        <v>75305.32125</v>
      </c>
      <c r="I25" s="484">
        <v>2378921.2227999996</v>
      </c>
      <c r="J25" s="485">
        <v>1.331829867419931</v>
      </c>
    </row>
    <row r="26" spans="1:10" ht="12.75">
      <c r="A26" s="483" t="s">
        <v>803</v>
      </c>
      <c r="B26" s="486">
        <v>531111.15399</v>
      </c>
      <c r="C26" s="486">
        <v>9322432.51364</v>
      </c>
      <c r="D26" s="484">
        <v>3284789.23971</v>
      </c>
      <c r="E26" s="484">
        <v>12607221.753349999</v>
      </c>
      <c r="F26" s="486">
        <v>44965.80167</v>
      </c>
      <c r="G26" s="486">
        <v>5411673.13409</v>
      </c>
      <c r="H26" s="486">
        <v>495865.39387</v>
      </c>
      <c r="I26" s="484">
        <v>19090837.23697</v>
      </c>
      <c r="J26" s="485">
        <v>10.687931564342861</v>
      </c>
    </row>
    <row r="27" spans="1:10" ht="12.75">
      <c r="A27" s="483" t="s">
        <v>746</v>
      </c>
      <c r="B27" s="486">
        <v>4167848.4653200004</v>
      </c>
      <c r="C27" s="486">
        <v>16741085.536109999</v>
      </c>
      <c r="D27" s="486">
        <v>3314502.71401</v>
      </c>
      <c r="E27" s="484">
        <v>20055588.25012</v>
      </c>
      <c r="F27" s="486">
        <v>7220474.60241</v>
      </c>
      <c r="G27" s="486">
        <v>534575.78293</v>
      </c>
      <c r="H27" s="486">
        <v>485812.38721</v>
      </c>
      <c r="I27" s="484">
        <v>32464299.48799</v>
      </c>
      <c r="J27" s="485">
        <v>18.17501280352639</v>
      </c>
    </row>
    <row r="28" spans="1:10" ht="12.75">
      <c r="A28" s="488" t="s">
        <v>852</v>
      </c>
      <c r="B28" s="486">
        <v>830970.67342</v>
      </c>
      <c r="C28" s="484"/>
      <c r="D28" s="484"/>
      <c r="E28" s="484"/>
      <c r="F28" s="486">
        <v>2932693.42178</v>
      </c>
      <c r="G28" s="486"/>
      <c r="H28" s="486"/>
      <c r="I28" s="484">
        <v>3763664.0952</v>
      </c>
      <c r="J28" s="485">
        <v>2.1070728214461707</v>
      </c>
    </row>
    <row r="29" spans="1:10" ht="12.75">
      <c r="A29" s="489" t="s">
        <v>853</v>
      </c>
      <c r="B29" s="486">
        <v>826150.60652</v>
      </c>
      <c r="C29" s="484"/>
      <c r="D29" s="484"/>
      <c r="E29" s="484"/>
      <c r="F29" s="486"/>
      <c r="G29" s="486"/>
      <c r="H29" s="486"/>
      <c r="I29" s="484">
        <v>826150.60652</v>
      </c>
      <c r="J29" s="485">
        <v>0.4625172293243822</v>
      </c>
    </row>
    <row r="30" spans="1:10" ht="12.75">
      <c r="A30" s="489" t="s">
        <v>854</v>
      </c>
      <c r="B30" s="486"/>
      <c r="C30" s="484"/>
      <c r="D30" s="484"/>
      <c r="E30" s="484"/>
      <c r="F30" s="486">
        <v>3716368.44676</v>
      </c>
      <c r="G30" s="486"/>
      <c r="H30" s="486"/>
      <c r="I30" s="484">
        <v>3716368.44676</v>
      </c>
      <c r="J30" s="485">
        <v>2.0805945351592268</v>
      </c>
    </row>
    <row r="31" spans="1:10" ht="12.75">
      <c r="A31" s="489" t="s">
        <v>855</v>
      </c>
      <c r="B31" s="486"/>
      <c r="C31" s="484"/>
      <c r="D31" s="484"/>
      <c r="E31" s="484"/>
      <c r="F31" s="486">
        <v>-806490.83146</v>
      </c>
      <c r="G31" s="486"/>
      <c r="H31" s="486"/>
      <c r="I31" s="484">
        <v>-806490.83146</v>
      </c>
      <c r="J31" s="485">
        <v>-0.4515107801150857</v>
      </c>
    </row>
    <row r="32" spans="1:10" ht="12.75">
      <c r="A32" s="489" t="s">
        <v>856</v>
      </c>
      <c r="B32" s="486">
        <v>4820.0669</v>
      </c>
      <c r="C32" s="484"/>
      <c r="D32" s="484"/>
      <c r="E32" s="484"/>
      <c r="F32" s="486">
        <v>22815.80648</v>
      </c>
      <c r="G32" s="486"/>
      <c r="H32" s="486"/>
      <c r="I32" s="484">
        <v>27635.873379999997</v>
      </c>
      <c r="J32" s="485">
        <v>0.015471837077647429</v>
      </c>
    </row>
    <row r="33" spans="1:10" ht="12.75">
      <c r="A33" s="488" t="s">
        <v>857</v>
      </c>
      <c r="B33" s="486">
        <v>1319978.50282</v>
      </c>
      <c r="C33" s="484">
        <v>10975837.95076</v>
      </c>
      <c r="D33" s="484">
        <v>3313302.06448</v>
      </c>
      <c r="E33" s="484">
        <v>14289140.015239999</v>
      </c>
      <c r="F33" s="486">
        <v>3337895.54554</v>
      </c>
      <c r="G33" s="486">
        <v>534391.0786</v>
      </c>
      <c r="H33" s="486">
        <v>485636.36569</v>
      </c>
      <c r="I33" s="484">
        <v>19967041.50789</v>
      </c>
      <c r="J33" s="485">
        <v>11.178471144547476</v>
      </c>
    </row>
    <row r="34" spans="1:10" ht="12.75">
      <c r="A34" s="327" t="s">
        <v>858</v>
      </c>
      <c r="B34" s="486">
        <v>2016899.2890800002</v>
      </c>
      <c r="C34" s="486">
        <v>5765247.585349999</v>
      </c>
      <c r="D34" s="486">
        <v>1200.64953</v>
      </c>
      <c r="E34" s="484">
        <v>5766448.234879999</v>
      </c>
      <c r="F34" s="486">
        <v>949885.63509</v>
      </c>
      <c r="G34" s="486">
        <v>184.70433</v>
      </c>
      <c r="H34" s="486">
        <v>176.02152</v>
      </c>
      <c r="I34" s="484">
        <v>8733593.884899998</v>
      </c>
      <c r="J34" s="485">
        <v>4.889468837532742</v>
      </c>
    </row>
    <row r="35" spans="1:10" ht="12.75">
      <c r="A35" s="489" t="s">
        <v>859</v>
      </c>
      <c r="B35" s="486">
        <v>1409695.06442</v>
      </c>
      <c r="C35" s="484"/>
      <c r="D35" s="484"/>
      <c r="E35" s="484"/>
      <c r="F35" s="486"/>
      <c r="G35" s="486"/>
      <c r="H35" s="486"/>
      <c r="I35" s="484">
        <v>1409695.06442</v>
      </c>
      <c r="J35" s="485">
        <v>0.7892123424495853</v>
      </c>
    </row>
    <row r="36" spans="1:10" ht="12.75">
      <c r="A36" s="489" t="s">
        <v>753</v>
      </c>
      <c r="B36" s="486"/>
      <c r="C36" s="484">
        <v>2794725.16507</v>
      </c>
      <c r="D36" s="484"/>
      <c r="E36" s="484">
        <v>2794725.16507</v>
      </c>
      <c r="F36" s="486"/>
      <c r="G36" s="486"/>
      <c r="H36" s="486"/>
      <c r="I36" s="484">
        <v>2794725.16507</v>
      </c>
      <c r="J36" s="485">
        <v>1.5646161001033059</v>
      </c>
    </row>
    <row r="37" spans="1:10" ht="12.75">
      <c r="A37" s="490" t="s">
        <v>754</v>
      </c>
      <c r="B37" s="486"/>
      <c r="C37" s="484">
        <v>2824648.51214</v>
      </c>
      <c r="D37" s="484"/>
      <c r="E37" s="484">
        <v>2824648.51214</v>
      </c>
      <c r="F37" s="486"/>
      <c r="G37" s="486"/>
      <c r="H37" s="486"/>
      <c r="I37" s="484">
        <v>2824648.51214</v>
      </c>
      <c r="J37" s="485">
        <v>1.5813685704999885</v>
      </c>
    </row>
    <row r="38" spans="1:10" ht="12.75">
      <c r="A38" s="489" t="s">
        <v>860</v>
      </c>
      <c r="B38" s="486">
        <v>812.44973</v>
      </c>
      <c r="C38" s="484"/>
      <c r="D38" s="484"/>
      <c r="E38" s="484"/>
      <c r="F38" s="486"/>
      <c r="G38" s="486"/>
      <c r="H38" s="486"/>
      <c r="I38" s="484">
        <v>812.44973</v>
      </c>
      <c r="J38" s="485">
        <v>0.00045484684647005157</v>
      </c>
    </row>
    <row r="39" spans="1:10" ht="12.75">
      <c r="A39" s="491" t="s">
        <v>861</v>
      </c>
      <c r="B39" s="486">
        <v>0</v>
      </c>
      <c r="C39" s="484">
        <v>106.09508</v>
      </c>
      <c r="D39" s="484"/>
      <c r="E39" s="484">
        <v>106.09508</v>
      </c>
      <c r="F39" s="486"/>
      <c r="G39" s="486"/>
      <c r="H39" s="486"/>
      <c r="I39" s="484">
        <v>106.09508</v>
      </c>
      <c r="J39" s="485">
        <v>5.9396921165802875E-05</v>
      </c>
    </row>
    <row r="40" spans="1:10" ht="12.75">
      <c r="A40" s="491" t="s">
        <v>756</v>
      </c>
      <c r="B40" s="486">
        <v>739.20115</v>
      </c>
      <c r="C40" s="484">
        <v>171853.37084</v>
      </c>
      <c r="D40" s="484"/>
      <c r="E40" s="484">
        <v>171853.37084</v>
      </c>
      <c r="F40" s="486"/>
      <c r="G40" s="486"/>
      <c r="H40" s="486"/>
      <c r="I40" s="484">
        <v>172592.57199</v>
      </c>
      <c r="J40" s="485">
        <v>0.09662528547311701</v>
      </c>
    </row>
    <row r="41" spans="1:10" ht="12.75">
      <c r="A41" s="491" t="s">
        <v>816</v>
      </c>
      <c r="B41" s="486"/>
      <c r="C41" s="484"/>
      <c r="D41" s="484"/>
      <c r="E41" s="484"/>
      <c r="F41" s="486"/>
      <c r="G41" s="486"/>
      <c r="H41" s="486"/>
      <c r="I41" s="484">
        <v>0</v>
      </c>
      <c r="J41" s="485">
        <v>0</v>
      </c>
    </row>
    <row r="42" spans="1:10" ht="12.75">
      <c r="A42" s="491" t="s">
        <v>862</v>
      </c>
      <c r="B42" s="486">
        <v>5297.52252</v>
      </c>
      <c r="C42" s="484"/>
      <c r="D42" s="484"/>
      <c r="E42" s="484"/>
      <c r="F42" s="486"/>
      <c r="G42" s="486"/>
      <c r="H42" s="486"/>
      <c r="I42" s="484">
        <v>5297.52252</v>
      </c>
      <c r="J42" s="485">
        <v>0.0029657975421151046</v>
      </c>
    </row>
    <row r="43" spans="1:10" ht="12.75">
      <c r="A43" s="491" t="s">
        <v>863</v>
      </c>
      <c r="B43" s="486"/>
      <c r="C43" s="484"/>
      <c r="D43" s="484"/>
      <c r="E43" s="484"/>
      <c r="F43" s="486">
        <v>3447.23541</v>
      </c>
      <c r="G43" s="486"/>
      <c r="H43" s="486"/>
      <c r="I43" s="484">
        <v>3447.23541</v>
      </c>
      <c r="J43" s="485">
        <v>0.0019299214429899494</v>
      </c>
    </row>
    <row r="44" spans="1:10" ht="12.75">
      <c r="A44" s="491" t="s">
        <v>758</v>
      </c>
      <c r="B44" s="486"/>
      <c r="C44" s="484"/>
      <c r="D44" s="484"/>
      <c r="E44" s="484"/>
      <c r="F44" s="486">
        <v>65972.99847</v>
      </c>
      <c r="G44" s="486"/>
      <c r="H44" s="486"/>
      <c r="I44" s="484">
        <v>65972.99847</v>
      </c>
      <c r="J44" s="485">
        <v>0.0369347286339218</v>
      </c>
    </row>
    <row r="45" spans="1:10" ht="12.75">
      <c r="A45" s="491" t="s">
        <v>864</v>
      </c>
      <c r="B45" s="486">
        <v>195307.91791</v>
      </c>
      <c r="C45" s="484"/>
      <c r="D45" s="484"/>
      <c r="E45" s="484"/>
      <c r="F45" s="486">
        <v>234124.23532</v>
      </c>
      <c r="G45" s="486"/>
      <c r="H45" s="486"/>
      <c r="I45" s="484">
        <v>429432.15323</v>
      </c>
      <c r="J45" s="485">
        <v>0.24041593400432226</v>
      </c>
    </row>
    <row r="46" spans="1:10" ht="12.75">
      <c r="A46" s="491" t="s">
        <v>865</v>
      </c>
      <c r="B46" s="486">
        <v>268469.84833</v>
      </c>
      <c r="C46" s="484"/>
      <c r="D46" s="484"/>
      <c r="E46" s="484"/>
      <c r="F46" s="486">
        <v>786442.45045</v>
      </c>
      <c r="G46" s="486"/>
      <c r="H46" s="486"/>
      <c r="I46" s="484">
        <v>1054912.29878</v>
      </c>
      <c r="J46" s="485">
        <v>0.5905885800498153</v>
      </c>
    </row>
    <row r="47" spans="1:10" ht="12.75">
      <c r="A47" s="492" t="s">
        <v>818</v>
      </c>
      <c r="B47" s="486">
        <v>-3978.04677</v>
      </c>
      <c r="C47" s="484">
        <v>-26085.55778</v>
      </c>
      <c r="D47" s="484">
        <v>1200.64953</v>
      </c>
      <c r="E47" s="484">
        <v>-24884.90825</v>
      </c>
      <c r="F47" s="486">
        <v>8698</v>
      </c>
      <c r="G47" s="493">
        <v>184.70433</v>
      </c>
      <c r="H47" s="493">
        <v>176.02152</v>
      </c>
      <c r="I47" s="484">
        <v>-19804.229170000002</v>
      </c>
      <c r="J47" s="485">
        <v>-0.011087321285397814</v>
      </c>
    </row>
    <row r="48" spans="1:10" ht="12.75">
      <c r="A48" s="491" t="s">
        <v>866</v>
      </c>
      <c r="B48" s="486">
        <v>193066.24926</v>
      </c>
      <c r="C48" s="484"/>
      <c r="D48" s="484"/>
      <c r="E48" s="484"/>
      <c r="F48" s="486"/>
      <c r="G48" s="486"/>
      <c r="H48" s="486"/>
      <c r="I48" s="484">
        <v>193066.24926</v>
      </c>
      <c r="J48" s="485">
        <v>0.10808739469420701</v>
      </c>
    </row>
    <row r="49" spans="1:10" ht="12.75">
      <c r="A49" s="488" t="s">
        <v>867</v>
      </c>
      <c r="B49" s="486">
        <v>-52510.91747</v>
      </c>
      <c r="C49" s="486"/>
      <c r="D49" s="484"/>
      <c r="E49" s="484"/>
      <c r="F49" s="486">
        <v>-148799.28456</v>
      </c>
      <c r="G49" s="486"/>
      <c r="H49" s="486"/>
      <c r="I49" s="486"/>
      <c r="J49" s="485"/>
    </row>
    <row r="50" spans="1:10" ht="12.75">
      <c r="A50" s="475" t="s">
        <v>760</v>
      </c>
      <c r="B50" s="486">
        <v>9956070.82638</v>
      </c>
      <c r="C50" s="486">
        <v>102468631.85620001</v>
      </c>
      <c r="D50" s="486">
        <v>30120844.165919997</v>
      </c>
      <c r="E50" s="484">
        <v>132589476.02212</v>
      </c>
      <c r="F50" s="486">
        <v>7902007.7023599995</v>
      </c>
      <c r="G50" s="486">
        <v>9345943.00783</v>
      </c>
      <c r="H50" s="486">
        <v>4425211.4699800005</v>
      </c>
      <c r="I50" s="484">
        <v>164218709.02867</v>
      </c>
      <c r="J50" s="485">
        <v>91.93721060510849</v>
      </c>
    </row>
    <row r="51" spans="1:10" ht="12.75">
      <c r="A51" s="488"/>
      <c r="B51" s="486"/>
      <c r="C51" s="486"/>
      <c r="D51" s="484"/>
      <c r="E51" s="486"/>
      <c r="F51" s="486"/>
      <c r="G51" s="486"/>
      <c r="H51" s="486"/>
      <c r="I51" s="486"/>
      <c r="J51" s="485"/>
    </row>
    <row r="52" spans="1:10" ht="12.75">
      <c r="A52" s="488"/>
      <c r="B52" s="484"/>
      <c r="C52" s="484"/>
      <c r="D52" s="484"/>
      <c r="E52" s="484"/>
      <c r="F52" s="484"/>
      <c r="G52" s="484"/>
      <c r="H52" s="484"/>
      <c r="I52" s="484"/>
      <c r="J52" s="485"/>
    </row>
    <row r="53" spans="1:10" ht="12.75">
      <c r="A53" s="475" t="s">
        <v>761</v>
      </c>
      <c r="B53" s="486"/>
      <c r="C53" s="486"/>
      <c r="D53" s="484"/>
      <c r="E53" s="486"/>
      <c r="F53" s="486"/>
      <c r="G53" s="486"/>
      <c r="H53" s="486"/>
      <c r="I53" s="486"/>
      <c r="J53" s="485"/>
    </row>
    <row r="54" spans="1:10" ht="12.75">
      <c r="A54" s="356" t="s">
        <v>716</v>
      </c>
      <c r="B54" s="486">
        <v>43827.29622</v>
      </c>
      <c r="C54" s="486">
        <v>695435.80494</v>
      </c>
      <c r="D54" s="484">
        <v>218686.22659</v>
      </c>
      <c r="E54" s="484">
        <v>914122.0315299999</v>
      </c>
      <c r="F54" s="486">
        <v>3.59825</v>
      </c>
      <c r="G54" s="486">
        <v>68828.50274</v>
      </c>
      <c r="H54" s="486">
        <v>32185.94381</v>
      </c>
      <c r="I54" s="484">
        <v>1058967.37255</v>
      </c>
      <c r="J54" s="485">
        <v>0.592858797453282</v>
      </c>
    </row>
    <row r="55" spans="1:10" ht="12.75">
      <c r="A55" s="483" t="s">
        <v>783</v>
      </c>
      <c r="B55" s="486">
        <v>220446.40625</v>
      </c>
      <c r="C55" s="486">
        <v>785104.71177</v>
      </c>
      <c r="D55" s="484">
        <v>163882.78526</v>
      </c>
      <c r="E55" s="484">
        <v>948987.4970300001</v>
      </c>
      <c r="F55" s="486">
        <v>271305.64486</v>
      </c>
      <c r="G55" s="486">
        <v>115165.48531</v>
      </c>
      <c r="H55" s="486">
        <v>0.1117</v>
      </c>
      <c r="I55" s="484">
        <v>1555905.14515</v>
      </c>
      <c r="J55" s="485">
        <v>0.8710674919887107</v>
      </c>
    </row>
    <row r="56" spans="1:10" ht="12.75">
      <c r="A56" s="483" t="s">
        <v>763</v>
      </c>
      <c r="B56" s="486">
        <v>0</v>
      </c>
      <c r="C56" s="486">
        <v>1523229.99377</v>
      </c>
      <c r="D56" s="484">
        <v>0</v>
      </c>
      <c r="E56" s="484">
        <v>1523229.99377</v>
      </c>
      <c r="F56" s="486">
        <v>751574.39406</v>
      </c>
      <c r="G56" s="486">
        <v>26791.80779</v>
      </c>
      <c r="H56" s="486">
        <v>0</v>
      </c>
      <c r="I56" s="484">
        <v>2301596.19562</v>
      </c>
      <c r="J56" s="485">
        <v>1.2885397493149817</v>
      </c>
    </row>
    <row r="57" spans="1:10" ht="12.75">
      <c r="A57" s="494" t="s">
        <v>868</v>
      </c>
      <c r="B57" s="486">
        <v>242275.06397</v>
      </c>
      <c r="C57" s="486">
        <v>-410834</v>
      </c>
      <c r="D57" s="484">
        <v>324251</v>
      </c>
      <c r="E57" s="484">
        <v>-86583</v>
      </c>
      <c r="F57" s="486">
        <v>-440357.24737</v>
      </c>
      <c r="G57" s="486">
        <v>252696.93786</v>
      </c>
      <c r="H57" s="486">
        <v>31968.43856</v>
      </c>
      <c r="I57" s="484">
        <v>0.19302000002426212</v>
      </c>
      <c r="J57" s="485">
        <v>1.0806150223803373E-07</v>
      </c>
    </row>
    <row r="58" spans="1:10" ht="12.75">
      <c r="A58" s="488" t="s">
        <v>715</v>
      </c>
      <c r="B58" s="486">
        <v>66126.87014</v>
      </c>
      <c r="C58" s="486">
        <v>974342.64775</v>
      </c>
      <c r="D58" s="484">
        <v>0</v>
      </c>
      <c r="E58" s="484">
        <v>974342.64775</v>
      </c>
      <c r="F58" s="486">
        <v>0</v>
      </c>
      <c r="G58" s="486">
        <v>0</v>
      </c>
      <c r="H58" s="486"/>
      <c r="I58" s="484">
        <v>1040469.51789</v>
      </c>
      <c r="J58" s="485">
        <v>0.5825028448966083</v>
      </c>
    </row>
    <row r="59" spans="1:10" ht="12.75">
      <c r="A59" s="475" t="s">
        <v>764</v>
      </c>
      <c r="B59" s="486">
        <v>572675.63658</v>
      </c>
      <c r="C59" s="486">
        <v>3567279.15823</v>
      </c>
      <c r="D59" s="486">
        <v>706820.01185</v>
      </c>
      <c r="E59" s="484">
        <v>4274099.170080001</v>
      </c>
      <c r="F59" s="486">
        <v>582526.3898</v>
      </c>
      <c r="G59" s="486">
        <v>463482.7337</v>
      </c>
      <c r="H59" s="486">
        <v>64154.49407</v>
      </c>
      <c r="I59" s="484">
        <v>5956938.42423</v>
      </c>
      <c r="J59" s="485">
        <v>3.334968991715085</v>
      </c>
    </row>
    <row r="60" spans="1:10" ht="12.75">
      <c r="A60" s="488"/>
      <c r="B60" s="486"/>
      <c r="C60" s="486"/>
      <c r="D60" s="484"/>
      <c r="E60" s="486"/>
      <c r="F60" s="486"/>
      <c r="G60" s="486"/>
      <c r="H60" s="486"/>
      <c r="I60" s="486"/>
      <c r="J60" s="485"/>
    </row>
    <row r="61" spans="1:10" ht="12.75">
      <c r="A61" s="488"/>
      <c r="B61" s="484"/>
      <c r="C61" s="484"/>
      <c r="D61" s="484"/>
      <c r="E61" s="484"/>
      <c r="F61" s="484"/>
      <c r="G61" s="484"/>
      <c r="H61" s="484"/>
      <c r="I61" s="484"/>
      <c r="J61" s="485"/>
    </row>
    <row r="62" spans="1:10" ht="12.75">
      <c r="A62" s="475" t="s">
        <v>810</v>
      </c>
      <c r="B62" s="486">
        <v>10528746.46296</v>
      </c>
      <c r="C62" s="486">
        <v>106035911.01443002</v>
      </c>
      <c r="D62" s="486">
        <v>30827664.177769996</v>
      </c>
      <c r="E62" s="484">
        <v>136863575.1922</v>
      </c>
      <c r="F62" s="486">
        <v>8484534.09216</v>
      </c>
      <c r="G62" s="486">
        <v>9809425.74153</v>
      </c>
      <c r="H62" s="486">
        <v>4489365.9640500005</v>
      </c>
      <c r="I62" s="484">
        <v>170175647.4529</v>
      </c>
      <c r="J62" s="485">
        <v>95.27217959682356</v>
      </c>
    </row>
    <row r="63" spans="1:10" ht="12.75">
      <c r="A63" s="488"/>
      <c r="B63" s="486"/>
      <c r="C63" s="486"/>
      <c r="D63" s="484"/>
      <c r="E63" s="486"/>
      <c r="F63" s="486"/>
      <c r="G63" s="486"/>
      <c r="H63" s="486"/>
      <c r="I63" s="486"/>
      <c r="J63" s="485"/>
    </row>
    <row r="64" spans="1:10" ht="12.75">
      <c r="A64" s="495" t="s">
        <v>846</v>
      </c>
      <c r="B64" s="496">
        <v>10000151.60663</v>
      </c>
      <c r="C64" s="496">
        <v>-2575319.6363300234</v>
      </c>
      <c r="D64" s="496">
        <v>-15615554.634089997</v>
      </c>
      <c r="E64" s="484">
        <v>-18190874.270420022</v>
      </c>
      <c r="F64" s="496">
        <v>19358427.406440005</v>
      </c>
      <c r="G64" s="496">
        <v>118307.24545000121</v>
      </c>
      <c r="H64" s="496">
        <v>-2841155.3515000003</v>
      </c>
      <c r="I64" s="484">
        <v>8444856.636599982</v>
      </c>
      <c r="J64" s="485">
        <v>4.7278204031764375</v>
      </c>
    </row>
    <row r="65" spans="1:10" ht="12.75">
      <c r="A65" s="478"/>
      <c r="B65" s="486"/>
      <c r="C65" s="486"/>
      <c r="D65" s="484"/>
      <c r="E65" s="486"/>
      <c r="F65" s="486"/>
      <c r="G65" s="486"/>
      <c r="H65" s="486"/>
      <c r="I65" s="486"/>
      <c r="J65" s="485"/>
    </row>
    <row r="66" spans="1:10" ht="12.75">
      <c r="A66" s="494" t="s">
        <v>794</v>
      </c>
      <c r="B66" s="486">
        <v>378043.1415</v>
      </c>
      <c r="C66" s="484">
        <v>5526343.3838</v>
      </c>
      <c r="D66" s="484">
        <v>1608380.75914</v>
      </c>
      <c r="E66" s="484">
        <v>7134724.14294</v>
      </c>
      <c r="F66" s="486">
        <v>61259.58395</v>
      </c>
      <c r="G66" s="486">
        <v>368274.82799</v>
      </c>
      <c r="H66" s="486">
        <v>231252.76076</v>
      </c>
      <c r="I66" s="484">
        <v>8173554.45714</v>
      </c>
      <c r="J66" s="485">
        <v>4.575932924836301</v>
      </c>
    </row>
    <row r="67" spans="1:10" ht="12.75">
      <c r="A67" s="494" t="s">
        <v>847</v>
      </c>
      <c r="B67" s="486"/>
      <c r="C67" s="486"/>
      <c r="D67" s="484"/>
      <c r="E67" s="486"/>
      <c r="F67" s="486"/>
      <c r="G67" s="486"/>
      <c r="H67" s="486"/>
      <c r="I67" s="486"/>
      <c r="J67" s="485"/>
    </row>
    <row r="68" spans="1:10" ht="12.75">
      <c r="A68" s="494"/>
      <c r="B68" s="486"/>
      <c r="C68" s="486"/>
      <c r="D68" s="484"/>
      <c r="E68" s="486"/>
      <c r="F68" s="486"/>
      <c r="G68" s="486"/>
      <c r="H68" s="486"/>
      <c r="I68" s="486"/>
      <c r="J68" s="485"/>
    </row>
    <row r="69" spans="1:10" ht="13.5" thickBot="1">
      <c r="A69" s="497" t="s">
        <v>848</v>
      </c>
      <c r="B69" s="498">
        <v>9622108.46513</v>
      </c>
      <c r="C69" s="498">
        <v>-8101663.020130023</v>
      </c>
      <c r="D69" s="498">
        <v>-17223935.39323</v>
      </c>
      <c r="E69" s="498">
        <v>-25325598.413360022</v>
      </c>
      <c r="F69" s="498">
        <v>19297167.822490003</v>
      </c>
      <c r="G69" s="498">
        <v>-249967.5825399988</v>
      </c>
      <c r="H69" s="498">
        <v>-3072408.1122600003</v>
      </c>
      <c r="I69" s="498">
        <v>271302.17945998115</v>
      </c>
      <c r="J69" s="499">
        <v>0.15188747834013608</v>
      </c>
    </row>
    <row r="70" spans="1:10" ht="12.75">
      <c r="A70" s="214" t="s">
        <v>677</v>
      </c>
      <c r="B70" s="214"/>
      <c r="C70" s="214"/>
      <c r="D70" s="214"/>
      <c r="E70" s="214"/>
      <c r="F70" s="214"/>
      <c r="G70" s="214"/>
      <c r="H70" s="214"/>
      <c r="I70" s="214"/>
      <c r="J70" s="214"/>
    </row>
    <row r="71" spans="1:10" ht="12.75">
      <c r="A71" s="478"/>
      <c r="B71" s="478"/>
      <c r="C71" s="478"/>
      <c r="D71" s="478"/>
      <c r="E71" s="478"/>
      <c r="F71" s="478"/>
      <c r="G71" s="478"/>
      <c r="H71" s="486"/>
      <c r="I71" s="477"/>
      <c r="J71" s="478"/>
    </row>
    <row r="72" spans="1:10" ht="12.75">
      <c r="A72" s="478"/>
      <c r="B72" s="478"/>
      <c r="C72" s="478"/>
      <c r="D72" s="478"/>
      <c r="E72" s="478"/>
      <c r="F72" s="478"/>
      <c r="G72" s="478"/>
      <c r="H72" s="486"/>
      <c r="I72" s="477"/>
      <c r="J72" s="478"/>
    </row>
    <row r="73" spans="1:10" ht="12.75">
      <c r="A73" s="478"/>
      <c r="B73" s="486"/>
      <c r="C73" s="486"/>
      <c r="D73" s="486"/>
      <c r="E73" s="486"/>
      <c r="F73" s="486"/>
      <c r="G73" s="486"/>
      <c r="H73" s="486"/>
      <c r="I73" s="486"/>
      <c r="J73" s="478"/>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1" sqref="A1"/>
    </sheetView>
  </sheetViews>
  <sheetFormatPr defaultColWidth="11.421875" defaultRowHeight="12.75"/>
  <cols>
    <col min="1" max="1" width="29.421875" style="0" customWidth="1"/>
    <col min="2" max="2" width="15.00390625" style="0" customWidth="1"/>
    <col min="3" max="3" width="15.7109375" style="0" customWidth="1"/>
    <col min="4" max="4" width="13.8515625" style="0" customWidth="1"/>
    <col min="5" max="5" width="4.00390625" style="0" customWidth="1"/>
    <col min="6" max="6" width="14.00390625" style="0" customWidth="1"/>
  </cols>
  <sheetData>
    <row r="1" spans="1:6" ht="12.75">
      <c r="A1" s="17" t="s">
        <v>66</v>
      </c>
      <c r="B1" s="501"/>
      <c r="C1" s="501"/>
      <c r="D1" s="501"/>
      <c r="E1" s="501"/>
      <c r="F1" s="501"/>
    </row>
    <row r="2" spans="1:6" ht="12.75">
      <c r="A2" s="855" t="s">
        <v>849</v>
      </c>
      <c r="B2" s="855"/>
      <c r="C2" s="855"/>
      <c r="D2" s="855"/>
      <c r="E2" s="855"/>
      <c r="F2" s="855"/>
    </row>
    <row r="3" spans="1:6" ht="12.75">
      <c r="A3" s="502"/>
      <c r="B3" s="502"/>
      <c r="C3" s="502"/>
      <c r="D3" s="502"/>
      <c r="E3" s="502"/>
      <c r="F3" s="502"/>
    </row>
    <row r="4" spans="1:6" ht="15">
      <c r="A4" s="826" t="s">
        <v>869</v>
      </c>
      <c r="B4" s="826"/>
      <c r="C4" s="826"/>
      <c r="D4" s="826"/>
      <c r="E4" s="826"/>
      <c r="F4" s="826"/>
    </row>
    <row r="5" spans="1:6" ht="14.25">
      <c r="A5" s="138" t="s">
        <v>524</v>
      </c>
      <c r="B5" s="503"/>
      <c r="C5" s="503"/>
      <c r="D5" s="503"/>
      <c r="E5" s="503"/>
      <c r="F5" s="503"/>
    </row>
    <row r="6" spans="1:6" ht="13.5" thickBot="1">
      <c r="A6" s="503"/>
      <c r="B6" s="503"/>
      <c r="C6" s="503"/>
      <c r="D6" s="503"/>
      <c r="E6" s="503"/>
      <c r="F6" s="504" t="s">
        <v>133</v>
      </c>
    </row>
    <row r="7" spans="1:6" ht="12.75">
      <c r="A7" s="856" t="s">
        <v>67</v>
      </c>
      <c r="B7" s="858" t="s">
        <v>68</v>
      </c>
      <c r="C7" s="860" t="s">
        <v>870</v>
      </c>
      <c r="D7" s="860"/>
      <c r="E7" s="505"/>
      <c r="F7" s="856" t="s">
        <v>871</v>
      </c>
    </row>
    <row r="8" spans="1:6" ht="25.5">
      <c r="A8" s="857"/>
      <c r="B8" s="859"/>
      <c r="C8" s="506" t="s">
        <v>594</v>
      </c>
      <c r="D8" s="506" t="s">
        <v>872</v>
      </c>
      <c r="E8" s="506"/>
      <c r="F8" s="857"/>
    </row>
    <row r="9" spans="1:6" ht="12.75">
      <c r="A9" s="507"/>
      <c r="B9" s="508"/>
      <c r="C9" s="508"/>
      <c r="D9" s="508"/>
      <c r="E9" s="508"/>
      <c r="F9" s="508"/>
    </row>
    <row r="10" spans="1:6" ht="12.75">
      <c r="A10" s="508" t="s">
        <v>873</v>
      </c>
      <c r="B10" s="389">
        <v>178620504.0895</v>
      </c>
      <c r="C10" s="389">
        <v>131133569.16176999</v>
      </c>
      <c r="D10" s="389">
        <v>35907521.60513</v>
      </c>
      <c r="E10" s="389"/>
      <c r="F10" s="389">
        <v>11579413.322599996</v>
      </c>
    </row>
    <row r="11" spans="1:6" ht="12.75">
      <c r="A11" s="509"/>
      <c r="B11" s="389"/>
      <c r="C11" s="389"/>
      <c r="D11" s="389"/>
      <c r="E11" s="389"/>
      <c r="F11" s="389"/>
    </row>
    <row r="12" spans="1:6" ht="12.75">
      <c r="A12" s="510" t="s">
        <v>69</v>
      </c>
      <c r="B12" s="389">
        <v>2305043.96294</v>
      </c>
      <c r="C12" s="389">
        <v>1736419.4719900002</v>
      </c>
      <c r="D12" s="389">
        <v>543859.90889</v>
      </c>
      <c r="E12" s="389"/>
      <c r="F12" s="389">
        <v>24764.582059999997</v>
      </c>
    </row>
    <row r="13" spans="1:6" ht="12.75">
      <c r="A13" s="510" t="s">
        <v>70</v>
      </c>
      <c r="B13" s="389">
        <v>8077328.34201</v>
      </c>
      <c r="C13" s="389">
        <v>6345695.680439999</v>
      </c>
      <c r="D13" s="389">
        <v>1675506.8700499996</v>
      </c>
      <c r="E13" s="389"/>
      <c r="F13" s="389">
        <v>56125.791520000006</v>
      </c>
    </row>
    <row r="14" spans="1:6" ht="12.75">
      <c r="A14" s="510" t="s">
        <v>71</v>
      </c>
      <c r="B14" s="389">
        <v>1395969.2581300002</v>
      </c>
      <c r="C14" s="389">
        <v>1076210.3156700002</v>
      </c>
      <c r="D14" s="389">
        <v>295038.32282000006</v>
      </c>
      <c r="E14" s="389"/>
      <c r="F14" s="389">
        <v>24720.619640000004</v>
      </c>
    </row>
    <row r="15" spans="1:6" ht="12.75">
      <c r="A15" s="510" t="s">
        <v>72</v>
      </c>
      <c r="B15" s="389">
        <v>1473284.1961099997</v>
      </c>
      <c r="C15" s="389">
        <v>1169783.4977899997</v>
      </c>
      <c r="D15" s="389">
        <v>285821.93287</v>
      </c>
      <c r="E15" s="389"/>
      <c r="F15" s="389">
        <v>17678.765450000003</v>
      </c>
    </row>
    <row r="16" spans="1:6" ht="12.75">
      <c r="A16" s="510" t="s">
        <v>73</v>
      </c>
      <c r="B16" s="389">
        <v>6344465.134299999</v>
      </c>
      <c r="C16" s="389">
        <v>4968105.943609999</v>
      </c>
      <c r="D16" s="389">
        <v>1313884.5441700001</v>
      </c>
      <c r="E16" s="389"/>
      <c r="F16" s="389">
        <v>62474.64652</v>
      </c>
    </row>
    <row r="17" spans="1:6" ht="12.75">
      <c r="A17" s="510" t="s">
        <v>74</v>
      </c>
      <c r="B17" s="389">
        <v>1022737.1108500002</v>
      </c>
      <c r="C17" s="389">
        <v>768280.8039500002</v>
      </c>
      <c r="D17" s="389">
        <v>237491.73728</v>
      </c>
      <c r="E17" s="389"/>
      <c r="F17" s="389">
        <v>16964.569620000002</v>
      </c>
    </row>
    <row r="18" spans="1:6" ht="12.75">
      <c r="A18" s="510" t="s">
        <v>75</v>
      </c>
      <c r="B18" s="389">
        <v>1680891.7520899998</v>
      </c>
      <c r="C18" s="389">
        <v>1196756.87288</v>
      </c>
      <c r="D18" s="389">
        <v>451883.5238399999</v>
      </c>
      <c r="E18" s="389"/>
      <c r="F18" s="389">
        <v>32251.35537</v>
      </c>
    </row>
    <row r="19" spans="1:6" ht="12.75">
      <c r="A19" s="510" t="s">
        <v>76</v>
      </c>
      <c r="B19" s="389">
        <v>8039471.848180002</v>
      </c>
      <c r="C19" s="389">
        <v>6209726.041980001</v>
      </c>
      <c r="D19" s="389">
        <v>1739151.6796300001</v>
      </c>
      <c r="E19" s="389"/>
      <c r="F19" s="389">
        <v>90594.12657</v>
      </c>
    </row>
    <row r="20" spans="1:6" ht="12.75">
      <c r="A20" s="511" t="s">
        <v>77</v>
      </c>
      <c r="B20" s="389">
        <v>9704036.782729998</v>
      </c>
      <c r="C20" s="389">
        <v>0</v>
      </c>
      <c r="D20" s="389">
        <v>0</v>
      </c>
      <c r="E20" s="389"/>
      <c r="F20" s="389">
        <v>9704036.782729998</v>
      </c>
    </row>
    <row r="21" spans="1:6" ht="12.75">
      <c r="A21" s="510" t="s">
        <v>78</v>
      </c>
      <c r="B21" s="389">
        <v>17466894.843989998</v>
      </c>
      <c r="C21" s="389">
        <v>14231531.466989998</v>
      </c>
      <c r="D21" s="389">
        <v>3094544.7785999994</v>
      </c>
      <c r="E21" s="389"/>
      <c r="F21" s="389">
        <v>140818.59840000002</v>
      </c>
    </row>
    <row r="22" spans="1:6" ht="12.75">
      <c r="A22" s="510" t="s">
        <v>79</v>
      </c>
      <c r="B22" s="389">
        <v>17181131.544519994</v>
      </c>
      <c r="C22" s="389">
        <v>13680176.753379995</v>
      </c>
      <c r="D22" s="389">
        <v>3393526.9958499996</v>
      </c>
      <c r="E22" s="389"/>
      <c r="F22" s="389">
        <v>107427.79529000001</v>
      </c>
    </row>
    <row r="23" spans="1:6" ht="12.75">
      <c r="A23" s="512" t="s">
        <v>80</v>
      </c>
      <c r="B23" s="389">
        <v>1823835.8301900004</v>
      </c>
      <c r="C23" s="389">
        <v>1341808.0807100004</v>
      </c>
      <c r="D23" s="389">
        <v>452281.22608999995</v>
      </c>
      <c r="E23" s="389"/>
      <c r="F23" s="389">
        <v>29746.52339000001</v>
      </c>
    </row>
    <row r="24" spans="1:6" ht="12.75">
      <c r="A24" s="512" t="s">
        <v>81</v>
      </c>
      <c r="B24" s="389">
        <v>6518297.254289998</v>
      </c>
      <c r="C24" s="389">
        <v>5002362.826559998</v>
      </c>
      <c r="D24" s="389">
        <v>1459899.47761</v>
      </c>
      <c r="E24" s="389"/>
      <c r="F24" s="389">
        <v>56034.950119999994</v>
      </c>
    </row>
    <row r="25" spans="1:6" ht="12.75">
      <c r="A25" s="510" t="s">
        <v>82</v>
      </c>
      <c r="B25" s="389">
        <v>1669648.7401100001</v>
      </c>
      <c r="C25" s="389">
        <v>1216916.8095100003</v>
      </c>
      <c r="D25" s="389">
        <v>403658.60098</v>
      </c>
      <c r="E25" s="389"/>
      <c r="F25" s="389">
        <v>49073.32962</v>
      </c>
    </row>
    <row r="26" spans="1:6" ht="12.75">
      <c r="A26" s="510" t="s">
        <v>83</v>
      </c>
      <c r="B26" s="389">
        <v>1872500.13021</v>
      </c>
      <c r="C26" s="389">
        <v>1418420.21927</v>
      </c>
      <c r="D26" s="389">
        <v>410677.71867</v>
      </c>
      <c r="E26" s="389"/>
      <c r="F26" s="389">
        <v>43402.19227000001</v>
      </c>
    </row>
    <row r="27" spans="1:6" ht="12.75">
      <c r="A27" s="510" t="s">
        <v>84</v>
      </c>
      <c r="B27" s="389">
        <v>13065144.313349994</v>
      </c>
      <c r="C27" s="389">
        <v>10061200.023039993</v>
      </c>
      <c r="D27" s="389">
        <v>2887282.2462400002</v>
      </c>
      <c r="E27" s="389"/>
      <c r="F27" s="389">
        <v>116662.04407000002</v>
      </c>
    </row>
    <row r="28" spans="1:6" ht="12.75">
      <c r="A28" s="510" t="s">
        <v>470</v>
      </c>
      <c r="B28" s="389">
        <v>8011944.499650002</v>
      </c>
      <c r="C28" s="389">
        <v>6231763.682650002</v>
      </c>
      <c r="D28" s="389">
        <v>1705266.7004999998</v>
      </c>
      <c r="E28" s="389"/>
      <c r="F28" s="389">
        <v>74914.11650000002</v>
      </c>
    </row>
    <row r="29" spans="1:6" ht="12.75">
      <c r="A29" s="510" t="s">
        <v>86</v>
      </c>
      <c r="B29" s="389">
        <v>5666594.621219998</v>
      </c>
      <c r="C29" s="389">
        <v>4430846.884779999</v>
      </c>
      <c r="D29" s="389">
        <v>1189039.77636</v>
      </c>
      <c r="E29" s="389"/>
      <c r="F29" s="389">
        <v>46707.960080000004</v>
      </c>
    </row>
    <row r="30" spans="1:6" ht="12.75">
      <c r="A30" s="510" t="s">
        <v>87</v>
      </c>
      <c r="B30" s="389">
        <v>3316714.4539700006</v>
      </c>
      <c r="C30" s="389">
        <v>2466699.4832400004</v>
      </c>
      <c r="D30" s="389">
        <v>809661.3117400002</v>
      </c>
      <c r="E30" s="389"/>
      <c r="F30" s="389">
        <v>40353.658989999996</v>
      </c>
    </row>
    <row r="31" spans="1:6" ht="12.75">
      <c r="A31" s="510" t="s">
        <v>88</v>
      </c>
      <c r="B31" s="389">
        <v>2135629.5340100005</v>
      </c>
      <c r="C31" s="389">
        <v>1569159.7548800006</v>
      </c>
      <c r="D31" s="389">
        <v>430977.07481</v>
      </c>
      <c r="E31" s="389"/>
      <c r="F31" s="389">
        <v>135492.70432000002</v>
      </c>
    </row>
    <row r="32" spans="1:6" ht="12.75">
      <c r="A32" s="510" t="s">
        <v>89</v>
      </c>
      <c r="B32" s="389">
        <v>1198704.22743</v>
      </c>
      <c r="C32" s="389">
        <v>894986.8093099999</v>
      </c>
      <c r="D32" s="389">
        <v>274045.69313</v>
      </c>
      <c r="E32" s="389"/>
      <c r="F32" s="389">
        <v>29671.724990000002</v>
      </c>
    </row>
    <row r="33" spans="1:6" ht="12.75">
      <c r="A33" s="510" t="s">
        <v>90</v>
      </c>
      <c r="B33" s="389">
        <v>13926268.830179999</v>
      </c>
      <c r="C33" s="389">
        <v>11125966.737129997</v>
      </c>
      <c r="D33" s="389">
        <v>2691291.04007</v>
      </c>
      <c r="E33" s="389"/>
      <c r="F33" s="389">
        <v>109011.05298</v>
      </c>
    </row>
    <row r="34" spans="1:6" ht="12.75">
      <c r="A34" s="510" t="s">
        <v>91</v>
      </c>
      <c r="B34" s="389">
        <v>1632046.5228099995</v>
      </c>
      <c r="C34" s="389">
        <v>1181936.8401399995</v>
      </c>
      <c r="D34" s="389">
        <v>420455.4079499999</v>
      </c>
      <c r="E34" s="389"/>
      <c r="F34" s="389">
        <v>29654.27472000001</v>
      </c>
    </row>
    <row r="35" spans="1:6" ht="12.75">
      <c r="A35" s="510" t="s">
        <v>92</v>
      </c>
      <c r="B35" s="389">
        <v>5071822.084140001</v>
      </c>
      <c r="C35" s="389">
        <v>3898326.799820001</v>
      </c>
      <c r="D35" s="389">
        <v>1067944.82992</v>
      </c>
      <c r="E35" s="389"/>
      <c r="F35" s="389">
        <v>105550.45440000002</v>
      </c>
    </row>
    <row r="36" spans="1:6" ht="12.75">
      <c r="A36" s="510" t="s">
        <v>93</v>
      </c>
      <c r="B36" s="389">
        <v>3893636.8244099994</v>
      </c>
      <c r="C36" s="389">
        <v>3089688.6012099995</v>
      </c>
      <c r="D36" s="389">
        <v>780263.5549300001</v>
      </c>
      <c r="E36" s="389"/>
      <c r="F36" s="389">
        <v>23684.66827</v>
      </c>
    </row>
    <row r="37" spans="1:6" ht="12.75">
      <c r="A37" s="510" t="s">
        <v>94</v>
      </c>
      <c r="B37" s="389">
        <v>2671927.51318</v>
      </c>
      <c r="C37" s="389">
        <v>2057443.9859599997</v>
      </c>
      <c r="D37" s="389">
        <v>596192.2076500002</v>
      </c>
      <c r="E37" s="389"/>
      <c r="F37" s="389">
        <v>18291.31957</v>
      </c>
    </row>
    <row r="38" spans="1:6" ht="12.75">
      <c r="A38" s="510" t="s">
        <v>95</v>
      </c>
      <c r="B38" s="389">
        <v>3168785.8455399997</v>
      </c>
      <c r="C38" s="389">
        <v>2438687.91052</v>
      </c>
      <c r="D38" s="389">
        <v>709987.5762299999</v>
      </c>
      <c r="E38" s="389"/>
      <c r="F38" s="389">
        <v>20110.35879</v>
      </c>
    </row>
    <row r="39" spans="1:6" ht="12.75">
      <c r="A39" s="510" t="s">
        <v>96</v>
      </c>
      <c r="B39" s="389">
        <v>3740654.2181599997</v>
      </c>
      <c r="C39" s="389">
        <v>2753349.54139</v>
      </c>
      <c r="D39" s="389">
        <v>923007.81101</v>
      </c>
      <c r="E39" s="389"/>
      <c r="F39" s="389">
        <v>64296.865759999986</v>
      </c>
    </row>
    <row r="40" spans="1:6" ht="12.75">
      <c r="A40" s="510" t="s">
        <v>97</v>
      </c>
      <c r="B40" s="389">
        <v>4771842.7274899995</v>
      </c>
      <c r="C40" s="389">
        <v>3624949.99619</v>
      </c>
      <c r="D40" s="389">
        <v>1077171.1908099998</v>
      </c>
      <c r="E40" s="389"/>
      <c r="F40" s="389">
        <v>69721.54049</v>
      </c>
    </row>
    <row r="41" spans="1:6" ht="12.75">
      <c r="A41" s="510" t="s">
        <v>98</v>
      </c>
      <c r="B41" s="389">
        <v>1612246.6077299996</v>
      </c>
      <c r="C41" s="389">
        <v>1215061.0596899996</v>
      </c>
      <c r="D41" s="389">
        <v>380112.2517900001</v>
      </c>
      <c r="E41" s="389"/>
      <c r="F41" s="389">
        <v>17073.29625</v>
      </c>
    </row>
    <row r="42" spans="1:6" ht="12.75">
      <c r="A42" s="510" t="s">
        <v>99</v>
      </c>
      <c r="B42" s="389">
        <v>6830925.21267</v>
      </c>
      <c r="C42" s="389">
        <v>5326277.14363</v>
      </c>
      <c r="D42" s="389">
        <v>1464821.4613300003</v>
      </c>
      <c r="E42" s="389"/>
      <c r="F42" s="389">
        <v>39826.60771000001</v>
      </c>
    </row>
    <row r="43" spans="1:6" ht="12.75">
      <c r="A43" s="512" t="s">
        <v>100</v>
      </c>
      <c r="B43" s="389">
        <v>842830.57715</v>
      </c>
      <c r="C43" s="389">
        <v>610511.33929</v>
      </c>
      <c r="D43" s="389">
        <v>192184.15021</v>
      </c>
      <c r="E43" s="389"/>
      <c r="F43" s="389">
        <v>40135.08765</v>
      </c>
    </row>
    <row r="44" spans="1:6" ht="12.75">
      <c r="A44" s="510" t="s">
        <v>101</v>
      </c>
      <c r="B44" s="389">
        <v>4134421.3405299997</v>
      </c>
      <c r="C44" s="389">
        <v>3092341.7473299997</v>
      </c>
      <c r="D44" s="389">
        <v>998430.2105299998</v>
      </c>
      <c r="E44" s="389"/>
      <c r="F44" s="389">
        <v>43649.38267000001</v>
      </c>
    </row>
    <row r="45" spans="1:6" ht="12.75">
      <c r="A45" s="510" t="s">
        <v>102</v>
      </c>
      <c r="B45" s="389">
        <v>2504753.5829700003</v>
      </c>
      <c r="C45" s="389">
        <v>1859187.0144100003</v>
      </c>
      <c r="D45" s="389">
        <v>615924.3015499999</v>
      </c>
      <c r="E45" s="389"/>
      <c r="F45" s="389">
        <v>29642.267009999992</v>
      </c>
    </row>
    <row r="46" spans="1:6" ht="12.75">
      <c r="A46" s="510" t="s">
        <v>103</v>
      </c>
      <c r="B46" s="389">
        <v>2581998.59593</v>
      </c>
      <c r="C46" s="389">
        <v>1895776.5990799994</v>
      </c>
      <c r="D46" s="389">
        <v>643376.4260800001</v>
      </c>
      <c r="E46" s="389"/>
      <c r="F46" s="389">
        <v>42845.570770000006</v>
      </c>
    </row>
    <row r="47" spans="1:6" ht="12.75">
      <c r="A47" s="510" t="s">
        <v>104</v>
      </c>
      <c r="B47" s="389">
        <v>1266075.22633</v>
      </c>
      <c r="C47" s="389">
        <v>947212.42335</v>
      </c>
      <c r="D47" s="389">
        <v>292859.06493999995</v>
      </c>
      <c r="E47" s="389"/>
      <c r="F47" s="389">
        <v>26003.738039999997</v>
      </c>
    </row>
    <row r="48" spans="1:6" ht="13.5" thickBot="1">
      <c r="A48" s="513"/>
      <c r="B48" s="435"/>
      <c r="C48" s="435"/>
      <c r="D48" s="435"/>
      <c r="E48" s="435"/>
      <c r="F48" s="435"/>
    </row>
    <row r="49" spans="1:6" ht="12.75">
      <c r="A49" s="853" t="s">
        <v>874</v>
      </c>
      <c r="B49" s="853"/>
      <c r="C49" s="853"/>
      <c r="D49" s="853"/>
      <c r="E49" s="853"/>
      <c r="F49" s="853"/>
    </row>
    <row r="50" spans="1:6" ht="12.75">
      <c r="A50" s="853" t="s">
        <v>875</v>
      </c>
      <c r="B50" s="853"/>
      <c r="C50" s="853"/>
      <c r="D50" s="853"/>
      <c r="E50" s="853"/>
      <c r="F50" s="853"/>
    </row>
    <row r="51" spans="1:6" ht="12.75">
      <c r="A51" s="854" t="s">
        <v>677</v>
      </c>
      <c r="B51" s="854"/>
      <c r="C51" s="854"/>
      <c r="D51" s="854"/>
      <c r="E51" s="854"/>
      <c r="F51" s="854"/>
    </row>
    <row r="52" spans="1:6" ht="12.75">
      <c r="A52" s="514"/>
      <c r="B52" s="514"/>
      <c r="C52" s="514"/>
      <c r="D52" s="514"/>
      <c r="E52" s="514"/>
      <c r="F52" s="514"/>
    </row>
  </sheetData>
  <sheetProtection/>
  <mergeCells count="9">
    <mergeCell ref="A49:F49"/>
    <mergeCell ref="A50:F50"/>
    <mergeCell ref="A51:F51"/>
    <mergeCell ref="A2:F2"/>
    <mergeCell ref="A4:F4"/>
    <mergeCell ref="A7:A8"/>
    <mergeCell ref="B7:B8"/>
    <mergeCell ref="C7:D7"/>
    <mergeCell ref="F7:F8"/>
  </mergeCells>
  <hyperlinks>
    <hyperlink ref="A1" location="Índice!A1" display="Regresar"/>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P53"/>
  <sheetViews>
    <sheetView showGridLines="0" zoomScalePageLayoutView="0" workbookViewId="0" topLeftCell="A1">
      <selection activeCell="G33" sqref="G33"/>
    </sheetView>
  </sheetViews>
  <sheetFormatPr defaultColWidth="11.421875" defaultRowHeight="12.75"/>
  <cols>
    <col min="1" max="1" width="24.421875" style="0" customWidth="1"/>
    <col min="2" max="2" width="14.8515625" style="0" customWidth="1"/>
    <col min="3" max="3" width="12.7109375" style="0" customWidth="1"/>
    <col min="4" max="4" width="12.140625" style="0" customWidth="1"/>
    <col min="5" max="5" width="13.00390625" style="0" customWidth="1"/>
    <col min="6" max="6" width="12.00390625" style="0" customWidth="1"/>
    <col min="7" max="7" width="12.28125" style="0" customWidth="1"/>
    <col min="8" max="8" width="13.57421875" style="0" customWidth="1"/>
    <col min="11" max="11" width="15.00390625" style="0" customWidth="1"/>
    <col min="12" max="12" width="13.7109375" style="0" customWidth="1"/>
    <col min="13" max="13" width="12.421875" style="0" customWidth="1"/>
    <col min="14" max="14" width="13.140625" style="0" customWidth="1"/>
    <col min="15" max="15" width="12.140625" style="0" customWidth="1"/>
    <col min="16" max="16" width="11.57421875" style="0" customWidth="1"/>
  </cols>
  <sheetData>
    <row r="1" spans="1:16" ht="12.75">
      <c r="A1" s="17" t="s">
        <v>66</v>
      </c>
      <c r="B1" s="501"/>
      <c r="C1" s="501"/>
      <c r="D1" s="501"/>
      <c r="E1" s="501"/>
      <c r="F1" s="501"/>
      <c r="G1" s="501"/>
      <c r="H1" s="501"/>
      <c r="I1" s="501"/>
      <c r="J1" s="501"/>
      <c r="K1" s="501"/>
      <c r="L1" s="501"/>
      <c r="M1" s="501"/>
      <c r="N1" s="501"/>
      <c r="O1" s="501"/>
      <c r="P1" s="501"/>
    </row>
    <row r="2" spans="1:16" ht="12.75">
      <c r="A2" s="855" t="s">
        <v>849</v>
      </c>
      <c r="B2" s="855"/>
      <c r="C2" s="855"/>
      <c r="D2" s="855"/>
      <c r="E2" s="855"/>
      <c r="F2" s="855"/>
      <c r="G2" s="855"/>
      <c r="H2" s="855"/>
      <c r="I2" s="855"/>
      <c r="J2" s="855"/>
      <c r="K2" s="855"/>
      <c r="L2" s="855"/>
      <c r="M2" s="855"/>
      <c r="N2" s="855"/>
      <c r="O2" s="855"/>
      <c r="P2" s="855"/>
    </row>
    <row r="3" spans="1:16" ht="15">
      <c r="A3" s="826" t="s">
        <v>876</v>
      </c>
      <c r="B3" s="826"/>
      <c r="C3" s="826"/>
      <c r="D3" s="826"/>
      <c r="E3" s="826"/>
      <c r="F3" s="826"/>
      <c r="G3" s="826"/>
      <c r="H3" s="826"/>
      <c r="I3" s="826"/>
      <c r="J3" s="826"/>
      <c r="K3" s="826"/>
      <c r="L3" s="826"/>
      <c r="M3" s="826"/>
      <c r="N3" s="826"/>
      <c r="O3" s="826"/>
      <c r="P3" s="826"/>
    </row>
    <row r="4" spans="1:16" ht="14.25">
      <c r="A4" s="138" t="s">
        <v>524</v>
      </c>
      <c r="B4" s="503"/>
      <c r="C4" s="503"/>
      <c r="D4" s="503"/>
      <c r="E4" s="503"/>
      <c r="F4" s="503"/>
      <c r="G4" s="503"/>
      <c r="H4" s="503"/>
      <c r="I4" s="503"/>
      <c r="J4" s="503"/>
      <c r="K4" s="503"/>
      <c r="L4" s="503"/>
      <c r="M4" s="503"/>
      <c r="N4" s="503"/>
      <c r="O4" s="503"/>
      <c r="P4" s="503"/>
    </row>
    <row r="5" spans="1:16" ht="13.5" thickBot="1">
      <c r="A5" s="855" t="s">
        <v>257</v>
      </c>
      <c r="B5" s="855"/>
      <c r="C5" s="855"/>
      <c r="D5" s="855"/>
      <c r="E5" s="855"/>
      <c r="F5" s="855"/>
      <c r="G5" s="855"/>
      <c r="H5" s="855"/>
      <c r="I5" s="855"/>
      <c r="J5" s="855"/>
      <c r="K5" s="855"/>
      <c r="L5" s="855"/>
      <c r="M5" s="855"/>
      <c r="N5" s="855"/>
      <c r="O5" s="855"/>
      <c r="P5" s="855"/>
    </row>
    <row r="6" spans="1:16" ht="12.75">
      <c r="A6" s="863" t="s">
        <v>67</v>
      </c>
      <c r="B6" s="863" t="s">
        <v>526</v>
      </c>
      <c r="C6" s="863"/>
      <c r="D6" s="863"/>
      <c r="E6" s="863"/>
      <c r="F6" s="863"/>
      <c r="G6" s="863"/>
      <c r="H6" s="863"/>
      <c r="I6" s="863"/>
      <c r="J6" s="863"/>
      <c r="K6" s="863"/>
      <c r="L6" s="863"/>
      <c r="M6" s="863"/>
      <c r="N6" s="863"/>
      <c r="O6" s="863"/>
      <c r="P6" s="863" t="s">
        <v>673</v>
      </c>
    </row>
    <row r="7" spans="1:16" ht="12.75">
      <c r="A7" s="861"/>
      <c r="B7" s="861" t="s">
        <v>721</v>
      </c>
      <c r="C7" s="861" t="s">
        <v>877</v>
      </c>
      <c r="D7" s="861" t="s">
        <v>602</v>
      </c>
      <c r="E7" s="861" t="s">
        <v>601</v>
      </c>
      <c r="F7" s="861" t="s">
        <v>589</v>
      </c>
      <c r="G7" s="861" t="s">
        <v>878</v>
      </c>
      <c r="H7" s="861" t="s">
        <v>879</v>
      </c>
      <c r="I7" s="861" t="s">
        <v>720</v>
      </c>
      <c r="J7" s="861"/>
      <c r="K7" s="861"/>
      <c r="L7" s="861"/>
      <c r="M7" s="861"/>
      <c r="N7" s="861" t="s">
        <v>880</v>
      </c>
      <c r="O7" s="861" t="s">
        <v>881</v>
      </c>
      <c r="P7" s="861"/>
    </row>
    <row r="8" spans="1:16" ht="27.75" customHeight="1">
      <c r="A8" s="861"/>
      <c r="B8" s="861"/>
      <c r="C8" s="862"/>
      <c r="D8" s="861"/>
      <c r="E8" s="861"/>
      <c r="F8" s="861"/>
      <c r="G8" s="861"/>
      <c r="H8" s="861"/>
      <c r="I8" s="861" t="s">
        <v>882</v>
      </c>
      <c r="J8" s="861" t="s">
        <v>883</v>
      </c>
      <c r="K8" s="861" t="s">
        <v>884</v>
      </c>
      <c r="L8" s="861" t="s">
        <v>885</v>
      </c>
      <c r="M8" s="861" t="s">
        <v>886</v>
      </c>
      <c r="N8" s="861"/>
      <c r="O8" s="861"/>
      <c r="P8" s="861"/>
    </row>
    <row r="9" spans="1:16" ht="24.75" customHeight="1">
      <c r="A9" s="861"/>
      <c r="B9" s="861"/>
      <c r="C9" s="862"/>
      <c r="D9" s="861"/>
      <c r="E9" s="861"/>
      <c r="F9" s="861"/>
      <c r="G9" s="861"/>
      <c r="H9" s="861"/>
      <c r="I9" s="861"/>
      <c r="J9" s="861"/>
      <c r="K9" s="861"/>
      <c r="L9" s="861"/>
      <c r="M9" s="861"/>
      <c r="N9" s="861"/>
      <c r="O9" s="861"/>
      <c r="P9" s="861"/>
    </row>
    <row r="10" spans="1:16" ht="12.75">
      <c r="A10" s="508"/>
      <c r="B10" s="508"/>
      <c r="C10" s="508"/>
      <c r="D10" s="508"/>
      <c r="E10" s="508"/>
      <c r="F10" s="508"/>
      <c r="G10" s="508"/>
      <c r="H10" s="508"/>
      <c r="I10" s="508"/>
      <c r="J10" s="508"/>
      <c r="K10" s="508"/>
      <c r="L10" s="508"/>
      <c r="M10" s="508"/>
      <c r="N10" s="508"/>
      <c r="O10" s="508"/>
      <c r="P10" s="508"/>
    </row>
    <row r="11" spans="1:16" ht="12.75">
      <c r="A11" s="515" t="s">
        <v>873</v>
      </c>
      <c r="B11" s="516">
        <f>H11+M11+N11+O11</f>
        <v>178349201.85091004</v>
      </c>
      <c r="C11" s="516">
        <f>SUM(C13:C49)</f>
        <v>88743928.37614001</v>
      </c>
      <c r="D11" s="516">
        <f>SUM(D13:D49)</f>
        <v>21540722.704790004</v>
      </c>
      <c r="E11" s="516">
        <f>SUM(E13:E49)</f>
        <v>2378921.2227999996</v>
      </c>
      <c r="F11" s="516">
        <f>SUM(F13:F49)</f>
        <v>19090837.236970004</v>
      </c>
      <c r="G11" s="516">
        <f>SUM(G13:G49)</f>
        <v>32464299.621870007</v>
      </c>
      <c r="H11" s="516">
        <f>SUM(C11:G11)</f>
        <v>164218709.16257003</v>
      </c>
      <c r="I11" s="516">
        <f>SUM(I13:I49)</f>
        <v>1040469.51789</v>
      </c>
      <c r="J11" s="516">
        <f>SUM(J13:J49)</f>
        <v>1058967.3725500007</v>
      </c>
      <c r="K11" s="516">
        <f>SUM(K13:K49)</f>
        <v>1555905.1451500005</v>
      </c>
      <c r="L11" s="516">
        <f>SUM(L13:L49)</f>
        <v>2301596.19562</v>
      </c>
      <c r="M11" s="516">
        <f>SUM(I11:L11)</f>
        <v>5956938.231210001</v>
      </c>
      <c r="N11" s="516">
        <f>SUM(N13:N49)</f>
        <v>8173554.457130001</v>
      </c>
      <c r="O11" s="516">
        <f>SUM(O13:O49)</f>
        <v>0</v>
      </c>
      <c r="P11" s="516">
        <v>271302.23858997226</v>
      </c>
    </row>
    <row r="12" spans="1:16" ht="12.75">
      <c r="A12" s="509"/>
      <c r="B12" s="516"/>
      <c r="C12" s="516"/>
      <c r="D12" s="516"/>
      <c r="E12" s="516"/>
      <c r="F12" s="516"/>
      <c r="G12" s="516"/>
      <c r="H12" s="516"/>
      <c r="I12" s="516"/>
      <c r="J12" s="516"/>
      <c r="K12" s="516"/>
      <c r="L12" s="516"/>
      <c r="M12" s="516"/>
      <c r="N12" s="516"/>
      <c r="O12" s="517"/>
      <c r="P12" s="518"/>
    </row>
    <row r="13" spans="1:16" ht="12.75">
      <c r="A13" s="510" t="s">
        <v>69</v>
      </c>
      <c r="B13" s="516">
        <f aca="true" t="shared" si="0" ref="B13:B48">H13+M13+N13+O13</f>
        <v>2059386.0847899998</v>
      </c>
      <c r="C13" s="516">
        <v>1053618.5805199998</v>
      </c>
      <c r="D13" s="516">
        <v>303629.96939000004</v>
      </c>
      <c r="E13" s="516">
        <v>30208.01497</v>
      </c>
      <c r="F13" s="516">
        <v>183471.05928999998</v>
      </c>
      <c r="G13" s="516">
        <v>336459.72753</v>
      </c>
      <c r="H13" s="516">
        <f aca="true" t="shared" si="1" ref="H13:H48">SUM(C13:G13)</f>
        <v>1907387.3516999998</v>
      </c>
      <c r="I13" s="516">
        <v>1831.66429</v>
      </c>
      <c r="J13" s="516">
        <v>171.23385000000002</v>
      </c>
      <c r="K13" s="516">
        <v>19497.614980000002</v>
      </c>
      <c r="L13" s="516">
        <v>25326.5928</v>
      </c>
      <c r="M13" s="516">
        <f aca="true" t="shared" si="2" ref="M13:M48">SUM(I13:L13)</f>
        <v>46827.10592</v>
      </c>
      <c r="N13" s="516">
        <v>105171.62717</v>
      </c>
      <c r="O13" s="517"/>
      <c r="P13" s="516">
        <v>245657.87815000024</v>
      </c>
    </row>
    <row r="14" spans="1:16" ht="12.75">
      <c r="A14" s="510" t="s">
        <v>70</v>
      </c>
      <c r="B14" s="516">
        <f t="shared" si="0"/>
        <v>6498066.87096</v>
      </c>
      <c r="C14" s="516">
        <v>3273793.1960899998</v>
      </c>
      <c r="D14" s="516">
        <v>751597.9882700001</v>
      </c>
      <c r="E14" s="516">
        <v>55946.317489999994</v>
      </c>
      <c r="F14" s="516">
        <v>748330.2624499999</v>
      </c>
      <c r="G14" s="516">
        <v>1277246.57751</v>
      </c>
      <c r="H14" s="516">
        <f t="shared" si="1"/>
        <v>6106914.34181</v>
      </c>
      <c r="I14" s="516">
        <v>7077.80668</v>
      </c>
      <c r="J14" s="516">
        <v>167.17287</v>
      </c>
      <c r="K14" s="516">
        <v>77332.86541</v>
      </c>
      <c r="L14" s="516">
        <v>56778.77095</v>
      </c>
      <c r="M14" s="516">
        <f t="shared" si="2"/>
        <v>141356.61591</v>
      </c>
      <c r="N14" s="516">
        <v>249795.91324000002</v>
      </c>
      <c r="O14" s="517"/>
      <c r="P14" s="516">
        <v>1579261.4710499998</v>
      </c>
    </row>
    <row r="15" spans="1:16" ht="12.75">
      <c r="A15" s="510" t="s">
        <v>71</v>
      </c>
      <c r="B15" s="516">
        <f t="shared" si="0"/>
        <v>1419458.99713</v>
      </c>
      <c r="C15" s="516">
        <v>842683.63851</v>
      </c>
      <c r="D15" s="516">
        <v>129100.82784999999</v>
      </c>
      <c r="E15" s="516">
        <v>15622.808529999998</v>
      </c>
      <c r="F15" s="516">
        <v>185549.6029</v>
      </c>
      <c r="G15" s="516">
        <v>137162.21110000001</v>
      </c>
      <c r="H15" s="516">
        <f t="shared" si="1"/>
        <v>1310119.08889</v>
      </c>
      <c r="I15" s="516">
        <v>946.53426</v>
      </c>
      <c r="J15" s="516">
        <v>147.75633</v>
      </c>
      <c r="K15" s="516">
        <v>12714.357820000001</v>
      </c>
      <c r="L15" s="516">
        <v>34308.19919</v>
      </c>
      <c r="M15" s="516">
        <f t="shared" si="2"/>
        <v>48116.8476</v>
      </c>
      <c r="N15" s="516">
        <v>61223.06064</v>
      </c>
      <c r="O15" s="517"/>
      <c r="P15" s="516">
        <v>-23489.738999999827</v>
      </c>
    </row>
    <row r="16" spans="1:16" ht="12.75">
      <c r="A16" s="510" t="s">
        <v>72</v>
      </c>
      <c r="B16" s="516">
        <f t="shared" si="0"/>
        <v>1179425.69719</v>
      </c>
      <c r="C16" s="516">
        <v>613931.18663</v>
      </c>
      <c r="D16" s="516">
        <v>137129.07981</v>
      </c>
      <c r="E16" s="516">
        <v>15863.936290000001</v>
      </c>
      <c r="F16" s="516">
        <v>146568.32462</v>
      </c>
      <c r="G16" s="516">
        <v>177342.99756999998</v>
      </c>
      <c r="H16" s="516">
        <f t="shared" si="1"/>
        <v>1090835.52492</v>
      </c>
      <c r="I16" s="516">
        <v>833.3489000000001</v>
      </c>
      <c r="J16" s="516">
        <v>46.19186</v>
      </c>
      <c r="K16" s="516">
        <v>14774.59265</v>
      </c>
      <c r="L16" s="516">
        <v>17712.685790000003</v>
      </c>
      <c r="M16" s="516">
        <f t="shared" si="2"/>
        <v>33366.819200000005</v>
      </c>
      <c r="N16" s="516">
        <v>55223.35307</v>
      </c>
      <c r="O16" s="517"/>
      <c r="P16" s="516">
        <v>293858.4989199997</v>
      </c>
    </row>
    <row r="17" spans="1:16" ht="12.75">
      <c r="A17" s="510" t="s">
        <v>73</v>
      </c>
      <c r="B17" s="516">
        <f t="shared" si="0"/>
        <v>6894377.84808</v>
      </c>
      <c r="C17" s="516">
        <v>3411947.70694</v>
      </c>
      <c r="D17" s="516">
        <v>848614.1266300001</v>
      </c>
      <c r="E17" s="516">
        <v>95117.57356</v>
      </c>
      <c r="F17" s="516">
        <v>749995.5906900001</v>
      </c>
      <c r="G17" s="516">
        <v>1322313.53046</v>
      </c>
      <c r="H17" s="516">
        <f t="shared" si="1"/>
        <v>6427988.52828</v>
      </c>
      <c r="I17" s="516">
        <v>11453.62062</v>
      </c>
      <c r="J17" s="516">
        <v>308.18886</v>
      </c>
      <c r="K17" s="516">
        <v>61740.21251</v>
      </c>
      <c r="L17" s="516">
        <v>97939.40246</v>
      </c>
      <c r="M17" s="516">
        <f t="shared" si="2"/>
        <v>171441.42445</v>
      </c>
      <c r="N17" s="516">
        <v>294947.89535</v>
      </c>
      <c r="O17" s="517"/>
      <c r="P17" s="516">
        <v>-549912.7137800008</v>
      </c>
    </row>
    <row r="18" spans="1:16" ht="12.75">
      <c r="A18" s="510" t="s">
        <v>74</v>
      </c>
      <c r="B18" s="516">
        <f t="shared" si="0"/>
        <v>1181695.0663400001</v>
      </c>
      <c r="C18" s="516">
        <v>652352.11462</v>
      </c>
      <c r="D18" s="516">
        <v>102616.97114000001</v>
      </c>
      <c r="E18" s="516">
        <v>8429.34371</v>
      </c>
      <c r="F18" s="516">
        <v>149434.82673999996</v>
      </c>
      <c r="G18" s="516">
        <v>168152.08809</v>
      </c>
      <c r="H18" s="516">
        <f t="shared" si="1"/>
        <v>1080985.3443</v>
      </c>
      <c r="I18" s="516">
        <v>950.93415</v>
      </c>
      <c r="J18" s="516">
        <v>115.58448</v>
      </c>
      <c r="K18" s="516">
        <v>9403.38916</v>
      </c>
      <c r="L18" s="516">
        <v>28534.80195</v>
      </c>
      <c r="M18" s="516">
        <f t="shared" si="2"/>
        <v>39004.709740000006</v>
      </c>
      <c r="N18" s="516">
        <v>61705.012299999995</v>
      </c>
      <c r="O18" s="517"/>
      <c r="P18" s="516">
        <v>-158957.95548999996</v>
      </c>
    </row>
    <row r="19" spans="1:16" ht="12.75">
      <c r="A19" s="510" t="s">
        <v>75</v>
      </c>
      <c r="B19" s="516">
        <f t="shared" si="0"/>
        <v>1996728.9393600002</v>
      </c>
      <c r="C19" s="516">
        <v>1097383.0998</v>
      </c>
      <c r="D19" s="516">
        <v>204111.45163</v>
      </c>
      <c r="E19" s="516">
        <v>41697.78667</v>
      </c>
      <c r="F19" s="516">
        <v>262337.6242300001</v>
      </c>
      <c r="G19" s="516">
        <v>244887.34540000002</v>
      </c>
      <c r="H19" s="516">
        <f t="shared" si="1"/>
        <v>1850417.30773</v>
      </c>
      <c r="I19" s="516">
        <v>2294.11265</v>
      </c>
      <c r="J19" s="516">
        <v>139.12982</v>
      </c>
      <c r="K19" s="516">
        <v>12257.79757</v>
      </c>
      <c r="L19" s="516">
        <v>39253.34329</v>
      </c>
      <c r="M19" s="516">
        <f t="shared" si="2"/>
        <v>53944.38333</v>
      </c>
      <c r="N19" s="516">
        <v>92367.24829999999</v>
      </c>
      <c r="O19" s="517"/>
      <c r="P19" s="516">
        <v>-315837.18727000034</v>
      </c>
    </row>
    <row r="20" spans="1:16" ht="12.75">
      <c r="A20" s="510" t="s">
        <v>76</v>
      </c>
      <c r="B20" s="516">
        <f t="shared" si="0"/>
        <v>7281566.724950002</v>
      </c>
      <c r="C20" s="516">
        <v>3807667.6577600003</v>
      </c>
      <c r="D20" s="516">
        <v>983326.5528700001</v>
      </c>
      <c r="E20" s="516">
        <v>83715.96018</v>
      </c>
      <c r="F20" s="516">
        <v>723647.93995</v>
      </c>
      <c r="G20" s="516">
        <v>1207271.97341</v>
      </c>
      <c r="H20" s="516">
        <f t="shared" si="1"/>
        <v>6805630.084170002</v>
      </c>
      <c r="I20" s="516">
        <v>7848.0383</v>
      </c>
      <c r="J20" s="516">
        <v>425.32505</v>
      </c>
      <c r="K20" s="516">
        <v>74407.01954000001</v>
      </c>
      <c r="L20" s="516">
        <v>68439.32979</v>
      </c>
      <c r="M20" s="516">
        <f t="shared" si="2"/>
        <v>151119.71268</v>
      </c>
      <c r="N20" s="516">
        <v>324816.9281</v>
      </c>
      <c r="O20" s="517"/>
      <c r="P20" s="516">
        <v>757905.12323</v>
      </c>
    </row>
    <row r="21" spans="1:16" ht="12.75">
      <c r="A21" s="511" t="s">
        <v>77</v>
      </c>
      <c r="B21" s="516">
        <f t="shared" si="0"/>
        <v>11883844.20117</v>
      </c>
      <c r="C21" s="516">
        <v>3687487.46181</v>
      </c>
      <c r="D21" s="516">
        <v>63714.81713000001</v>
      </c>
      <c r="E21" s="516">
        <v>40319.59783</v>
      </c>
      <c r="F21" s="516">
        <v>2842057.5366800004</v>
      </c>
      <c r="G21" s="516">
        <v>3842130.7628</v>
      </c>
      <c r="H21" s="516">
        <f t="shared" si="1"/>
        <v>10475710.17625</v>
      </c>
      <c r="I21" s="516">
        <v>0</v>
      </c>
      <c r="J21" s="516">
        <v>1049896.61935</v>
      </c>
      <c r="K21" s="516">
        <v>0</v>
      </c>
      <c r="L21" s="516">
        <v>270168.44364</v>
      </c>
      <c r="M21" s="516">
        <f t="shared" si="2"/>
        <v>1320065.06299</v>
      </c>
      <c r="N21" s="516">
        <v>88068.96193</v>
      </c>
      <c r="O21" s="517"/>
      <c r="P21" s="516">
        <v>-2179807.418440001</v>
      </c>
    </row>
    <row r="22" spans="1:16" ht="12.75">
      <c r="A22" s="510" t="s">
        <v>887</v>
      </c>
      <c r="B22" s="516">
        <f t="shared" si="0"/>
        <v>15032931.17008</v>
      </c>
      <c r="C22" s="516">
        <v>7937804.96854</v>
      </c>
      <c r="D22" s="516">
        <v>1854718.4312900002</v>
      </c>
      <c r="E22" s="516">
        <v>245244.90824</v>
      </c>
      <c r="F22" s="516">
        <v>1226339.68218</v>
      </c>
      <c r="G22" s="516">
        <v>2538854.73123</v>
      </c>
      <c r="H22" s="516">
        <f t="shared" si="1"/>
        <v>13802962.72148</v>
      </c>
      <c r="I22" s="516">
        <v>415855.8353</v>
      </c>
      <c r="J22" s="516">
        <v>705.72858</v>
      </c>
      <c r="K22" s="516">
        <v>170959.89796</v>
      </c>
      <c r="L22" s="516">
        <v>99706.10759999999</v>
      </c>
      <c r="M22" s="516">
        <f t="shared" si="2"/>
        <v>687227.56944</v>
      </c>
      <c r="N22" s="516">
        <v>542740.87916</v>
      </c>
      <c r="O22" s="517"/>
      <c r="P22" s="516">
        <v>2433963.6739099976</v>
      </c>
    </row>
    <row r="23" spans="1:16" ht="12.75">
      <c r="A23" s="510" t="s">
        <v>888</v>
      </c>
      <c r="B23" s="516">
        <f t="shared" si="0"/>
        <v>16710344.839419998</v>
      </c>
      <c r="C23" s="516">
        <v>8350808.62116</v>
      </c>
      <c r="D23" s="516">
        <v>2026137.3572999998</v>
      </c>
      <c r="E23" s="516">
        <v>304321.57759</v>
      </c>
      <c r="F23" s="516">
        <v>1514716.0609</v>
      </c>
      <c r="G23" s="516">
        <v>3027348.9428700004</v>
      </c>
      <c r="H23" s="516">
        <f t="shared" si="1"/>
        <v>15223332.559819998</v>
      </c>
      <c r="I23" s="516">
        <v>275503.11592999997</v>
      </c>
      <c r="J23" s="516">
        <v>682.085</v>
      </c>
      <c r="K23" s="516">
        <v>169222.6105</v>
      </c>
      <c r="L23" s="516">
        <v>167402.74742</v>
      </c>
      <c r="M23" s="516">
        <f t="shared" si="2"/>
        <v>612810.55885</v>
      </c>
      <c r="N23" s="516">
        <v>874201.72075</v>
      </c>
      <c r="O23" s="517"/>
      <c r="P23" s="516">
        <v>756550.0045699999</v>
      </c>
    </row>
    <row r="24" spans="1:16" ht="12.75">
      <c r="A24" s="512" t="s">
        <v>80</v>
      </c>
      <c r="B24" s="516">
        <f t="shared" si="0"/>
        <v>2503632.9286700003</v>
      </c>
      <c r="C24" s="516">
        <v>1352637.79895</v>
      </c>
      <c r="D24" s="516">
        <v>326698.87977</v>
      </c>
      <c r="E24" s="516">
        <v>30702.173199999997</v>
      </c>
      <c r="F24" s="516">
        <v>212515.04106999998</v>
      </c>
      <c r="G24" s="516">
        <v>395113.55833</v>
      </c>
      <c r="H24" s="516">
        <f t="shared" si="1"/>
        <v>2317667.45132</v>
      </c>
      <c r="I24" s="516">
        <v>4547.43728</v>
      </c>
      <c r="J24" s="516">
        <v>106.47784</v>
      </c>
      <c r="K24" s="516">
        <v>16416.83768</v>
      </c>
      <c r="L24" s="516">
        <v>33978.09819</v>
      </c>
      <c r="M24" s="516">
        <f t="shared" si="2"/>
        <v>55048.85099</v>
      </c>
      <c r="N24" s="516">
        <v>130916.62636</v>
      </c>
      <c r="O24" s="517"/>
      <c r="P24" s="516">
        <v>-679797.0984799999</v>
      </c>
    </row>
    <row r="25" spans="1:16" ht="12.75">
      <c r="A25" s="512" t="s">
        <v>81</v>
      </c>
      <c r="B25" s="516">
        <f t="shared" si="0"/>
        <v>5998272.89838</v>
      </c>
      <c r="C25" s="516">
        <v>2931067.00956</v>
      </c>
      <c r="D25" s="516">
        <v>974740.12049</v>
      </c>
      <c r="E25" s="516">
        <v>73586.44463</v>
      </c>
      <c r="F25" s="516">
        <v>471429.0690799999</v>
      </c>
      <c r="G25" s="516">
        <v>1101562.01263</v>
      </c>
      <c r="H25" s="516">
        <f t="shared" si="1"/>
        <v>5552384.65639</v>
      </c>
      <c r="I25" s="516">
        <v>17207.41956</v>
      </c>
      <c r="J25" s="516">
        <v>222.58563</v>
      </c>
      <c r="K25" s="516">
        <v>60037.678439999996</v>
      </c>
      <c r="L25" s="516">
        <v>78876.43048</v>
      </c>
      <c r="M25" s="516">
        <f t="shared" si="2"/>
        <v>156344.11411</v>
      </c>
      <c r="N25" s="516">
        <v>289544.12788</v>
      </c>
      <c r="O25" s="517"/>
      <c r="P25" s="516">
        <v>520024.3559099976</v>
      </c>
    </row>
    <row r="26" spans="1:16" ht="12.75">
      <c r="A26" s="510" t="s">
        <v>82</v>
      </c>
      <c r="B26" s="516">
        <f t="shared" si="0"/>
        <v>2362856.6727500004</v>
      </c>
      <c r="C26" s="516">
        <v>1299143.12402</v>
      </c>
      <c r="D26" s="516">
        <v>265531.9506</v>
      </c>
      <c r="E26" s="516">
        <v>51425.60994</v>
      </c>
      <c r="F26" s="516">
        <v>266852.72183999995</v>
      </c>
      <c r="G26" s="516">
        <v>302758.24936</v>
      </c>
      <c r="H26" s="516">
        <f t="shared" si="1"/>
        <v>2185711.6557600005</v>
      </c>
      <c r="I26" s="516">
        <v>2312.7314300000003</v>
      </c>
      <c r="J26" s="516">
        <v>204.82323000000002</v>
      </c>
      <c r="K26" s="516">
        <v>13738.361630000001</v>
      </c>
      <c r="L26" s="516">
        <v>38188.33699999999</v>
      </c>
      <c r="M26" s="516">
        <f t="shared" si="2"/>
        <v>54444.25328999999</v>
      </c>
      <c r="N26" s="516">
        <v>122700.7637</v>
      </c>
      <c r="O26" s="517"/>
      <c r="P26" s="516">
        <v>-693207.9326400002</v>
      </c>
    </row>
    <row r="27" spans="1:16" ht="12.75">
      <c r="A27" s="510" t="s">
        <v>83</v>
      </c>
      <c r="B27" s="516">
        <f t="shared" si="0"/>
        <v>2074795.4372699999</v>
      </c>
      <c r="C27" s="516">
        <v>1144848.76788</v>
      </c>
      <c r="D27" s="516">
        <v>175549.62342000002</v>
      </c>
      <c r="E27" s="516">
        <v>15821.344269999998</v>
      </c>
      <c r="F27" s="516">
        <v>257098.45075999998</v>
      </c>
      <c r="G27" s="516">
        <v>318952.07619</v>
      </c>
      <c r="H27" s="516">
        <f t="shared" si="1"/>
        <v>1912270.2625199999</v>
      </c>
      <c r="I27" s="516">
        <v>2772.01892</v>
      </c>
      <c r="J27" s="516">
        <v>138.30489</v>
      </c>
      <c r="K27" s="516">
        <v>16780.42476</v>
      </c>
      <c r="L27" s="516">
        <v>27516.912770000006</v>
      </c>
      <c r="M27" s="516">
        <f t="shared" si="2"/>
        <v>47207.661340000006</v>
      </c>
      <c r="N27" s="516">
        <v>115317.51341</v>
      </c>
      <c r="O27" s="517"/>
      <c r="P27" s="516">
        <v>-202295.3070599998</v>
      </c>
    </row>
    <row r="28" spans="1:16" ht="12.75">
      <c r="A28" s="510" t="s">
        <v>84</v>
      </c>
      <c r="B28" s="516">
        <f t="shared" si="0"/>
        <v>13539387.451320004</v>
      </c>
      <c r="C28" s="516">
        <v>6432323.141860001</v>
      </c>
      <c r="D28" s="516">
        <v>2116223.7397300005</v>
      </c>
      <c r="E28" s="516">
        <v>179555.67241</v>
      </c>
      <c r="F28" s="516">
        <v>965388.7154300001</v>
      </c>
      <c r="G28" s="516">
        <v>2424725.20979</v>
      </c>
      <c r="H28" s="516">
        <f t="shared" si="1"/>
        <v>12118216.479220003</v>
      </c>
      <c r="I28" s="516">
        <v>30927.42137</v>
      </c>
      <c r="J28" s="516">
        <v>509.39868</v>
      </c>
      <c r="K28" s="516">
        <v>111882.42306999999</v>
      </c>
      <c r="L28" s="516">
        <v>192147.75586000006</v>
      </c>
      <c r="M28" s="516">
        <f t="shared" si="2"/>
        <v>335466.99898000003</v>
      </c>
      <c r="N28" s="516">
        <v>1085703.97312</v>
      </c>
      <c r="O28" s="517"/>
      <c r="P28" s="516">
        <v>-474243.1379700098</v>
      </c>
    </row>
    <row r="29" spans="1:16" ht="12.75">
      <c r="A29" s="510" t="s">
        <v>470</v>
      </c>
      <c r="B29" s="516">
        <f t="shared" si="0"/>
        <v>8811201.72835</v>
      </c>
      <c r="C29" s="516">
        <v>4632150.70333</v>
      </c>
      <c r="D29" s="516">
        <v>882532.94869</v>
      </c>
      <c r="E29" s="516">
        <v>82666.21291</v>
      </c>
      <c r="F29" s="516">
        <v>767517.3273499999</v>
      </c>
      <c r="G29" s="516">
        <v>1812118.07936</v>
      </c>
      <c r="H29" s="516">
        <f t="shared" si="1"/>
        <v>8176985.27164</v>
      </c>
      <c r="I29" s="516">
        <v>296.21126</v>
      </c>
      <c r="J29" s="516">
        <v>453.88317</v>
      </c>
      <c r="K29" s="516">
        <v>77023.88833</v>
      </c>
      <c r="L29" s="516">
        <v>80177.57856</v>
      </c>
      <c r="M29" s="516">
        <f t="shared" si="2"/>
        <v>157951.56131999998</v>
      </c>
      <c r="N29" s="516">
        <v>476264.89538999996</v>
      </c>
      <c r="O29" s="517"/>
      <c r="P29" s="516">
        <v>-799257.228699998</v>
      </c>
    </row>
    <row r="30" spans="1:16" ht="12.75">
      <c r="A30" s="510" t="s">
        <v>86</v>
      </c>
      <c r="B30" s="516">
        <f t="shared" si="0"/>
        <v>4903417.69482</v>
      </c>
      <c r="C30" s="516">
        <v>2555643.25935</v>
      </c>
      <c r="D30" s="516">
        <v>585940.0121300002</v>
      </c>
      <c r="E30" s="516">
        <v>91082.19584999999</v>
      </c>
      <c r="F30" s="516">
        <v>466238.61308000004</v>
      </c>
      <c r="G30" s="516">
        <v>851892.94845</v>
      </c>
      <c r="H30" s="516">
        <f t="shared" si="1"/>
        <v>4550797.02886</v>
      </c>
      <c r="I30" s="516">
        <v>5195.5738200000005</v>
      </c>
      <c r="J30" s="516">
        <v>273.93098</v>
      </c>
      <c r="K30" s="516">
        <v>54246.53378</v>
      </c>
      <c r="L30" s="516">
        <v>75354.49924</v>
      </c>
      <c r="M30" s="516">
        <f t="shared" si="2"/>
        <v>135070.53782</v>
      </c>
      <c r="N30" s="516">
        <v>217550.12814</v>
      </c>
      <c r="O30" s="517"/>
      <c r="P30" s="516">
        <v>763176.9263999984</v>
      </c>
    </row>
    <row r="31" spans="1:16" ht="12.75">
      <c r="A31" s="510" t="s">
        <v>87</v>
      </c>
      <c r="B31" s="516">
        <f t="shared" si="0"/>
        <v>3489016.74504</v>
      </c>
      <c r="C31" s="516">
        <v>1774856.28806</v>
      </c>
      <c r="D31" s="516">
        <v>445610.31301</v>
      </c>
      <c r="E31" s="516">
        <v>34964.73674</v>
      </c>
      <c r="F31" s="516">
        <v>354560.96642999985</v>
      </c>
      <c r="G31" s="516">
        <v>614137.0605400001</v>
      </c>
      <c r="H31" s="516">
        <f t="shared" si="1"/>
        <v>3224129.36478</v>
      </c>
      <c r="I31" s="516">
        <v>17886.117489999997</v>
      </c>
      <c r="J31" s="516">
        <v>235.17929</v>
      </c>
      <c r="K31" s="516">
        <v>28152.343739999997</v>
      </c>
      <c r="L31" s="516">
        <v>46967.275929999996</v>
      </c>
      <c r="M31" s="516">
        <f t="shared" si="2"/>
        <v>93240.91644999999</v>
      </c>
      <c r="N31" s="516">
        <v>171646.46381000002</v>
      </c>
      <c r="O31" s="517"/>
      <c r="P31" s="516">
        <v>-172302.29106999934</v>
      </c>
    </row>
    <row r="32" spans="1:16" ht="12.75">
      <c r="A32" s="510" t="s">
        <v>88</v>
      </c>
      <c r="B32" s="516">
        <f t="shared" si="0"/>
        <v>2694139.11273</v>
      </c>
      <c r="C32" s="516">
        <v>1364463.40214</v>
      </c>
      <c r="D32" s="516">
        <v>298438.9309100001</v>
      </c>
      <c r="E32" s="516">
        <v>37162.41254</v>
      </c>
      <c r="F32" s="516">
        <v>314025.67931</v>
      </c>
      <c r="G32" s="516">
        <v>507531.28981</v>
      </c>
      <c r="H32" s="516">
        <f t="shared" si="1"/>
        <v>2521621.71471</v>
      </c>
      <c r="I32" s="516">
        <v>2012.1228600000002</v>
      </c>
      <c r="J32" s="516">
        <v>157.88984</v>
      </c>
      <c r="K32" s="516">
        <v>17810.24852</v>
      </c>
      <c r="L32" s="516">
        <v>29114.705719999998</v>
      </c>
      <c r="M32" s="516">
        <f t="shared" si="2"/>
        <v>49094.96694</v>
      </c>
      <c r="N32" s="516">
        <v>123422.43108</v>
      </c>
      <c r="O32" s="517"/>
      <c r="P32" s="516">
        <v>-558509.5787199996</v>
      </c>
    </row>
    <row r="33" spans="1:16" ht="12.75">
      <c r="A33" s="510" t="s">
        <v>89</v>
      </c>
      <c r="B33" s="516">
        <f t="shared" si="0"/>
        <v>1520157.92897</v>
      </c>
      <c r="C33" s="516">
        <v>849082.38</v>
      </c>
      <c r="D33" s="516">
        <v>150155.70208</v>
      </c>
      <c r="E33" s="516">
        <v>19571.89346</v>
      </c>
      <c r="F33" s="516">
        <v>160038.03015000004</v>
      </c>
      <c r="G33" s="516">
        <v>227177.77395</v>
      </c>
      <c r="H33" s="516">
        <f t="shared" si="1"/>
        <v>1406025.77964</v>
      </c>
      <c r="I33" s="516">
        <v>1179.544</v>
      </c>
      <c r="J33" s="516">
        <v>159.132</v>
      </c>
      <c r="K33" s="516">
        <v>9755.61292</v>
      </c>
      <c r="L33" s="516">
        <v>20913.61415</v>
      </c>
      <c r="M33" s="516">
        <f t="shared" si="2"/>
        <v>32007.90307</v>
      </c>
      <c r="N33" s="516">
        <v>82124.24626</v>
      </c>
      <c r="O33" s="517"/>
      <c r="P33" s="516">
        <v>-321453.70154000004</v>
      </c>
    </row>
    <row r="34" spans="1:16" ht="12.75">
      <c r="A34" s="510" t="s">
        <v>90</v>
      </c>
      <c r="B34" s="516">
        <f t="shared" si="0"/>
        <v>12050102.754509998</v>
      </c>
      <c r="C34" s="516">
        <v>5786441.76587</v>
      </c>
      <c r="D34" s="516">
        <v>1955494.2191899999</v>
      </c>
      <c r="E34" s="516">
        <v>232601.69316999998</v>
      </c>
      <c r="F34" s="516">
        <v>962388.9694400001</v>
      </c>
      <c r="G34" s="516">
        <v>2052052.9908699999</v>
      </c>
      <c r="H34" s="516">
        <f t="shared" si="1"/>
        <v>10988979.63854</v>
      </c>
      <c r="I34" s="516">
        <v>185633.211</v>
      </c>
      <c r="J34" s="516">
        <v>484.49089000000004</v>
      </c>
      <c r="K34" s="516">
        <v>134960.21669</v>
      </c>
      <c r="L34" s="516">
        <v>226300.13640999998</v>
      </c>
      <c r="M34" s="516">
        <f t="shared" si="2"/>
        <v>547378.05499</v>
      </c>
      <c r="N34" s="516">
        <v>513745.06098</v>
      </c>
      <c r="O34" s="517"/>
      <c r="P34" s="516">
        <v>1876166.0756700002</v>
      </c>
    </row>
    <row r="35" spans="1:16" ht="12.75">
      <c r="A35" s="510" t="s">
        <v>91</v>
      </c>
      <c r="B35" s="516">
        <f t="shared" si="0"/>
        <v>1747552.1640100002</v>
      </c>
      <c r="C35" s="516">
        <v>972072.4693900001</v>
      </c>
      <c r="D35" s="516">
        <v>180903.22577000002</v>
      </c>
      <c r="E35" s="516">
        <v>25459.98701</v>
      </c>
      <c r="F35" s="516">
        <v>201608.76546000002</v>
      </c>
      <c r="G35" s="516">
        <v>232934.90212999994</v>
      </c>
      <c r="H35" s="516">
        <f t="shared" si="1"/>
        <v>1612979.3497600001</v>
      </c>
      <c r="I35" s="516">
        <v>1515.47386</v>
      </c>
      <c r="J35" s="516">
        <v>182.92825</v>
      </c>
      <c r="K35" s="516">
        <v>12095.61509</v>
      </c>
      <c r="L35" s="516">
        <v>26616.391529999997</v>
      </c>
      <c r="M35" s="516">
        <f t="shared" si="2"/>
        <v>40410.408729999996</v>
      </c>
      <c r="N35" s="516">
        <v>94162.40552</v>
      </c>
      <c r="O35" s="517"/>
      <c r="P35" s="516">
        <v>-115505.64120000065</v>
      </c>
    </row>
    <row r="36" spans="1:16" ht="12.75">
      <c r="A36" s="510" t="s">
        <v>92</v>
      </c>
      <c r="B36" s="516">
        <f t="shared" si="0"/>
        <v>5313769.7888899995</v>
      </c>
      <c r="C36" s="516">
        <v>2736271.40052</v>
      </c>
      <c r="D36" s="516">
        <v>782248.8075400001</v>
      </c>
      <c r="E36" s="516">
        <v>67081.73564</v>
      </c>
      <c r="F36" s="516">
        <v>508361.42649</v>
      </c>
      <c r="G36" s="516">
        <v>956125.79012</v>
      </c>
      <c r="H36" s="516">
        <f t="shared" si="1"/>
        <v>5050089.16031</v>
      </c>
      <c r="I36" s="516">
        <v>5964.45733</v>
      </c>
      <c r="J36" s="516">
        <v>352.5457</v>
      </c>
      <c r="K36" s="516">
        <v>46197.114929999996</v>
      </c>
      <c r="L36" s="516">
        <v>53954.23565</v>
      </c>
      <c r="M36" s="516">
        <f t="shared" si="2"/>
        <v>106468.35360999999</v>
      </c>
      <c r="N36" s="516">
        <v>157212.27497</v>
      </c>
      <c r="O36" s="517"/>
      <c r="P36" s="516">
        <v>-241947.70474999864</v>
      </c>
    </row>
    <row r="37" spans="1:16" ht="12.75">
      <c r="A37" s="510" t="s">
        <v>93</v>
      </c>
      <c r="B37" s="516">
        <f t="shared" si="0"/>
        <v>2501481.73312</v>
      </c>
      <c r="C37" s="516">
        <v>1198927.6400500003</v>
      </c>
      <c r="D37" s="516">
        <v>291242.72764999996</v>
      </c>
      <c r="E37" s="516">
        <v>26798.40114</v>
      </c>
      <c r="F37" s="516">
        <v>316637.11817999993</v>
      </c>
      <c r="G37" s="516">
        <v>479224.28667999996</v>
      </c>
      <c r="H37" s="516">
        <f t="shared" si="1"/>
        <v>2312830.1737</v>
      </c>
      <c r="I37" s="516">
        <v>2478.03871</v>
      </c>
      <c r="J37" s="516">
        <v>185.11026999999999</v>
      </c>
      <c r="K37" s="516">
        <v>37891.66485</v>
      </c>
      <c r="L37" s="516">
        <v>30943.009420000002</v>
      </c>
      <c r="M37" s="516">
        <f t="shared" si="2"/>
        <v>71497.82325</v>
      </c>
      <c r="N37" s="516">
        <v>117153.73617</v>
      </c>
      <c r="O37" s="517"/>
      <c r="P37" s="516">
        <v>1392155.0912899994</v>
      </c>
    </row>
    <row r="38" spans="1:16" ht="12.75">
      <c r="A38" s="510" t="s">
        <v>94</v>
      </c>
      <c r="B38" s="516">
        <f t="shared" si="0"/>
        <v>1859940.2651300002</v>
      </c>
      <c r="C38" s="516">
        <v>1037838.95235</v>
      </c>
      <c r="D38" s="516">
        <v>180506.00458</v>
      </c>
      <c r="E38" s="516">
        <v>38633.82105</v>
      </c>
      <c r="F38" s="516">
        <v>246158.94008000003</v>
      </c>
      <c r="G38" s="516">
        <v>214071.29064</v>
      </c>
      <c r="H38" s="516">
        <f t="shared" si="1"/>
        <v>1717209.0087000001</v>
      </c>
      <c r="I38" s="516">
        <v>1740.31405</v>
      </c>
      <c r="J38" s="516">
        <v>134.93522000000002</v>
      </c>
      <c r="K38" s="516">
        <v>24494.98167</v>
      </c>
      <c r="L38" s="516">
        <v>29939.68332</v>
      </c>
      <c r="M38" s="516">
        <f t="shared" si="2"/>
        <v>56309.914260000005</v>
      </c>
      <c r="N38" s="516">
        <v>86421.34217</v>
      </c>
      <c r="O38" s="517"/>
      <c r="P38" s="516">
        <v>811987.2480499996</v>
      </c>
    </row>
    <row r="39" spans="1:16" ht="12.75">
      <c r="A39" s="510" t="s">
        <v>95</v>
      </c>
      <c r="B39" s="516">
        <f t="shared" si="0"/>
        <v>3076621.6096299994</v>
      </c>
      <c r="C39" s="516">
        <v>1515687.0099799999</v>
      </c>
      <c r="D39" s="516">
        <v>443967.13746000006</v>
      </c>
      <c r="E39" s="516">
        <v>29668.83072</v>
      </c>
      <c r="F39" s="516">
        <v>324715.86323</v>
      </c>
      <c r="G39" s="516">
        <v>544615.30679</v>
      </c>
      <c r="H39" s="516">
        <f t="shared" si="1"/>
        <v>2858654.1481799996</v>
      </c>
      <c r="I39" s="516">
        <v>2105.30019</v>
      </c>
      <c r="J39" s="516">
        <v>311.70126</v>
      </c>
      <c r="K39" s="516">
        <v>27443.66381</v>
      </c>
      <c r="L39" s="516">
        <v>41730.13897</v>
      </c>
      <c r="M39" s="516">
        <f t="shared" si="2"/>
        <v>71590.80423</v>
      </c>
      <c r="N39" s="516">
        <v>146376.65722</v>
      </c>
      <c r="O39" s="517"/>
      <c r="P39" s="516">
        <v>92164.23591000028</v>
      </c>
    </row>
    <row r="40" spans="1:16" ht="12.75">
      <c r="A40" s="510" t="s">
        <v>96</v>
      </c>
      <c r="B40" s="516">
        <f t="shared" si="0"/>
        <v>4675843.79043</v>
      </c>
      <c r="C40" s="516">
        <v>2361436.8016</v>
      </c>
      <c r="D40" s="516">
        <v>705473.4664999997</v>
      </c>
      <c r="E40" s="516">
        <v>69166.50299000001</v>
      </c>
      <c r="F40" s="516">
        <v>474320.4283</v>
      </c>
      <c r="G40" s="516">
        <v>719562.2235999999</v>
      </c>
      <c r="H40" s="516">
        <f t="shared" si="1"/>
        <v>4329959.42299</v>
      </c>
      <c r="I40" s="516">
        <v>10318.90271</v>
      </c>
      <c r="J40" s="516">
        <v>290.45651000000004</v>
      </c>
      <c r="K40" s="516">
        <v>32727.3377</v>
      </c>
      <c r="L40" s="516">
        <v>67000.66727</v>
      </c>
      <c r="M40" s="516">
        <f t="shared" si="2"/>
        <v>110337.36419000001</v>
      </c>
      <c r="N40" s="516">
        <v>235547.00325</v>
      </c>
      <c r="O40" s="517"/>
      <c r="P40" s="516">
        <v>-935189.5722700004</v>
      </c>
    </row>
    <row r="41" spans="1:16" ht="12.75">
      <c r="A41" s="510" t="s">
        <v>97</v>
      </c>
      <c r="B41" s="516">
        <f t="shared" si="0"/>
        <v>5540016.58117</v>
      </c>
      <c r="C41" s="516">
        <v>2602532.6266900008</v>
      </c>
      <c r="D41" s="516">
        <v>833616.2791700001</v>
      </c>
      <c r="E41" s="516">
        <v>64404.17263999999</v>
      </c>
      <c r="F41" s="516">
        <v>820355.1124100001</v>
      </c>
      <c r="G41" s="516">
        <v>862862.3811700001</v>
      </c>
      <c r="H41" s="516">
        <f t="shared" si="1"/>
        <v>5183770.57208</v>
      </c>
      <c r="I41" s="516">
        <v>4170.33287</v>
      </c>
      <c r="J41" s="516">
        <v>199.24339</v>
      </c>
      <c r="K41" s="516">
        <v>43454.05236</v>
      </c>
      <c r="L41" s="516">
        <v>50265.89325</v>
      </c>
      <c r="M41" s="516">
        <f t="shared" si="2"/>
        <v>98089.52187</v>
      </c>
      <c r="N41" s="516">
        <v>258156.48722</v>
      </c>
      <c r="O41" s="517"/>
      <c r="P41" s="516">
        <v>-768173.8536800006</v>
      </c>
    </row>
    <row r="42" spans="1:16" ht="12.75">
      <c r="A42" s="510" t="s">
        <v>98</v>
      </c>
      <c r="B42" s="516">
        <f t="shared" si="0"/>
        <v>1719589.75006</v>
      </c>
      <c r="C42" s="516">
        <v>1011857.7388199999</v>
      </c>
      <c r="D42" s="516">
        <v>196446.38001000002</v>
      </c>
      <c r="E42" s="516">
        <v>21408.66235</v>
      </c>
      <c r="F42" s="516">
        <v>152396.41056999998</v>
      </c>
      <c r="G42" s="516">
        <v>209522.52247999999</v>
      </c>
      <c r="H42" s="516">
        <f t="shared" si="1"/>
        <v>1591631.71423</v>
      </c>
      <c r="I42" s="516">
        <v>1955.22623</v>
      </c>
      <c r="J42" s="516">
        <v>163.88389</v>
      </c>
      <c r="K42" s="516">
        <v>14101.78175</v>
      </c>
      <c r="L42" s="516">
        <v>27888.391549999997</v>
      </c>
      <c r="M42" s="516">
        <f t="shared" si="2"/>
        <v>44109.28341999999</v>
      </c>
      <c r="N42" s="516">
        <v>83848.75241</v>
      </c>
      <c r="O42" s="517"/>
      <c r="P42" s="516">
        <v>-107343.14233000041</v>
      </c>
    </row>
    <row r="43" spans="1:16" ht="12.75">
      <c r="A43" s="510" t="s">
        <v>99</v>
      </c>
      <c r="B43" s="516">
        <f t="shared" si="0"/>
        <v>5171064.863030001</v>
      </c>
      <c r="C43" s="516">
        <v>2490473.61496</v>
      </c>
      <c r="D43" s="516">
        <v>634708.4581099999</v>
      </c>
      <c r="E43" s="516">
        <v>72820.00356</v>
      </c>
      <c r="F43" s="516">
        <v>610054.2532600001</v>
      </c>
      <c r="G43" s="516">
        <v>1001756.56002</v>
      </c>
      <c r="H43" s="516">
        <f t="shared" si="1"/>
        <v>4809812.88991</v>
      </c>
      <c r="I43" s="516">
        <v>3572.25754</v>
      </c>
      <c r="J43" s="516">
        <v>296.09913</v>
      </c>
      <c r="K43" s="516">
        <v>64032.491630000004</v>
      </c>
      <c r="L43" s="516">
        <v>50312.12449000001</v>
      </c>
      <c r="M43" s="516">
        <f t="shared" si="2"/>
        <v>118212.97279</v>
      </c>
      <c r="N43" s="516">
        <v>243039.00033</v>
      </c>
      <c r="O43" s="517"/>
      <c r="P43" s="516">
        <v>1659860.3496399997</v>
      </c>
    </row>
    <row r="44" spans="1:16" ht="12.75">
      <c r="A44" s="512" t="s">
        <v>100</v>
      </c>
      <c r="B44" s="516">
        <f t="shared" si="0"/>
        <v>1125773.01366</v>
      </c>
      <c r="C44" s="516">
        <v>702273.4548199999</v>
      </c>
      <c r="D44" s="516">
        <v>96507.44689</v>
      </c>
      <c r="E44" s="516">
        <v>17359.523719999997</v>
      </c>
      <c r="F44" s="516">
        <v>107093.8324</v>
      </c>
      <c r="G44" s="516">
        <v>131214.10170000003</v>
      </c>
      <c r="H44" s="516">
        <f t="shared" si="1"/>
        <v>1054448.3595299998</v>
      </c>
      <c r="I44" s="516">
        <v>882.0776999999999</v>
      </c>
      <c r="J44" s="516">
        <v>110.05438000000001</v>
      </c>
      <c r="K44" s="516">
        <v>7321.50188</v>
      </c>
      <c r="L44" s="516">
        <v>10821.65904</v>
      </c>
      <c r="M44" s="516">
        <f t="shared" si="2"/>
        <v>19135.292999999998</v>
      </c>
      <c r="N44" s="516">
        <v>52189.361130000005</v>
      </c>
      <c r="O44" s="517"/>
      <c r="P44" s="516">
        <v>-282942.4365099999</v>
      </c>
    </row>
    <row r="45" spans="1:16" ht="12.75">
      <c r="A45" s="510" t="s">
        <v>101</v>
      </c>
      <c r="B45" s="516">
        <f t="shared" si="0"/>
        <v>4935664.732969999</v>
      </c>
      <c r="C45" s="516">
        <v>2616051.459779999</v>
      </c>
      <c r="D45" s="516">
        <v>575325.4534900001</v>
      </c>
      <c r="E45" s="516">
        <v>59806.374990000004</v>
      </c>
      <c r="F45" s="516">
        <v>470903.8136999999</v>
      </c>
      <c r="G45" s="516">
        <v>858281.8637</v>
      </c>
      <c r="H45" s="516">
        <f t="shared" si="1"/>
        <v>4580368.965659999</v>
      </c>
      <c r="I45" s="516">
        <v>6058.86888</v>
      </c>
      <c r="J45" s="516">
        <v>403.35671</v>
      </c>
      <c r="K45" s="516">
        <v>29831.71777</v>
      </c>
      <c r="L45" s="516">
        <v>54289.751769999995</v>
      </c>
      <c r="M45" s="516">
        <f t="shared" si="2"/>
        <v>90583.69513</v>
      </c>
      <c r="N45" s="516">
        <v>264712.07218</v>
      </c>
      <c r="O45" s="517"/>
      <c r="P45" s="516">
        <v>-801243.3924399996</v>
      </c>
    </row>
    <row r="46" spans="1:16" ht="12.75">
      <c r="A46" s="510" t="s">
        <v>102</v>
      </c>
      <c r="B46" s="516">
        <f t="shared" si="0"/>
        <v>3474749.55586</v>
      </c>
      <c r="C46" s="516">
        <v>1978840.78713</v>
      </c>
      <c r="D46" s="516">
        <v>263108.49452</v>
      </c>
      <c r="E46" s="516">
        <v>37818.42389</v>
      </c>
      <c r="F46" s="516">
        <v>331102.6137799999</v>
      </c>
      <c r="G46" s="516">
        <v>607846.82054</v>
      </c>
      <c r="H46" s="516">
        <f t="shared" si="1"/>
        <v>3218717.1398600005</v>
      </c>
      <c r="I46" s="516">
        <v>0</v>
      </c>
      <c r="J46" s="516">
        <v>328.65386</v>
      </c>
      <c r="K46" s="516">
        <v>21301.04218</v>
      </c>
      <c r="L46" s="516">
        <v>44776.535240000005</v>
      </c>
      <c r="M46" s="516">
        <f t="shared" si="2"/>
        <v>66406.23128</v>
      </c>
      <c r="N46" s="516">
        <v>189626.18472</v>
      </c>
      <c r="O46" s="517"/>
      <c r="P46" s="516">
        <v>-969995.9728899999</v>
      </c>
    </row>
    <row r="47" spans="1:16" ht="12.75">
      <c r="A47" s="510" t="s">
        <v>103</v>
      </c>
      <c r="B47" s="516">
        <f t="shared" si="0"/>
        <v>3629435.04531</v>
      </c>
      <c r="C47" s="516">
        <v>1920998.81632</v>
      </c>
      <c r="D47" s="516">
        <v>551855.9237099999</v>
      </c>
      <c r="E47" s="516">
        <v>42696.14105</v>
      </c>
      <c r="F47" s="516">
        <v>407751.13561999996</v>
      </c>
      <c r="G47" s="516">
        <v>548457.62591</v>
      </c>
      <c r="H47" s="516">
        <f t="shared" si="1"/>
        <v>3471759.64261</v>
      </c>
      <c r="I47" s="516">
        <v>3652.7239</v>
      </c>
      <c r="J47" s="516">
        <v>195.55742</v>
      </c>
      <c r="K47" s="516">
        <v>20715.27978</v>
      </c>
      <c r="L47" s="516">
        <v>38202.642340000006</v>
      </c>
      <c r="M47" s="516">
        <f t="shared" si="2"/>
        <v>62766.203440000005</v>
      </c>
      <c r="N47" s="516">
        <v>94909.19926000001</v>
      </c>
      <c r="O47" s="517"/>
      <c r="P47" s="516">
        <v>-1047436.4493800001</v>
      </c>
    </row>
    <row r="48" spans="1:16" ht="12.75">
      <c r="A48" s="510" t="s">
        <v>104</v>
      </c>
      <c r="B48" s="516">
        <f t="shared" si="0"/>
        <v>1492891.16536</v>
      </c>
      <c r="C48" s="516">
        <v>746529.7303299999</v>
      </c>
      <c r="D48" s="516">
        <v>223198.88606</v>
      </c>
      <c r="E48" s="516">
        <v>20170.42787</v>
      </c>
      <c r="F48" s="516">
        <v>188875.42892</v>
      </c>
      <c r="G48" s="516">
        <v>210631.80913999997</v>
      </c>
      <c r="H48" s="516">
        <f t="shared" si="1"/>
        <v>1389406.28232</v>
      </c>
      <c r="I48" s="516">
        <v>1490.72385</v>
      </c>
      <c r="J48" s="516">
        <v>61.73407</v>
      </c>
      <c r="K48" s="516">
        <v>11181.97209</v>
      </c>
      <c r="L48" s="516">
        <v>19749.302590000003</v>
      </c>
      <c r="M48" s="516">
        <f t="shared" si="2"/>
        <v>32483.732600000003</v>
      </c>
      <c r="N48" s="516">
        <v>71001.15044</v>
      </c>
      <c r="O48" s="517"/>
      <c r="P48" s="516">
        <v>-226815.93903</v>
      </c>
    </row>
    <row r="49" spans="1:16" ht="13.5" thickBot="1">
      <c r="A49" s="513"/>
      <c r="B49" s="519"/>
      <c r="C49" s="519"/>
      <c r="D49" s="519"/>
      <c r="E49" s="519"/>
      <c r="F49" s="519"/>
      <c r="G49" s="519"/>
      <c r="H49" s="519"/>
      <c r="I49" s="519"/>
      <c r="J49" s="519"/>
      <c r="K49" s="519"/>
      <c r="L49" s="519"/>
      <c r="M49" s="519"/>
      <c r="N49" s="519"/>
      <c r="O49" s="520"/>
      <c r="P49" s="519"/>
    </row>
    <row r="50" spans="1:16" ht="12.75">
      <c r="A50" s="853" t="s">
        <v>874</v>
      </c>
      <c r="B50" s="853"/>
      <c r="C50" s="853"/>
      <c r="D50" s="853"/>
      <c r="E50" s="853"/>
      <c r="F50" s="853"/>
      <c r="G50" s="853"/>
      <c r="H50" s="853"/>
      <c r="I50" s="853"/>
      <c r="J50" s="853"/>
      <c r="K50" s="853"/>
      <c r="L50" s="853"/>
      <c r="M50" s="853"/>
      <c r="N50" s="853"/>
      <c r="O50" s="853"/>
      <c r="P50" s="853"/>
    </row>
    <row r="51" spans="1:16" ht="12.75">
      <c r="A51" s="214" t="s">
        <v>582</v>
      </c>
      <c r="B51" s="521"/>
      <c r="C51" s="521"/>
      <c r="D51" s="521"/>
      <c r="E51" s="521"/>
      <c r="F51" s="521"/>
      <c r="G51" s="521"/>
      <c r="H51" s="521"/>
      <c r="I51" s="521"/>
      <c r="J51" s="521"/>
      <c r="K51" s="521"/>
      <c r="L51" s="521"/>
      <c r="M51" s="521"/>
      <c r="N51" s="521"/>
      <c r="O51" s="521"/>
      <c r="P51" s="521"/>
    </row>
    <row r="52" spans="1:16" ht="12.75">
      <c r="A52" s="514"/>
      <c r="B52" s="514"/>
      <c r="C52" s="514"/>
      <c r="D52" s="514"/>
      <c r="E52" s="514"/>
      <c r="F52" s="514"/>
      <c r="G52" s="514"/>
      <c r="H52" s="514"/>
      <c r="I52" s="514"/>
      <c r="J52" s="514"/>
      <c r="K52" s="514"/>
      <c r="L52" s="514"/>
      <c r="M52" s="514"/>
      <c r="N52" s="514"/>
      <c r="O52" s="514"/>
      <c r="P52" s="514"/>
    </row>
    <row r="53" spans="1:16" ht="12.75">
      <c r="A53" s="514"/>
      <c r="B53" s="514"/>
      <c r="C53" s="514"/>
      <c r="D53" s="514"/>
      <c r="E53" s="514"/>
      <c r="F53" s="514"/>
      <c r="G53" s="514"/>
      <c r="H53" s="514"/>
      <c r="I53" s="514"/>
      <c r="J53" s="514"/>
      <c r="K53" s="514"/>
      <c r="L53" s="514"/>
      <c r="M53" s="514"/>
      <c r="N53" s="514"/>
      <c r="O53" s="514"/>
      <c r="P53" s="514"/>
    </row>
  </sheetData>
  <sheetProtection/>
  <mergeCells count="22">
    <mergeCell ref="A2:P2"/>
    <mergeCell ref="A3:P3"/>
    <mergeCell ref="A5:P5"/>
    <mergeCell ref="A6:A9"/>
    <mergeCell ref="B6:O6"/>
    <mergeCell ref="P6:P9"/>
    <mergeCell ref="K8:K9"/>
    <mergeCell ref="L8:L9"/>
    <mergeCell ref="D7:D9"/>
    <mergeCell ref="E7:E9"/>
    <mergeCell ref="C7:C9"/>
    <mergeCell ref="I8:I9"/>
    <mergeCell ref="J8:J9"/>
    <mergeCell ref="N7:N9"/>
    <mergeCell ref="O7:O9"/>
    <mergeCell ref="M8:M9"/>
    <mergeCell ref="A50:P50"/>
    <mergeCell ref="F7:F9"/>
    <mergeCell ref="G7:G9"/>
    <mergeCell ref="H7:H9"/>
    <mergeCell ref="I7:M7"/>
    <mergeCell ref="B7:B9"/>
  </mergeCells>
  <hyperlinks>
    <hyperlink ref="A1" location="Índice!A1" display="Regresar"/>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J73"/>
  <sheetViews>
    <sheetView showGridLines="0" zoomScalePageLayoutView="0" workbookViewId="0" topLeftCell="A1">
      <selection activeCell="A1" sqref="A1"/>
    </sheetView>
  </sheetViews>
  <sheetFormatPr defaultColWidth="11.421875" defaultRowHeight="12.75"/>
  <cols>
    <col min="1" max="1" width="41.57421875" style="0" customWidth="1"/>
    <col min="2" max="2" width="12.57421875" style="0" customWidth="1"/>
    <col min="3" max="3" width="13.140625" style="0" customWidth="1"/>
    <col min="4" max="4" width="13.7109375" style="0" customWidth="1"/>
    <col min="5" max="5" width="14.00390625" style="0" customWidth="1"/>
    <col min="6" max="6" width="11.57421875" style="0" customWidth="1"/>
    <col min="7" max="7" width="12.28125" style="0" customWidth="1"/>
    <col min="8" max="8" width="12.421875" style="0" customWidth="1"/>
    <col min="9" max="9" width="13.00390625" style="0" customWidth="1"/>
    <col min="10" max="10" width="12.421875" style="0" customWidth="1"/>
  </cols>
  <sheetData>
    <row r="1" spans="1:10" ht="12.75">
      <c r="A1" s="17" t="s">
        <v>66</v>
      </c>
      <c r="B1" s="522"/>
      <c r="C1" s="522"/>
      <c r="D1" s="522"/>
      <c r="E1" s="522"/>
      <c r="F1" s="522"/>
      <c r="G1" s="522"/>
      <c r="H1" s="522"/>
      <c r="I1" s="523"/>
      <c r="J1" s="522"/>
    </row>
    <row r="2" spans="1:10" ht="12.75">
      <c r="A2" s="869" t="s">
        <v>889</v>
      </c>
      <c r="B2" s="869"/>
      <c r="C2" s="869"/>
      <c r="D2" s="869"/>
      <c r="E2" s="869"/>
      <c r="F2" s="869"/>
      <c r="G2" s="869"/>
      <c r="H2" s="869"/>
      <c r="I2" s="869"/>
      <c r="J2" s="869"/>
    </row>
    <row r="3" spans="1:10" ht="15">
      <c r="A3" s="831" t="s">
        <v>890</v>
      </c>
      <c r="B3" s="831"/>
      <c r="C3" s="831"/>
      <c r="D3" s="831"/>
      <c r="E3" s="831"/>
      <c r="F3" s="831"/>
      <c r="G3" s="831"/>
      <c r="H3" s="831"/>
      <c r="I3" s="831"/>
      <c r="J3" s="831"/>
    </row>
    <row r="4" spans="1:10" ht="14.25">
      <c r="A4" s="138" t="s">
        <v>524</v>
      </c>
      <c r="B4" s="524"/>
      <c r="C4" s="524"/>
      <c r="D4" s="524"/>
      <c r="E4" s="524"/>
      <c r="F4" s="524"/>
      <c r="G4" s="524"/>
      <c r="H4" s="524"/>
      <c r="I4" s="524"/>
      <c r="J4" s="524"/>
    </row>
    <row r="5" spans="1:10" ht="13.5" thickBot="1">
      <c r="A5" s="266"/>
      <c r="B5" s="524"/>
      <c r="C5" s="524"/>
      <c r="D5" s="524"/>
      <c r="E5" s="524"/>
      <c r="F5" s="524"/>
      <c r="G5" s="524"/>
      <c r="H5" s="524"/>
      <c r="I5" s="524"/>
      <c r="J5" s="525" t="s">
        <v>133</v>
      </c>
    </row>
    <row r="6" spans="1:10" ht="12.75">
      <c r="A6" s="870" t="s">
        <v>472</v>
      </c>
      <c r="B6" s="864" t="s">
        <v>729</v>
      </c>
      <c r="C6" s="872" t="s">
        <v>624</v>
      </c>
      <c r="D6" s="872"/>
      <c r="E6" s="864" t="s">
        <v>730</v>
      </c>
      <c r="F6" s="864" t="s">
        <v>731</v>
      </c>
      <c r="G6" s="864" t="s">
        <v>732</v>
      </c>
      <c r="H6" s="864" t="s">
        <v>733</v>
      </c>
      <c r="I6" s="526" t="s">
        <v>596</v>
      </c>
      <c r="J6" s="866" t="s">
        <v>682</v>
      </c>
    </row>
    <row r="7" spans="1:10" ht="12.75">
      <c r="A7" s="871"/>
      <c r="B7" s="865"/>
      <c r="C7" s="873"/>
      <c r="D7" s="873"/>
      <c r="E7" s="865"/>
      <c r="F7" s="865"/>
      <c r="G7" s="865"/>
      <c r="H7" s="865"/>
      <c r="I7" s="527" t="s">
        <v>68</v>
      </c>
      <c r="J7" s="867"/>
    </row>
    <row r="8" spans="1:10" ht="12.75">
      <c r="A8" s="871"/>
      <c r="B8" s="865"/>
      <c r="C8" s="528" t="s">
        <v>734</v>
      </c>
      <c r="D8" s="528" t="s">
        <v>735</v>
      </c>
      <c r="E8" s="865"/>
      <c r="F8" s="865"/>
      <c r="G8" s="865"/>
      <c r="H8" s="865"/>
      <c r="I8" s="527" t="s">
        <v>596</v>
      </c>
      <c r="J8" s="867"/>
    </row>
    <row r="9" spans="1:10" ht="12.75">
      <c r="A9" s="529"/>
      <c r="B9" s="530"/>
      <c r="C9" s="529"/>
      <c r="D9" s="529"/>
      <c r="E9" s="529"/>
      <c r="F9" s="530"/>
      <c r="G9" s="530"/>
      <c r="H9" s="529"/>
      <c r="I9" s="531"/>
      <c r="J9" s="529"/>
    </row>
    <row r="10" spans="1:10" ht="12.75">
      <c r="A10" s="532" t="s">
        <v>525</v>
      </c>
      <c r="B10" s="533"/>
      <c r="C10" s="533"/>
      <c r="D10" s="533"/>
      <c r="E10" s="533"/>
      <c r="F10" s="533"/>
      <c r="G10" s="534"/>
      <c r="H10" s="533"/>
      <c r="I10" s="535"/>
      <c r="J10" s="536"/>
    </row>
    <row r="11" spans="1:10" ht="12.75">
      <c r="A11" s="532"/>
      <c r="B11" s="537"/>
      <c r="C11" s="538"/>
      <c r="D11" s="537"/>
      <c r="E11" s="537"/>
      <c r="F11" s="537"/>
      <c r="G11" s="537"/>
      <c r="H11" s="537"/>
      <c r="I11" s="539"/>
      <c r="J11" s="536"/>
    </row>
    <row r="12" spans="1:10" ht="12.75">
      <c r="A12" s="540" t="s">
        <v>683</v>
      </c>
      <c r="B12" s="541">
        <v>19512671.30269</v>
      </c>
      <c r="C12" s="541">
        <v>74577622.86898</v>
      </c>
      <c r="D12" s="541">
        <v>15453960.41201</v>
      </c>
      <c r="E12" s="541">
        <v>90031583.28099</v>
      </c>
      <c r="F12" s="541">
        <v>25638467.42694</v>
      </c>
      <c r="G12" s="541">
        <v>10729981.92583</v>
      </c>
      <c r="H12" s="541">
        <v>637527.18197</v>
      </c>
      <c r="I12" s="541">
        <v>146550231.11842</v>
      </c>
      <c r="J12" s="542">
        <v>72.25428521196221</v>
      </c>
    </row>
    <row r="13" spans="1:10" ht="12.75">
      <c r="A13" s="540" t="s">
        <v>736</v>
      </c>
      <c r="B13" s="541">
        <v>0</v>
      </c>
      <c r="C13" s="541">
        <v>39915283.27314</v>
      </c>
      <c r="D13" s="541">
        <v>823564.62976</v>
      </c>
      <c r="E13" s="541">
        <v>40738847.902899995</v>
      </c>
      <c r="F13" s="541">
        <v>1361385.76869</v>
      </c>
      <c r="G13" s="541">
        <v>0</v>
      </c>
      <c r="H13" s="541">
        <v>1067424.61215</v>
      </c>
      <c r="I13" s="541">
        <v>43167658.28373999</v>
      </c>
      <c r="J13" s="542">
        <v>21.2831345932544</v>
      </c>
    </row>
    <row r="14" spans="1:10" ht="12.75">
      <c r="A14" s="543" t="s">
        <v>737</v>
      </c>
      <c r="B14" s="544">
        <v>19512671.30269</v>
      </c>
      <c r="C14" s="544">
        <v>114492906.14212</v>
      </c>
      <c r="D14" s="544">
        <v>16277525.04177</v>
      </c>
      <c r="E14" s="541">
        <v>130770431.18389</v>
      </c>
      <c r="F14" s="544">
        <v>26999853.195630003</v>
      </c>
      <c r="G14" s="544">
        <v>10729981.92583</v>
      </c>
      <c r="H14" s="544">
        <v>1704951.79412</v>
      </c>
      <c r="I14" s="541">
        <v>189717889.40216005</v>
      </c>
      <c r="J14" s="542">
        <v>93.53741980521663</v>
      </c>
    </row>
    <row r="15" spans="1:10" ht="12.75">
      <c r="A15" s="281" t="s">
        <v>798</v>
      </c>
      <c r="B15" s="541">
        <v>3260420.235517</v>
      </c>
      <c r="C15" s="541">
        <v>1583908.908985</v>
      </c>
      <c r="D15" s="541">
        <v>406565.7005</v>
      </c>
      <c r="E15" s="541">
        <v>1990474.6094850001</v>
      </c>
      <c r="F15" s="541">
        <v>7436593.455320001</v>
      </c>
      <c r="G15" s="541">
        <v>370789.75028</v>
      </c>
      <c r="H15" s="541">
        <v>49492.905660000004</v>
      </c>
      <c r="I15" s="541">
        <v>13107770.956262</v>
      </c>
      <c r="J15" s="542">
        <v>6.462580194783387</v>
      </c>
    </row>
    <row r="16" spans="1:10" ht="12.75">
      <c r="A16" s="281" t="s">
        <v>799</v>
      </c>
      <c r="B16" s="541">
        <v>3158159.807507</v>
      </c>
      <c r="C16" s="541">
        <v>56354.336575</v>
      </c>
      <c r="D16" s="541">
        <v>48174.8148</v>
      </c>
      <c r="E16" s="541">
        <v>104529.151375</v>
      </c>
      <c r="F16" s="541">
        <v>6096017.38274</v>
      </c>
      <c r="G16" s="541">
        <v>5756.73659</v>
      </c>
      <c r="H16" s="541">
        <v>2620.42768</v>
      </c>
      <c r="I16" s="541">
        <v>9367083.505892001</v>
      </c>
      <c r="J16" s="542">
        <v>4.618293114066051</v>
      </c>
    </row>
    <row r="17" spans="1:10" ht="12.75">
      <c r="A17" s="281" t="s">
        <v>800</v>
      </c>
      <c r="B17" s="541">
        <v>102260.42801</v>
      </c>
      <c r="C17" s="541">
        <v>1527554.57241</v>
      </c>
      <c r="D17" s="541">
        <v>358390.8857</v>
      </c>
      <c r="E17" s="541">
        <v>1885945.45811</v>
      </c>
      <c r="F17" s="541">
        <v>1340576.07258</v>
      </c>
      <c r="G17" s="541">
        <v>365033.01369</v>
      </c>
      <c r="H17" s="541">
        <v>46872.47798</v>
      </c>
      <c r="I17" s="541">
        <v>3740687.4503699997</v>
      </c>
      <c r="J17" s="542">
        <v>1.8442870807173355</v>
      </c>
    </row>
    <row r="18" spans="1:10" ht="12.75">
      <c r="A18" s="532" t="s">
        <v>690</v>
      </c>
      <c r="B18" s="544">
        <v>22773091.538207</v>
      </c>
      <c r="C18" s="544">
        <v>116076815.05110501</v>
      </c>
      <c r="D18" s="544">
        <v>16684090.74227</v>
      </c>
      <c r="E18" s="541">
        <v>132760905.79337502</v>
      </c>
      <c r="F18" s="544">
        <v>34436446.65095</v>
      </c>
      <c r="G18" s="544">
        <v>11100771.67611</v>
      </c>
      <c r="H18" s="544">
        <v>1754444.69978</v>
      </c>
      <c r="I18" s="541">
        <v>202825660.358422</v>
      </c>
      <c r="J18" s="542">
        <v>100</v>
      </c>
    </row>
    <row r="19" spans="1:10" ht="12.75">
      <c r="A19" s="532"/>
      <c r="B19" s="544"/>
      <c r="C19" s="544"/>
      <c r="D19" s="541"/>
      <c r="E19" s="544"/>
      <c r="F19" s="544"/>
      <c r="G19" s="544"/>
      <c r="H19" s="544"/>
      <c r="I19" s="544"/>
      <c r="J19" s="542"/>
    </row>
    <row r="20" spans="1:10" ht="12.75">
      <c r="A20" s="545"/>
      <c r="B20" s="541"/>
      <c r="C20" s="541"/>
      <c r="D20" s="541"/>
      <c r="E20" s="541"/>
      <c r="F20" s="541"/>
      <c r="G20" s="541"/>
      <c r="H20" s="541"/>
      <c r="I20" s="541"/>
      <c r="J20" s="542"/>
    </row>
    <row r="21" spans="1:10" ht="12.75">
      <c r="A21" s="532" t="s">
        <v>526</v>
      </c>
      <c r="B21" s="544"/>
      <c r="C21" s="544"/>
      <c r="D21" s="541"/>
      <c r="E21" s="544"/>
      <c r="F21" s="544"/>
      <c r="G21" s="544"/>
      <c r="H21" s="544"/>
      <c r="I21" s="544"/>
      <c r="J21" s="542"/>
    </row>
    <row r="22" spans="1:10" ht="12.75">
      <c r="A22" s="532"/>
      <c r="B22" s="544"/>
      <c r="C22" s="544"/>
      <c r="D22" s="541"/>
      <c r="E22" s="544"/>
      <c r="F22" s="544"/>
      <c r="G22" s="544"/>
      <c r="H22" s="544"/>
      <c r="I22" s="544"/>
      <c r="J22" s="542"/>
    </row>
    <row r="23" spans="1:10" ht="12.75">
      <c r="A23" s="540" t="s">
        <v>742</v>
      </c>
      <c r="B23" s="541">
        <v>4473711.91869</v>
      </c>
      <c r="C23" s="541">
        <v>64501767.29698</v>
      </c>
      <c r="D23" s="541">
        <v>19435497.66837</v>
      </c>
      <c r="E23" s="541">
        <v>83937264.96535</v>
      </c>
      <c r="F23" s="541">
        <v>638638.69437</v>
      </c>
      <c r="G23" s="541">
        <v>3229978.81908</v>
      </c>
      <c r="H23" s="541">
        <v>2838809.34026</v>
      </c>
      <c r="I23" s="541">
        <v>95118403.73775</v>
      </c>
      <c r="J23" s="542">
        <v>46.896632097567014</v>
      </c>
    </row>
    <row r="24" spans="1:10" ht="12.75">
      <c r="A24" s="545" t="s">
        <v>773</v>
      </c>
      <c r="B24" s="541">
        <v>1038067.08848</v>
      </c>
      <c r="C24" s="541">
        <v>15744889.51079</v>
      </c>
      <c r="D24" s="541">
        <v>5185430.85697</v>
      </c>
      <c r="E24" s="541">
        <v>20930320.36776</v>
      </c>
      <c r="F24" s="541">
        <v>7960.82427</v>
      </c>
      <c r="G24" s="541">
        <v>153531.07768000002</v>
      </c>
      <c r="H24" s="541">
        <v>759862.47365</v>
      </c>
      <c r="I24" s="541">
        <v>22889741.831839997</v>
      </c>
      <c r="J24" s="542">
        <v>11.285426997447237</v>
      </c>
    </row>
    <row r="25" spans="1:10" ht="12.75">
      <c r="A25" s="540" t="s">
        <v>744</v>
      </c>
      <c r="B25" s="541">
        <v>103348.68738</v>
      </c>
      <c r="C25" s="541">
        <v>1674665.73477</v>
      </c>
      <c r="D25" s="541">
        <v>536989.97658</v>
      </c>
      <c r="E25" s="541">
        <v>2211655.71135</v>
      </c>
      <c r="F25" s="541">
        <v>2495.92454</v>
      </c>
      <c r="G25" s="541">
        <v>154374.89199</v>
      </c>
      <c r="H25" s="541">
        <v>79525.65153</v>
      </c>
      <c r="I25" s="541">
        <v>2551400.86679</v>
      </c>
      <c r="J25" s="542">
        <v>1.257928046323778</v>
      </c>
    </row>
    <row r="26" spans="1:10" ht="12.75">
      <c r="A26" s="540" t="s">
        <v>803</v>
      </c>
      <c r="B26" s="541">
        <v>510013.57928</v>
      </c>
      <c r="C26" s="541">
        <v>9054641.83055</v>
      </c>
      <c r="D26" s="541">
        <v>3179816.75294</v>
      </c>
      <c r="E26" s="541">
        <v>12234458.58349</v>
      </c>
      <c r="F26" s="541">
        <v>237243.15152000004</v>
      </c>
      <c r="G26" s="541">
        <v>5974643.633939999</v>
      </c>
      <c r="H26" s="541">
        <v>479341.66886</v>
      </c>
      <c r="I26" s="541">
        <v>19435700.617089998</v>
      </c>
      <c r="J26" s="542">
        <v>9.582466332289677</v>
      </c>
    </row>
    <row r="27" spans="1:10" ht="12.75">
      <c r="A27" s="540" t="s">
        <v>746</v>
      </c>
      <c r="B27" s="544">
        <v>4696484.12101</v>
      </c>
      <c r="C27" s="544">
        <v>21773291.26173</v>
      </c>
      <c r="D27" s="544">
        <v>4562075.656</v>
      </c>
      <c r="E27" s="541">
        <v>26335366.91773</v>
      </c>
      <c r="F27" s="544">
        <v>4808272.292280001</v>
      </c>
      <c r="G27" s="544">
        <v>756672.56986</v>
      </c>
      <c r="H27" s="544">
        <v>666223.5638</v>
      </c>
      <c r="I27" s="541">
        <v>37263019.46468</v>
      </c>
      <c r="J27" s="542">
        <v>18.371945344011653</v>
      </c>
    </row>
    <row r="28" spans="1:10" ht="12.75">
      <c r="A28" s="545" t="s">
        <v>747</v>
      </c>
      <c r="B28" s="541">
        <v>996763.80341</v>
      </c>
      <c r="C28" s="541"/>
      <c r="D28" s="541"/>
      <c r="E28" s="541"/>
      <c r="F28" s="541">
        <v>3720942.61853</v>
      </c>
      <c r="G28" s="541"/>
      <c r="H28" s="541"/>
      <c r="I28" s="541">
        <v>4717706.42194</v>
      </c>
      <c r="J28" s="542">
        <v>2.3259909094357867</v>
      </c>
    </row>
    <row r="29" spans="1:10" ht="12.75">
      <c r="A29" s="546" t="s">
        <v>891</v>
      </c>
      <c r="B29" s="541">
        <v>1034362.50956</v>
      </c>
      <c r="C29" s="547"/>
      <c r="D29" s="541"/>
      <c r="E29" s="541"/>
      <c r="F29" s="541"/>
      <c r="G29" s="541"/>
      <c r="H29" s="541"/>
      <c r="I29" s="541">
        <v>1034362.50956</v>
      </c>
      <c r="J29" s="542">
        <v>0.5099761577169937</v>
      </c>
    </row>
    <row r="30" spans="1:10" ht="12.75">
      <c r="A30" s="546" t="s">
        <v>892</v>
      </c>
      <c r="B30" s="541"/>
      <c r="C30" s="547"/>
      <c r="D30" s="541"/>
      <c r="E30" s="541"/>
      <c r="F30" s="547">
        <v>4908355.194639999</v>
      </c>
      <c r="G30" s="541"/>
      <c r="H30" s="541"/>
      <c r="I30" s="541">
        <v>4908355.194639999</v>
      </c>
      <c r="J30" s="542">
        <v>2.4199872866018195</v>
      </c>
    </row>
    <row r="31" spans="1:10" ht="12.75">
      <c r="A31" s="546" t="s">
        <v>893</v>
      </c>
      <c r="B31" s="541">
        <v>-25987.96357</v>
      </c>
      <c r="C31" s="547"/>
      <c r="D31" s="541"/>
      <c r="E31" s="541"/>
      <c r="F31" s="547">
        <v>-234074.56074000002</v>
      </c>
      <c r="G31" s="541"/>
      <c r="H31" s="541"/>
      <c r="I31" s="541">
        <v>-260062.52431</v>
      </c>
      <c r="J31" s="542">
        <v>-0.12821973504261358</v>
      </c>
    </row>
    <row r="32" spans="1:10" ht="12.75">
      <c r="A32" s="546" t="s">
        <v>894</v>
      </c>
      <c r="B32" s="541">
        <v>-11610.74258</v>
      </c>
      <c r="C32" s="547"/>
      <c r="D32" s="541"/>
      <c r="E32" s="541"/>
      <c r="F32" s="547">
        <v>-95541.36872</v>
      </c>
      <c r="G32" s="541"/>
      <c r="H32" s="541"/>
      <c r="I32" s="541">
        <v>-107152.1113</v>
      </c>
      <c r="J32" s="542">
        <v>-0.05282966223832175</v>
      </c>
    </row>
    <row r="33" spans="1:10" ht="12.75">
      <c r="A33" s="546" t="s">
        <v>895</v>
      </c>
      <c r="B33" s="541"/>
      <c r="C33" s="541"/>
      <c r="D33" s="541"/>
      <c r="E33" s="541"/>
      <c r="F33" s="547">
        <v>0</v>
      </c>
      <c r="G33" s="541"/>
      <c r="H33" s="541"/>
      <c r="I33" s="541">
        <v>0</v>
      </c>
      <c r="J33" s="542">
        <v>0</v>
      </c>
    </row>
    <row r="34" spans="1:10" ht="12.75">
      <c r="A34" s="546" t="s">
        <v>896</v>
      </c>
      <c r="B34" s="541"/>
      <c r="C34" s="541"/>
      <c r="D34" s="541"/>
      <c r="E34" s="541"/>
      <c r="F34" s="547">
        <v>-857796.64665</v>
      </c>
      <c r="G34" s="541"/>
      <c r="H34" s="541"/>
      <c r="I34" s="541">
        <v>-857796.64665</v>
      </c>
      <c r="J34" s="542">
        <v>-0.42292313760209155</v>
      </c>
    </row>
    <row r="35" spans="1:10" ht="12.75">
      <c r="A35" s="540" t="s">
        <v>750</v>
      </c>
      <c r="B35" s="541">
        <v>1050140.31045</v>
      </c>
      <c r="C35" s="541">
        <v>15149222.97077</v>
      </c>
      <c r="D35" s="541">
        <v>4566780.4035</v>
      </c>
      <c r="E35" s="541">
        <v>19716003.37427</v>
      </c>
      <c r="F35" s="541">
        <v>149185.10483</v>
      </c>
      <c r="G35" s="541">
        <v>757353.37858</v>
      </c>
      <c r="H35" s="541">
        <v>666913.10827</v>
      </c>
      <c r="I35" s="541">
        <v>22339595.2764</v>
      </c>
      <c r="J35" s="542">
        <v>11.014185895868764</v>
      </c>
    </row>
    <row r="36" spans="1:10" ht="12.75">
      <c r="A36" s="327" t="s">
        <v>751</v>
      </c>
      <c r="B36" s="541">
        <v>2649580.00715</v>
      </c>
      <c r="C36" s="541">
        <v>6624068.290959999</v>
      </c>
      <c r="D36" s="541">
        <v>-4704.7475</v>
      </c>
      <c r="E36" s="541">
        <v>6619363.543459999</v>
      </c>
      <c r="F36" s="541">
        <v>76235.12568</v>
      </c>
      <c r="G36" s="541">
        <v>-680.80872</v>
      </c>
      <c r="H36" s="541">
        <v>-689.54447</v>
      </c>
      <c r="I36" s="541">
        <v>9343808.323099999</v>
      </c>
      <c r="J36" s="542">
        <v>4.606817651468828</v>
      </c>
    </row>
    <row r="37" spans="1:10" ht="12.75">
      <c r="A37" s="546" t="s">
        <v>897</v>
      </c>
      <c r="B37" s="547">
        <v>1854323.25364</v>
      </c>
      <c r="C37" s="547"/>
      <c r="D37" s="541"/>
      <c r="E37" s="541"/>
      <c r="F37" s="541"/>
      <c r="G37" s="541"/>
      <c r="H37" s="541"/>
      <c r="I37" s="541">
        <v>1854323.25364</v>
      </c>
      <c r="J37" s="542">
        <v>0.9142448989753786</v>
      </c>
    </row>
    <row r="38" spans="1:10" ht="12.75">
      <c r="A38" s="546" t="s">
        <v>898</v>
      </c>
      <c r="B38" s="547"/>
      <c r="C38" s="547">
        <v>3085746.32048</v>
      </c>
      <c r="D38" s="541"/>
      <c r="E38" s="541">
        <v>3085746.32048</v>
      </c>
      <c r="F38" s="541"/>
      <c r="G38" s="541"/>
      <c r="H38" s="541"/>
      <c r="I38" s="541">
        <v>3085746.32048</v>
      </c>
      <c r="J38" s="542">
        <v>1.5213786633441964</v>
      </c>
    </row>
    <row r="39" spans="1:10" ht="12.75">
      <c r="A39" s="546" t="s">
        <v>899</v>
      </c>
      <c r="B39" s="547"/>
      <c r="C39" s="547">
        <v>3208358.4828</v>
      </c>
      <c r="D39" s="541"/>
      <c r="E39" s="541">
        <v>3208358.4828</v>
      </c>
      <c r="F39" s="541"/>
      <c r="G39" s="541"/>
      <c r="H39" s="541"/>
      <c r="I39" s="541">
        <v>3208358.4828</v>
      </c>
      <c r="J39" s="542">
        <v>1.5818306604452173</v>
      </c>
    </row>
    <row r="40" spans="1:10" ht="12.75">
      <c r="A40" s="546" t="s">
        <v>900</v>
      </c>
      <c r="B40" s="547"/>
      <c r="C40" s="547"/>
      <c r="D40" s="541"/>
      <c r="E40" s="541"/>
      <c r="F40" s="547">
        <v>30886.44925</v>
      </c>
      <c r="G40" s="541"/>
      <c r="H40" s="541"/>
      <c r="I40" s="541">
        <v>30886.44925</v>
      </c>
      <c r="J40" s="542">
        <v>0.015228077746878389</v>
      </c>
    </row>
    <row r="41" spans="1:10" ht="12.75">
      <c r="A41" s="546" t="s">
        <v>901</v>
      </c>
      <c r="B41" s="547"/>
      <c r="C41" s="547"/>
      <c r="D41" s="541"/>
      <c r="E41" s="541"/>
      <c r="F41" s="547">
        <v>7013.834360000001</v>
      </c>
      <c r="G41" s="541"/>
      <c r="H41" s="541"/>
      <c r="I41" s="541">
        <v>7013.834360000001</v>
      </c>
      <c r="J41" s="542">
        <v>0.0034580606554444593</v>
      </c>
    </row>
    <row r="42" spans="1:10" ht="12.75">
      <c r="A42" s="546" t="s">
        <v>902</v>
      </c>
      <c r="B42" s="547"/>
      <c r="C42" s="547">
        <v>6.67</v>
      </c>
      <c r="D42" s="541"/>
      <c r="E42" s="541">
        <v>6.67</v>
      </c>
      <c r="F42" s="541"/>
      <c r="G42" s="541"/>
      <c r="H42" s="541"/>
      <c r="I42" s="541">
        <v>6.67</v>
      </c>
      <c r="J42" s="542">
        <v>3.2885385351208293E-06</v>
      </c>
    </row>
    <row r="43" spans="1:10" ht="12.75">
      <c r="A43" s="546" t="s">
        <v>903</v>
      </c>
      <c r="B43" s="547">
        <v>40.60663</v>
      </c>
      <c r="C43" s="547"/>
      <c r="D43" s="541"/>
      <c r="E43" s="541"/>
      <c r="F43" s="541"/>
      <c r="G43" s="541"/>
      <c r="H43" s="541"/>
      <c r="I43" s="541">
        <v>40.60663</v>
      </c>
      <c r="J43" s="542">
        <v>2.0020459900508777E-05</v>
      </c>
    </row>
    <row r="44" spans="1:10" ht="12.75">
      <c r="A44" s="546" t="s">
        <v>904</v>
      </c>
      <c r="B44" s="547">
        <v>4110.40826</v>
      </c>
      <c r="C44" s="547"/>
      <c r="D44" s="541"/>
      <c r="E44" s="541"/>
      <c r="F44" s="541"/>
      <c r="G44" s="541"/>
      <c r="H44" s="541"/>
      <c r="I44" s="541">
        <v>4110.40826</v>
      </c>
      <c r="J44" s="542">
        <v>0.002026572107659514</v>
      </c>
    </row>
    <row r="45" spans="1:10" ht="12.75">
      <c r="A45" s="546" t="s">
        <v>905</v>
      </c>
      <c r="B45" s="547">
        <v>278779.3706</v>
      </c>
      <c r="C45" s="547"/>
      <c r="D45" s="541"/>
      <c r="E45" s="541"/>
      <c r="F45" s="541"/>
      <c r="G45" s="541"/>
      <c r="H45" s="541"/>
      <c r="I45" s="541">
        <v>278779.3706</v>
      </c>
      <c r="J45" s="542">
        <v>0.1374477815614439</v>
      </c>
    </row>
    <row r="46" spans="1:10" ht="12.75">
      <c r="A46" s="546" t="s">
        <v>906</v>
      </c>
      <c r="B46" s="547">
        <v>676.9512</v>
      </c>
      <c r="C46" s="547">
        <v>225148.82248</v>
      </c>
      <c r="D46" s="541"/>
      <c r="E46" s="541">
        <v>225148.82248</v>
      </c>
      <c r="F46" s="541"/>
      <c r="G46" s="541"/>
      <c r="H46" s="541"/>
      <c r="I46" s="541">
        <v>225825.77368</v>
      </c>
      <c r="J46" s="542">
        <v>0.1113398439235615</v>
      </c>
    </row>
    <row r="47" spans="1:10" ht="12.75">
      <c r="A47" s="546" t="s">
        <v>907</v>
      </c>
      <c r="B47" s="547">
        <v>450657.25751</v>
      </c>
      <c r="C47" s="547"/>
      <c r="D47" s="541"/>
      <c r="E47" s="541"/>
      <c r="F47" s="541"/>
      <c r="G47" s="541"/>
      <c r="H47" s="541"/>
      <c r="I47" s="541">
        <v>450657.25751</v>
      </c>
      <c r="J47" s="542">
        <v>0.2221894688835841</v>
      </c>
    </row>
    <row r="48" spans="1:10" ht="12.75">
      <c r="A48" s="546" t="s">
        <v>908</v>
      </c>
      <c r="B48" s="547">
        <v>0</v>
      </c>
      <c r="C48" s="547">
        <v>0</v>
      </c>
      <c r="D48" s="541"/>
      <c r="E48" s="541"/>
      <c r="F48" s="541"/>
      <c r="G48" s="541"/>
      <c r="H48" s="541"/>
      <c r="I48" s="541">
        <v>0</v>
      </c>
      <c r="J48" s="542">
        <v>0</v>
      </c>
    </row>
    <row r="49" spans="1:10" ht="12.75">
      <c r="A49" s="546" t="s">
        <v>909</v>
      </c>
      <c r="B49" s="547">
        <v>60992.15931</v>
      </c>
      <c r="C49" s="547">
        <v>104807.9952</v>
      </c>
      <c r="D49" s="541">
        <v>-4704.7475</v>
      </c>
      <c r="E49" s="541">
        <v>100103.2477</v>
      </c>
      <c r="F49" s="547">
        <v>38334.84207</v>
      </c>
      <c r="G49" s="547">
        <v>-680.80872</v>
      </c>
      <c r="H49" s="547">
        <v>-689.54447</v>
      </c>
      <c r="I49" s="541">
        <v>198059.89589000004</v>
      </c>
      <c r="J49" s="542">
        <v>0.0976503148270292</v>
      </c>
    </row>
    <row r="50" spans="1:10" ht="12.75">
      <c r="A50" s="546" t="s">
        <v>910</v>
      </c>
      <c r="B50" s="541"/>
      <c r="C50" s="541"/>
      <c r="D50" s="541"/>
      <c r="E50" s="541"/>
      <c r="F50" s="547">
        <v>861909.44324</v>
      </c>
      <c r="G50" s="541"/>
      <c r="H50" s="541"/>
      <c r="I50" s="541">
        <v>861909.44324</v>
      </c>
      <c r="J50" s="542">
        <v>0.4249508872382728</v>
      </c>
    </row>
    <row r="51" spans="1:10" ht="12.75">
      <c r="A51" s="532" t="s">
        <v>911</v>
      </c>
      <c r="B51" s="544">
        <v>10821625.39484</v>
      </c>
      <c r="C51" s="544">
        <v>112749255.63482</v>
      </c>
      <c r="D51" s="544">
        <v>32899810.910860002</v>
      </c>
      <c r="E51" s="541">
        <v>145649066.54568</v>
      </c>
      <c r="F51" s="544">
        <v>5694610.886980001</v>
      </c>
      <c r="G51" s="544">
        <v>10269200.992549999</v>
      </c>
      <c r="H51" s="544">
        <v>4823762.6981</v>
      </c>
      <c r="I51" s="541">
        <v>177258266.51814997</v>
      </c>
      <c r="J51" s="542">
        <v>87.39439881763936</v>
      </c>
    </row>
    <row r="52" spans="1:10" ht="12.75">
      <c r="A52" s="545"/>
      <c r="B52" s="544"/>
      <c r="C52" s="544"/>
      <c r="D52" s="541"/>
      <c r="E52" s="544"/>
      <c r="F52" s="544"/>
      <c r="G52" s="544"/>
      <c r="H52" s="544"/>
      <c r="I52" s="544"/>
      <c r="J52" s="542"/>
    </row>
    <row r="53" spans="1:10" ht="12.75">
      <c r="A53" s="545"/>
      <c r="B53" s="541"/>
      <c r="C53" s="541"/>
      <c r="D53" s="541"/>
      <c r="E53" s="541"/>
      <c r="F53" s="541"/>
      <c r="G53" s="541"/>
      <c r="H53" s="541"/>
      <c r="I53" s="541"/>
      <c r="J53" s="542"/>
    </row>
    <row r="54" spans="1:10" ht="12.75">
      <c r="A54" s="548" t="s">
        <v>761</v>
      </c>
      <c r="B54" s="544"/>
      <c r="C54" s="544"/>
      <c r="D54" s="541"/>
      <c r="E54" s="544"/>
      <c r="F54" s="544"/>
      <c r="G54" s="544"/>
      <c r="H54" s="544"/>
      <c r="I54" s="544"/>
      <c r="J54" s="542"/>
    </row>
    <row r="55" spans="1:10" ht="12.75">
      <c r="A55" s="549" t="s">
        <v>783</v>
      </c>
      <c r="B55" s="541">
        <v>239669.73548</v>
      </c>
      <c r="C55" s="541">
        <v>840317.00798</v>
      </c>
      <c r="D55" s="541">
        <v>180401.08483</v>
      </c>
      <c r="E55" s="541">
        <v>1020718.0928100001</v>
      </c>
      <c r="F55" s="541">
        <v>299929.77443</v>
      </c>
      <c r="G55" s="541">
        <v>126769.81842</v>
      </c>
      <c r="H55" s="541">
        <v>0</v>
      </c>
      <c r="I55" s="541">
        <v>1687087.42114</v>
      </c>
      <c r="J55" s="542">
        <v>0.8317919035287126</v>
      </c>
    </row>
    <row r="56" spans="1:10" ht="12.75">
      <c r="A56" s="550" t="s">
        <v>912</v>
      </c>
      <c r="B56" s="541">
        <v>59172.72538</v>
      </c>
      <c r="C56" s="541">
        <v>12844.97753</v>
      </c>
      <c r="D56" s="541">
        <v>4048.94589</v>
      </c>
      <c r="E56" s="541">
        <v>16893.92342</v>
      </c>
      <c r="F56" s="541">
        <v>652621.10434</v>
      </c>
      <c r="G56" s="541">
        <v>1620.41804</v>
      </c>
      <c r="H56" s="541">
        <v>595.73935</v>
      </c>
      <c r="I56" s="541">
        <v>730903.91053</v>
      </c>
      <c r="J56" s="542">
        <v>0.3603606709517859</v>
      </c>
    </row>
    <row r="57" spans="1:10" ht="12.75">
      <c r="A57" s="550" t="s">
        <v>763</v>
      </c>
      <c r="B57" s="541">
        <v>0</v>
      </c>
      <c r="C57" s="541">
        <v>1724371.6730799999</v>
      </c>
      <c r="D57" s="541">
        <v>0</v>
      </c>
      <c r="E57" s="541">
        <v>1724371.6730799999</v>
      </c>
      <c r="F57" s="541">
        <v>746032.4349899999</v>
      </c>
      <c r="G57" s="541">
        <v>29797.22379</v>
      </c>
      <c r="H57" s="541">
        <v>0</v>
      </c>
      <c r="I57" s="541">
        <v>2500201.33186</v>
      </c>
      <c r="J57" s="542">
        <v>1.2326849213466313</v>
      </c>
    </row>
    <row r="58" spans="1:10" ht="12.75">
      <c r="A58" s="551" t="s">
        <v>868</v>
      </c>
      <c r="B58" s="541">
        <v>264639.54354</v>
      </c>
      <c r="C58" s="541">
        <v>-288117.95286000014</v>
      </c>
      <c r="D58" s="541">
        <v>354183.00531</v>
      </c>
      <c r="E58" s="541">
        <v>66065.05244999984</v>
      </c>
      <c r="F58" s="541">
        <v>-631469.96156</v>
      </c>
      <c r="G58" s="541">
        <v>265845.91013</v>
      </c>
      <c r="H58" s="541">
        <v>34919.45544</v>
      </c>
      <c r="I58" s="541">
        <v>-1.673470251262188E-10</v>
      </c>
      <c r="J58" s="542">
        <v>-8.250781722120002E-17</v>
      </c>
    </row>
    <row r="59" spans="1:10" ht="12.75">
      <c r="A59" s="549" t="s">
        <v>715</v>
      </c>
      <c r="B59" s="541">
        <v>60550.114270000005</v>
      </c>
      <c r="C59" s="541">
        <v>802617.40753</v>
      </c>
      <c r="D59" s="541">
        <v>0</v>
      </c>
      <c r="E59" s="541">
        <v>802617.40753</v>
      </c>
      <c r="F59" s="541">
        <v>0</v>
      </c>
      <c r="G59" s="541">
        <v>0</v>
      </c>
      <c r="H59" s="541">
        <v>0</v>
      </c>
      <c r="I59" s="541">
        <v>863167.5218</v>
      </c>
      <c r="J59" s="542">
        <v>0.4255711630740702</v>
      </c>
    </row>
    <row r="60" spans="1:10" ht="12.75">
      <c r="A60" s="548" t="s">
        <v>764</v>
      </c>
      <c r="B60" s="544">
        <v>624032.11867</v>
      </c>
      <c r="C60" s="544">
        <v>3092033.11326</v>
      </c>
      <c r="D60" s="544">
        <v>538633.03603</v>
      </c>
      <c r="E60" s="541">
        <v>3630666.14929</v>
      </c>
      <c r="F60" s="544">
        <v>1067113.3521999998</v>
      </c>
      <c r="G60" s="544">
        <v>424033.37038</v>
      </c>
      <c r="H60" s="544">
        <v>35515.19479</v>
      </c>
      <c r="I60" s="541">
        <v>5781360.18533</v>
      </c>
      <c r="J60" s="542">
        <v>2.8504086589012</v>
      </c>
    </row>
    <row r="61" spans="1:10" ht="12.75">
      <c r="A61" s="550"/>
      <c r="B61" s="544"/>
      <c r="C61" s="544"/>
      <c r="D61" s="541"/>
      <c r="E61" s="544"/>
      <c r="F61" s="544"/>
      <c r="G61" s="544"/>
      <c r="H61" s="544"/>
      <c r="I61" s="544"/>
      <c r="J61" s="542"/>
    </row>
    <row r="62" spans="1:10" ht="12.75">
      <c r="A62" s="550"/>
      <c r="B62" s="541"/>
      <c r="C62" s="541"/>
      <c r="D62" s="541"/>
      <c r="E62" s="541"/>
      <c r="F62" s="541"/>
      <c r="G62" s="541"/>
      <c r="H62" s="541"/>
      <c r="I62" s="541"/>
      <c r="J62" s="542"/>
    </row>
    <row r="63" spans="1:10" ht="12.75">
      <c r="A63" s="548" t="s">
        <v>721</v>
      </c>
      <c r="B63" s="544">
        <v>11445657.51351</v>
      </c>
      <c r="C63" s="544">
        <v>115841288.74808</v>
      </c>
      <c r="D63" s="544">
        <v>33438443.94689</v>
      </c>
      <c r="E63" s="541">
        <v>149279732.69497</v>
      </c>
      <c r="F63" s="544">
        <v>6761724.2391800005</v>
      </c>
      <c r="G63" s="544">
        <v>10693234.362929998</v>
      </c>
      <c r="H63" s="544">
        <v>4859277.89289</v>
      </c>
      <c r="I63" s="541">
        <v>183039626.70348</v>
      </c>
      <c r="J63" s="542">
        <v>90.24480747654057</v>
      </c>
    </row>
    <row r="64" spans="1:10" ht="12.75">
      <c r="A64" s="550"/>
      <c r="B64" s="544"/>
      <c r="C64" s="544"/>
      <c r="D64" s="541"/>
      <c r="E64" s="544"/>
      <c r="F64" s="544"/>
      <c r="G64" s="544"/>
      <c r="H64" s="544"/>
      <c r="I64" s="544"/>
      <c r="J64" s="542"/>
    </row>
    <row r="65" spans="1:10" ht="12.75">
      <c r="A65" s="552" t="s">
        <v>913</v>
      </c>
      <c r="B65" s="553">
        <v>11327434.024696998</v>
      </c>
      <c r="C65" s="553">
        <v>235526.30302500725</v>
      </c>
      <c r="D65" s="553">
        <v>-16754353.20462</v>
      </c>
      <c r="E65" s="541">
        <v>-16518826.901594993</v>
      </c>
      <c r="F65" s="553">
        <v>27674722.41177</v>
      </c>
      <c r="G65" s="553">
        <v>407537.31318000145</v>
      </c>
      <c r="H65" s="553">
        <v>-3104833.19311</v>
      </c>
      <c r="I65" s="541">
        <v>19786033.65494201</v>
      </c>
      <c r="J65" s="542">
        <v>9.755192523459435</v>
      </c>
    </row>
    <row r="66" spans="1:10" ht="12.75">
      <c r="A66" s="554"/>
      <c r="B66" s="544"/>
      <c r="C66" s="544"/>
      <c r="D66" s="541"/>
      <c r="E66" s="544"/>
      <c r="F66" s="544"/>
      <c r="G66" s="544"/>
      <c r="H66" s="544"/>
      <c r="I66" s="544"/>
      <c r="J66" s="542"/>
    </row>
    <row r="67" spans="1:10" ht="12.75">
      <c r="A67" s="551" t="s">
        <v>794</v>
      </c>
      <c r="B67" s="541">
        <v>984486.0191599999</v>
      </c>
      <c r="C67" s="541">
        <v>13057192.30305</v>
      </c>
      <c r="D67" s="541">
        <v>3862406.10497</v>
      </c>
      <c r="E67" s="541">
        <v>16919598.40802</v>
      </c>
      <c r="F67" s="541">
        <v>178987.39166999998</v>
      </c>
      <c r="G67" s="541">
        <v>940771.7164800001</v>
      </c>
      <c r="H67" s="541">
        <v>559469.4655299999</v>
      </c>
      <c r="I67" s="541">
        <v>19583313.000860002</v>
      </c>
      <c r="J67" s="542">
        <v>9.655244295151551</v>
      </c>
    </row>
    <row r="68" spans="1:10" ht="12.75">
      <c r="A68" s="462" t="s">
        <v>914</v>
      </c>
      <c r="B68" s="544"/>
      <c r="C68" s="544"/>
      <c r="D68" s="541"/>
      <c r="E68" s="544"/>
      <c r="F68" s="544"/>
      <c r="G68" s="544"/>
      <c r="H68" s="544"/>
      <c r="I68" s="544"/>
      <c r="J68" s="542"/>
    </row>
    <row r="69" spans="1:10" ht="12.75">
      <c r="A69" s="551"/>
      <c r="B69" s="544"/>
      <c r="C69" s="544"/>
      <c r="D69" s="541"/>
      <c r="E69" s="544"/>
      <c r="F69" s="544"/>
      <c r="G69" s="544"/>
      <c r="H69" s="544"/>
      <c r="I69" s="544"/>
      <c r="J69" s="542"/>
    </row>
    <row r="70" spans="1:10" ht="13.5" thickBot="1">
      <c r="A70" s="555" t="s">
        <v>915</v>
      </c>
      <c r="B70" s="556">
        <v>10342948.005536998</v>
      </c>
      <c r="C70" s="556">
        <v>-12821666.000024993</v>
      </c>
      <c r="D70" s="556">
        <v>-20616759.30959</v>
      </c>
      <c r="E70" s="556">
        <v>-33438425.309614994</v>
      </c>
      <c r="F70" s="556">
        <v>27495735.0201</v>
      </c>
      <c r="G70" s="556">
        <v>-533234.4032999986</v>
      </c>
      <c r="H70" s="556">
        <v>-3664302.65864</v>
      </c>
      <c r="I70" s="556">
        <v>202720.6540820049</v>
      </c>
      <c r="J70" s="557">
        <v>0.09994822830788198</v>
      </c>
    </row>
    <row r="71" spans="1:10" ht="12.75">
      <c r="A71" s="868" t="s">
        <v>677</v>
      </c>
      <c r="B71" s="868"/>
      <c r="C71" s="868"/>
      <c r="D71" s="868"/>
      <c r="E71" s="868"/>
      <c r="F71" s="868"/>
      <c r="G71" s="868"/>
      <c r="H71" s="868"/>
      <c r="I71" s="868"/>
      <c r="J71" s="868"/>
    </row>
    <row r="72" spans="1:10" ht="12.75">
      <c r="A72" s="536"/>
      <c r="B72" s="536"/>
      <c r="C72" s="536"/>
      <c r="D72" s="536"/>
      <c r="E72" s="536"/>
      <c r="F72" s="536"/>
      <c r="G72" s="536"/>
      <c r="H72" s="536"/>
      <c r="I72" s="535"/>
      <c r="J72" s="536"/>
    </row>
    <row r="73" spans="1:10" ht="12.75">
      <c r="A73" s="536"/>
      <c r="B73" s="536"/>
      <c r="C73" s="536"/>
      <c r="D73" s="536"/>
      <c r="E73" s="536"/>
      <c r="F73" s="536"/>
      <c r="G73" s="536"/>
      <c r="H73" s="536"/>
      <c r="I73" s="535"/>
      <c r="J73" s="536"/>
    </row>
  </sheetData>
  <sheetProtection/>
  <mergeCells count="11">
    <mergeCell ref="G6:G8"/>
    <mergeCell ref="H6:H8"/>
    <mergeCell ref="J6:J8"/>
    <mergeCell ref="A71:J71"/>
    <mergeCell ref="A2:J2"/>
    <mergeCell ref="A3:J3"/>
    <mergeCell ref="A6:A8"/>
    <mergeCell ref="B6:B8"/>
    <mergeCell ref="C6:D7"/>
    <mergeCell ref="E6:E8"/>
    <mergeCell ref="F6:F8"/>
  </mergeCells>
  <hyperlinks>
    <hyperlink ref="A1" location="Índice!A1" display="Regresar"/>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G33" sqref="G33"/>
    </sheetView>
  </sheetViews>
  <sheetFormatPr defaultColWidth="11.421875" defaultRowHeight="12.75"/>
  <cols>
    <col min="1" max="1" width="24.57421875" style="0" customWidth="1"/>
    <col min="2" max="2" width="17.140625" style="0" customWidth="1"/>
    <col min="3" max="3" width="18.421875" style="0" customWidth="1"/>
    <col min="4" max="5" width="17.7109375" style="0" customWidth="1"/>
  </cols>
  <sheetData>
    <row r="1" spans="1:5" ht="12.75">
      <c r="A1" s="17" t="s">
        <v>66</v>
      </c>
      <c r="B1" s="559"/>
      <c r="C1" s="559"/>
      <c r="D1" s="559"/>
      <c r="E1" s="559"/>
    </row>
    <row r="2" spans="1:5" ht="12.75">
      <c r="A2" s="876" t="s">
        <v>889</v>
      </c>
      <c r="B2" s="876"/>
      <c r="C2" s="876"/>
      <c r="D2" s="876"/>
      <c r="E2" s="876"/>
    </row>
    <row r="3" spans="1:5" ht="15">
      <c r="A3" s="560" t="s">
        <v>916</v>
      </c>
      <c r="B3" s="560"/>
      <c r="C3" s="560"/>
      <c r="D3" s="560"/>
      <c r="E3" s="560"/>
    </row>
    <row r="4" spans="1:5" ht="14.25">
      <c r="A4" s="138" t="s">
        <v>524</v>
      </c>
      <c r="B4" s="561"/>
      <c r="C4" s="561"/>
      <c r="D4" s="561"/>
      <c r="E4" s="561"/>
    </row>
    <row r="5" spans="1:5" ht="13.5" thickBot="1">
      <c r="A5" s="876" t="s">
        <v>179</v>
      </c>
      <c r="B5" s="876"/>
      <c r="C5" s="876"/>
      <c r="D5" s="876"/>
      <c r="E5" s="876"/>
    </row>
    <row r="6" spans="1:5" ht="12.75">
      <c r="A6" s="877" t="s">
        <v>67</v>
      </c>
      <c r="B6" s="879" t="s">
        <v>68</v>
      </c>
      <c r="C6" s="877" t="s">
        <v>870</v>
      </c>
      <c r="D6" s="877"/>
      <c r="E6" s="877" t="s">
        <v>871</v>
      </c>
    </row>
    <row r="7" spans="1:5" ht="25.5">
      <c r="A7" s="878"/>
      <c r="B7" s="880"/>
      <c r="C7" s="562" t="s">
        <v>594</v>
      </c>
      <c r="D7" s="562" t="s">
        <v>872</v>
      </c>
      <c r="E7" s="878"/>
    </row>
    <row r="8" spans="1:5" ht="12.75">
      <c r="A8" s="563"/>
      <c r="B8" s="564"/>
      <c r="C8" s="565"/>
      <c r="D8" s="565"/>
      <c r="E8" s="565"/>
    </row>
    <row r="9" spans="1:5" ht="12.75">
      <c r="A9" s="565" t="s">
        <v>873</v>
      </c>
      <c r="B9" s="566">
        <v>202825659.61272</v>
      </c>
      <c r="C9" s="566">
        <v>146550231.11842</v>
      </c>
      <c r="D9" s="566">
        <v>43167658.283740014</v>
      </c>
      <c r="E9" s="566">
        <v>13107770.210559992</v>
      </c>
    </row>
    <row r="10" spans="1:5" ht="12.75">
      <c r="A10" s="567"/>
      <c r="B10" s="566"/>
      <c r="C10" s="566"/>
      <c r="D10" s="566"/>
      <c r="E10" s="568"/>
    </row>
    <row r="11" spans="1:5" ht="12.75">
      <c r="A11" s="569" t="s">
        <v>69</v>
      </c>
      <c r="B11" s="566">
        <v>2629894.64224</v>
      </c>
      <c r="C11" s="566">
        <v>1959895.9525599997</v>
      </c>
      <c r="D11" s="566">
        <v>655589.8731200001</v>
      </c>
      <c r="E11" s="568">
        <v>14408.81656</v>
      </c>
    </row>
    <row r="12" spans="1:5" ht="12.75">
      <c r="A12" s="569" t="s">
        <v>70</v>
      </c>
      <c r="B12" s="566">
        <v>9106904.142659998</v>
      </c>
      <c r="C12" s="566">
        <v>7065231.913499998</v>
      </c>
      <c r="D12" s="566">
        <v>1992211.2084400004</v>
      </c>
      <c r="E12" s="568">
        <v>49461.02071999999</v>
      </c>
    </row>
    <row r="13" spans="1:5" ht="12.75">
      <c r="A13" s="569" t="s">
        <v>71</v>
      </c>
      <c r="B13" s="566">
        <v>1710552.97362</v>
      </c>
      <c r="C13" s="566">
        <v>1323252.09881</v>
      </c>
      <c r="D13" s="566">
        <v>375237.32856</v>
      </c>
      <c r="E13" s="568">
        <v>12063.546249999996</v>
      </c>
    </row>
    <row r="14" spans="1:5" ht="12.75">
      <c r="A14" s="569" t="s">
        <v>72</v>
      </c>
      <c r="B14" s="566">
        <v>1822832.18771</v>
      </c>
      <c r="C14" s="566">
        <v>1464165.7980399998</v>
      </c>
      <c r="D14" s="566">
        <v>350722.45275000005</v>
      </c>
      <c r="E14" s="568">
        <v>7943.936919999998</v>
      </c>
    </row>
    <row r="15" spans="1:5" ht="12.75">
      <c r="A15" s="569" t="s">
        <v>73</v>
      </c>
      <c r="B15" s="566">
        <v>7310668.49065</v>
      </c>
      <c r="C15" s="566">
        <v>5672624.21023</v>
      </c>
      <c r="D15" s="566">
        <v>1585532.74101</v>
      </c>
      <c r="E15" s="568">
        <v>52511.53941</v>
      </c>
    </row>
    <row r="16" spans="1:5" ht="12.75">
      <c r="A16" s="569" t="s">
        <v>74</v>
      </c>
      <c r="B16" s="566">
        <v>1243218.6987400001</v>
      </c>
      <c r="C16" s="566">
        <v>934725.74565</v>
      </c>
      <c r="D16" s="566">
        <v>298036.75507</v>
      </c>
      <c r="E16" s="568">
        <v>10456.198019999998</v>
      </c>
    </row>
    <row r="17" spans="1:5" ht="12.75">
      <c r="A17" s="569" t="s">
        <v>75</v>
      </c>
      <c r="B17" s="566">
        <v>1895536.6881000004</v>
      </c>
      <c r="C17" s="566">
        <v>1348948.0899700003</v>
      </c>
      <c r="D17" s="566">
        <v>528279.57551</v>
      </c>
      <c r="E17" s="568">
        <v>18309.022619999996</v>
      </c>
    </row>
    <row r="18" spans="1:5" ht="12.75">
      <c r="A18" s="569" t="s">
        <v>76</v>
      </c>
      <c r="B18" s="566">
        <v>8814748.195020003</v>
      </c>
      <c r="C18" s="566">
        <v>6717255.893580004</v>
      </c>
      <c r="D18" s="566">
        <v>2048449.6430400002</v>
      </c>
      <c r="E18" s="568">
        <v>49042.6584</v>
      </c>
    </row>
    <row r="19" spans="1:5" ht="12.75">
      <c r="A19" s="570" t="s">
        <v>77</v>
      </c>
      <c r="B19" s="566">
        <v>11798076.08542</v>
      </c>
      <c r="C19" s="566"/>
      <c r="D19" s="566">
        <v>0</v>
      </c>
      <c r="E19" s="568">
        <v>11798076.08542</v>
      </c>
    </row>
    <row r="20" spans="1:5" ht="12.75">
      <c r="A20" s="569" t="s">
        <v>78</v>
      </c>
      <c r="B20" s="566">
        <v>19433944.19114</v>
      </c>
      <c r="C20" s="566">
        <v>15695507.9347</v>
      </c>
      <c r="D20" s="566">
        <v>3646768.88317</v>
      </c>
      <c r="E20" s="568">
        <v>91667.37327</v>
      </c>
    </row>
    <row r="21" spans="1:5" ht="12.75">
      <c r="A21" s="569" t="s">
        <v>79</v>
      </c>
      <c r="B21" s="566">
        <v>19689878.26955</v>
      </c>
      <c r="C21" s="566">
        <v>15397404.344689999</v>
      </c>
      <c r="D21" s="566">
        <v>4131187.563730001</v>
      </c>
      <c r="E21" s="568">
        <v>161286.36112999998</v>
      </c>
    </row>
    <row r="22" spans="1:5" ht="12.75">
      <c r="A22" s="571" t="s">
        <v>80</v>
      </c>
      <c r="B22" s="566">
        <v>2144417.11383</v>
      </c>
      <c r="C22" s="566">
        <v>1582712.17779</v>
      </c>
      <c r="D22" s="566">
        <v>544803.1115400001</v>
      </c>
      <c r="E22" s="568">
        <v>16901.8245</v>
      </c>
    </row>
    <row r="23" spans="1:5" ht="12.75">
      <c r="A23" s="571" t="s">
        <v>81</v>
      </c>
      <c r="B23" s="566">
        <v>7392958.813490001</v>
      </c>
      <c r="C23" s="566">
        <v>5595467.12228</v>
      </c>
      <c r="D23" s="566">
        <v>1747864.0447000004</v>
      </c>
      <c r="E23" s="568">
        <v>49627.646510000006</v>
      </c>
    </row>
    <row r="24" spans="1:5" ht="12.75">
      <c r="A24" s="569" t="s">
        <v>82</v>
      </c>
      <c r="B24" s="566">
        <v>1919322.3970299999</v>
      </c>
      <c r="C24" s="566">
        <v>1374001.7670699998</v>
      </c>
      <c r="D24" s="566">
        <v>483205.51710000006</v>
      </c>
      <c r="E24" s="568">
        <v>62115.112859999994</v>
      </c>
    </row>
    <row r="25" spans="1:5" ht="12.75">
      <c r="A25" s="569" t="s">
        <v>83</v>
      </c>
      <c r="B25" s="566">
        <v>2153850.3130999994</v>
      </c>
      <c r="C25" s="566">
        <v>1625523.05191</v>
      </c>
      <c r="D25" s="566">
        <v>504674.4062099999</v>
      </c>
      <c r="E25" s="568">
        <v>23652.854980000004</v>
      </c>
    </row>
    <row r="26" spans="1:5" ht="12.75">
      <c r="A26" s="569" t="s">
        <v>84</v>
      </c>
      <c r="B26" s="566">
        <v>14789550.56842</v>
      </c>
      <c r="C26" s="566">
        <v>11209497.68542</v>
      </c>
      <c r="D26" s="566">
        <v>3492878.4337099995</v>
      </c>
      <c r="E26" s="568">
        <v>87174.44928999999</v>
      </c>
    </row>
    <row r="27" spans="1:5" ht="12.75">
      <c r="A27" s="569" t="s">
        <v>470</v>
      </c>
      <c r="B27" s="566">
        <v>9096698.780729998</v>
      </c>
      <c r="C27" s="566">
        <v>6967764.348839998</v>
      </c>
      <c r="D27" s="566">
        <v>2054487.5653199998</v>
      </c>
      <c r="E27" s="568">
        <v>74446.86657000001</v>
      </c>
    </row>
    <row r="28" spans="1:5" ht="12.75">
      <c r="A28" s="569" t="s">
        <v>86</v>
      </c>
      <c r="B28" s="566">
        <v>6444867.11194</v>
      </c>
      <c r="C28" s="566">
        <v>4921808.19615</v>
      </c>
      <c r="D28" s="566">
        <v>1490056.34458</v>
      </c>
      <c r="E28" s="568">
        <v>33002.571209999995</v>
      </c>
    </row>
    <row r="29" spans="1:5" ht="12.75">
      <c r="A29" s="569" t="s">
        <v>87</v>
      </c>
      <c r="B29" s="566">
        <v>3772035.76855</v>
      </c>
      <c r="C29" s="566">
        <v>2793911.6553700003</v>
      </c>
      <c r="D29" s="566">
        <v>954089.1980699999</v>
      </c>
      <c r="E29" s="568">
        <v>24034.91511</v>
      </c>
    </row>
    <row r="30" spans="1:5" ht="12.75">
      <c r="A30" s="569" t="s">
        <v>88</v>
      </c>
      <c r="B30" s="566">
        <v>2406595.02597</v>
      </c>
      <c r="C30" s="566">
        <v>1742633.7525400002</v>
      </c>
      <c r="D30" s="566">
        <v>522416.22386</v>
      </c>
      <c r="E30" s="568">
        <v>141545.04956999997</v>
      </c>
    </row>
    <row r="31" spans="1:5" ht="12.75">
      <c r="A31" s="569" t="s">
        <v>89</v>
      </c>
      <c r="B31" s="566">
        <v>1280829.8244500004</v>
      </c>
      <c r="C31" s="566">
        <v>948153.0093800002</v>
      </c>
      <c r="D31" s="566">
        <v>319063.1736100001</v>
      </c>
      <c r="E31" s="568">
        <v>13613.641459999999</v>
      </c>
    </row>
    <row r="32" spans="1:5" ht="12.75">
      <c r="A32" s="569" t="s">
        <v>90</v>
      </c>
      <c r="B32" s="566">
        <v>15816469.483470002</v>
      </c>
      <c r="C32" s="566">
        <v>12453588.438340003</v>
      </c>
      <c r="D32" s="566">
        <v>3289183.684429999</v>
      </c>
      <c r="E32" s="568">
        <v>73697.36070000002</v>
      </c>
    </row>
    <row r="33" spans="1:5" ht="12.75">
      <c r="A33" s="569" t="s">
        <v>91</v>
      </c>
      <c r="B33" s="566">
        <v>1813129.4358599999</v>
      </c>
      <c r="C33" s="566">
        <v>1301372.69769</v>
      </c>
      <c r="D33" s="566">
        <v>488087.2923299999</v>
      </c>
      <c r="E33" s="568">
        <v>23669.445840000004</v>
      </c>
    </row>
    <row r="34" spans="1:5" ht="12.75">
      <c r="A34" s="569" t="s">
        <v>92</v>
      </c>
      <c r="B34" s="566">
        <v>5124934.44051</v>
      </c>
      <c r="C34" s="566">
        <v>3941043.0518199997</v>
      </c>
      <c r="D34" s="566">
        <v>1248901.5580499999</v>
      </c>
      <c r="E34" s="568">
        <v>-65010.169360000014</v>
      </c>
    </row>
    <row r="35" spans="1:5" ht="12.75">
      <c r="A35" s="569" t="s">
        <v>93</v>
      </c>
      <c r="B35" s="566">
        <v>4434736.00924</v>
      </c>
      <c r="C35" s="566">
        <v>3476406.00383</v>
      </c>
      <c r="D35" s="566">
        <v>939760.61249</v>
      </c>
      <c r="E35" s="568">
        <v>18569.39292</v>
      </c>
    </row>
    <row r="36" spans="1:5" ht="12.75">
      <c r="A36" s="569" t="s">
        <v>94</v>
      </c>
      <c r="B36" s="566">
        <v>3187671.55755</v>
      </c>
      <c r="C36" s="566">
        <v>2404087.1177</v>
      </c>
      <c r="D36" s="566">
        <v>766147.7764500002</v>
      </c>
      <c r="E36" s="568">
        <v>17436.663399999998</v>
      </c>
    </row>
    <row r="37" spans="1:5" ht="12.75">
      <c r="A37" s="569" t="s">
        <v>95</v>
      </c>
      <c r="B37" s="566">
        <v>3558178.0071700006</v>
      </c>
      <c r="C37" s="566">
        <v>2688478.3777000005</v>
      </c>
      <c r="D37" s="566">
        <v>847731.7566900002</v>
      </c>
      <c r="E37" s="568">
        <v>21967.87278</v>
      </c>
    </row>
    <row r="38" spans="1:5" ht="12.75">
      <c r="A38" s="569" t="s">
        <v>96</v>
      </c>
      <c r="B38" s="566">
        <v>4339793.514269999</v>
      </c>
      <c r="C38" s="566">
        <v>3203328.9349999987</v>
      </c>
      <c r="D38" s="566">
        <v>1105959.12055</v>
      </c>
      <c r="E38" s="568">
        <v>30505.458720000002</v>
      </c>
    </row>
    <row r="39" spans="1:5" ht="12.75">
      <c r="A39" s="569" t="s">
        <v>97</v>
      </c>
      <c r="B39" s="566">
        <v>5443830.17662</v>
      </c>
      <c r="C39" s="566">
        <v>4111399.09629</v>
      </c>
      <c r="D39" s="566">
        <v>1288892.2418500003</v>
      </c>
      <c r="E39" s="568">
        <v>43538.83848</v>
      </c>
    </row>
    <row r="40" spans="1:5" ht="12.75">
      <c r="A40" s="569" t="s">
        <v>98</v>
      </c>
      <c r="B40" s="566">
        <v>1758440.5361400002</v>
      </c>
      <c r="C40" s="566">
        <v>1307944.91919</v>
      </c>
      <c r="D40" s="566">
        <v>439694.3826400001</v>
      </c>
      <c r="E40" s="568">
        <v>10801.23431</v>
      </c>
    </row>
    <row r="41" spans="1:5" ht="12.75">
      <c r="A41" s="569" t="s">
        <v>99</v>
      </c>
      <c r="B41" s="566">
        <v>7514190.693819999</v>
      </c>
      <c r="C41" s="566">
        <v>5769411.247129998</v>
      </c>
      <c r="D41" s="566">
        <v>1714395.2478900002</v>
      </c>
      <c r="E41" s="568">
        <v>30384.198799999995</v>
      </c>
    </row>
    <row r="42" spans="1:5" ht="12.75">
      <c r="A42" s="571" t="s">
        <v>100</v>
      </c>
      <c r="B42" s="566">
        <v>908471.04643</v>
      </c>
      <c r="C42" s="566">
        <v>662212.46554</v>
      </c>
      <c r="D42" s="566">
        <v>221474.65026999998</v>
      </c>
      <c r="E42" s="568">
        <v>24783.93062</v>
      </c>
    </row>
    <row r="43" spans="1:5" ht="12.75">
      <c r="A43" s="569" t="s">
        <v>101</v>
      </c>
      <c r="B43" s="566">
        <v>4693138.719880002</v>
      </c>
      <c r="C43" s="566">
        <v>3442216.962600001</v>
      </c>
      <c r="D43" s="566">
        <v>1225935.0010600002</v>
      </c>
      <c r="E43" s="568">
        <v>24986.756219999996</v>
      </c>
    </row>
    <row r="44" spans="1:5" ht="12.75">
      <c r="A44" s="569" t="s">
        <v>102</v>
      </c>
      <c r="B44" s="566">
        <v>2995261.6824900005</v>
      </c>
      <c r="C44" s="566">
        <v>2227969.7230400005</v>
      </c>
      <c r="D44" s="566">
        <v>745662.3514800002</v>
      </c>
      <c r="E44" s="568">
        <v>21629.607969999997</v>
      </c>
    </row>
    <row r="45" spans="1:5" ht="12.75">
      <c r="A45" s="569" t="s">
        <v>103</v>
      </c>
      <c r="B45" s="566">
        <v>2924694.290129999</v>
      </c>
      <c r="C45" s="566">
        <v>2129187.723129999</v>
      </c>
      <c r="D45" s="566">
        <v>768136.7950800002</v>
      </c>
      <c r="E45" s="568">
        <v>27369.771920000003</v>
      </c>
    </row>
    <row r="46" spans="1:5" ht="12.75">
      <c r="A46" s="569" t="s">
        <v>104</v>
      </c>
      <c r="B46" s="566">
        <v>1455339.73678</v>
      </c>
      <c r="C46" s="566">
        <v>1091099.61094</v>
      </c>
      <c r="D46" s="566">
        <v>352141.76938</v>
      </c>
      <c r="E46" s="568">
        <v>12098.356459999999</v>
      </c>
    </row>
    <row r="47" spans="1:5" ht="13.5" thickBot="1">
      <c r="A47" s="572"/>
      <c r="B47" s="573"/>
      <c r="C47" s="573"/>
      <c r="D47" s="573"/>
      <c r="E47" s="574"/>
    </row>
    <row r="48" spans="1:5" ht="12.75">
      <c r="A48" s="874" t="s">
        <v>677</v>
      </c>
      <c r="B48" s="874"/>
      <c r="C48" s="874"/>
      <c r="D48" s="874"/>
      <c r="E48" s="874"/>
    </row>
    <row r="49" spans="1:5" ht="12.75">
      <c r="A49" s="875"/>
      <c r="B49" s="875"/>
      <c r="C49" s="875"/>
      <c r="D49" s="875"/>
      <c r="E49" s="875"/>
    </row>
  </sheetData>
  <sheetProtection/>
  <mergeCells count="8">
    <mergeCell ref="A48:E48"/>
    <mergeCell ref="A49:E49"/>
    <mergeCell ref="A2:E2"/>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O51"/>
  <sheetViews>
    <sheetView showGridLines="0" zoomScalePageLayoutView="0" workbookViewId="0" topLeftCell="A1">
      <selection activeCell="G33" sqref="G33"/>
    </sheetView>
  </sheetViews>
  <sheetFormatPr defaultColWidth="11.421875" defaultRowHeight="12.75"/>
  <cols>
    <col min="1" max="1" width="23.28125" style="0" customWidth="1"/>
    <col min="2" max="2" width="15.57421875" style="0" customWidth="1"/>
    <col min="3" max="3" width="12.00390625" style="0" customWidth="1"/>
    <col min="4" max="4" width="12.28125" style="0" customWidth="1"/>
    <col min="5" max="5" width="12.8515625" style="0" customWidth="1"/>
    <col min="6" max="6" width="12.140625" style="0" customWidth="1"/>
    <col min="7" max="7" width="12.421875" style="0" customWidth="1"/>
    <col min="8" max="8" width="14.00390625" style="0" customWidth="1"/>
    <col min="9" max="9" width="12.00390625" style="0" customWidth="1"/>
    <col min="11" max="11" width="14.00390625" style="0" customWidth="1"/>
    <col min="12" max="12" width="14.140625" style="0" customWidth="1"/>
    <col min="13" max="13" width="12.140625" style="0" customWidth="1"/>
    <col min="14" max="14" width="12.8515625" style="0" customWidth="1"/>
    <col min="15" max="15" width="12.57421875" style="0" customWidth="1"/>
  </cols>
  <sheetData>
    <row r="1" spans="1:15" ht="12.75">
      <c r="A1" s="17" t="s">
        <v>66</v>
      </c>
      <c r="B1" s="575"/>
      <c r="C1" s="575"/>
      <c r="D1" s="575"/>
      <c r="E1" s="575"/>
      <c r="F1" s="575"/>
      <c r="G1" s="575"/>
      <c r="H1" s="575"/>
      <c r="I1" s="575"/>
      <c r="J1" s="575"/>
      <c r="K1" s="575"/>
      <c r="L1" s="575"/>
      <c r="M1" s="575"/>
      <c r="N1" s="575"/>
      <c r="O1" s="575"/>
    </row>
    <row r="2" spans="1:15" ht="12.75">
      <c r="A2" s="883" t="s">
        <v>917</v>
      </c>
      <c r="B2" s="883"/>
      <c r="C2" s="883"/>
      <c r="D2" s="883"/>
      <c r="E2" s="883"/>
      <c r="F2" s="883"/>
      <c r="G2" s="883"/>
      <c r="H2" s="883"/>
      <c r="I2" s="883"/>
      <c r="J2" s="883"/>
      <c r="K2" s="883"/>
      <c r="L2" s="883"/>
      <c r="M2" s="883"/>
      <c r="N2" s="883"/>
      <c r="O2" s="883"/>
    </row>
    <row r="3" spans="1:15" ht="15">
      <c r="A3" s="826" t="s">
        <v>916</v>
      </c>
      <c r="B3" s="826"/>
      <c r="C3" s="826"/>
      <c r="D3" s="826"/>
      <c r="E3" s="826"/>
      <c r="F3" s="826"/>
      <c r="G3" s="826"/>
      <c r="H3" s="826"/>
      <c r="I3" s="826"/>
      <c r="J3" s="826"/>
      <c r="K3" s="826"/>
      <c r="L3" s="826"/>
      <c r="M3" s="826"/>
      <c r="N3" s="826"/>
      <c r="O3" s="826"/>
    </row>
    <row r="4" spans="1:15" ht="14.25">
      <c r="A4" s="138" t="s">
        <v>524</v>
      </c>
      <c r="B4" s="576"/>
      <c r="C4" s="576"/>
      <c r="D4" s="576"/>
      <c r="E4" s="576"/>
      <c r="F4" s="576"/>
      <c r="G4" s="576"/>
      <c r="H4" s="576"/>
      <c r="I4" s="576"/>
      <c r="J4" s="576"/>
      <c r="K4" s="576"/>
      <c r="L4" s="576"/>
      <c r="M4" s="576"/>
      <c r="N4" s="576"/>
      <c r="O4" s="576"/>
    </row>
    <row r="5" spans="1:15" ht="13.5" thickBot="1">
      <c r="A5" s="883" t="s">
        <v>257</v>
      </c>
      <c r="B5" s="883"/>
      <c r="C5" s="883"/>
      <c r="D5" s="883"/>
      <c r="E5" s="883"/>
      <c r="F5" s="883"/>
      <c r="G5" s="883"/>
      <c r="H5" s="883"/>
      <c r="I5" s="883"/>
      <c r="J5" s="883"/>
      <c r="K5" s="883"/>
      <c r="L5" s="883"/>
      <c r="M5" s="883"/>
      <c r="N5" s="883"/>
      <c r="O5" s="883"/>
    </row>
    <row r="6" spans="1:15" ht="12.75">
      <c r="A6" s="884" t="s">
        <v>67</v>
      </c>
      <c r="B6" s="884" t="s">
        <v>526</v>
      </c>
      <c r="C6" s="884"/>
      <c r="D6" s="884"/>
      <c r="E6" s="884"/>
      <c r="F6" s="884"/>
      <c r="G6" s="884"/>
      <c r="H6" s="884"/>
      <c r="I6" s="884"/>
      <c r="J6" s="884"/>
      <c r="K6" s="884"/>
      <c r="L6" s="884"/>
      <c r="M6" s="884"/>
      <c r="N6" s="884"/>
      <c r="O6" s="863" t="s">
        <v>673</v>
      </c>
    </row>
    <row r="7" spans="1:15" ht="12.75">
      <c r="A7" s="881"/>
      <c r="B7" s="881" t="s">
        <v>721</v>
      </c>
      <c r="C7" s="861" t="s">
        <v>877</v>
      </c>
      <c r="D7" s="861" t="s">
        <v>602</v>
      </c>
      <c r="E7" s="861" t="s">
        <v>601</v>
      </c>
      <c r="F7" s="861" t="s">
        <v>589</v>
      </c>
      <c r="G7" s="861" t="s">
        <v>530</v>
      </c>
      <c r="H7" s="861" t="s">
        <v>879</v>
      </c>
      <c r="I7" s="881" t="s">
        <v>720</v>
      </c>
      <c r="J7" s="881"/>
      <c r="K7" s="881"/>
      <c r="L7" s="881"/>
      <c r="M7" s="881"/>
      <c r="N7" s="861" t="s">
        <v>880</v>
      </c>
      <c r="O7" s="861"/>
    </row>
    <row r="8" spans="1:15" ht="12.75">
      <c r="A8" s="881"/>
      <c r="B8" s="881"/>
      <c r="C8" s="862"/>
      <c r="D8" s="861"/>
      <c r="E8" s="861"/>
      <c r="F8" s="861"/>
      <c r="G8" s="861"/>
      <c r="H8" s="861"/>
      <c r="I8" s="881"/>
      <c r="J8" s="881"/>
      <c r="K8" s="881"/>
      <c r="L8" s="881"/>
      <c r="M8" s="881"/>
      <c r="N8" s="861"/>
      <c r="O8" s="861"/>
    </row>
    <row r="9" spans="1:15" ht="51">
      <c r="A9" s="881"/>
      <c r="B9" s="881"/>
      <c r="C9" s="862"/>
      <c r="D9" s="861"/>
      <c r="E9" s="861"/>
      <c r="F9" s="861"/>
      <c r="G9" s="861"/>
      <c r="H9" s="861"/>
      <c r="I9" s="577" t="s">
        <v>882</v>
      </c>
      <c r="J9" s="577" t="s">
        <v>883</v>
      </c>
      <c r="K9" s="577" t="s">
        <v>884</v>
      </c>
      <c r="L9" s="577" t="s">
        <v>885</v>
      </c>
      <c r="M9" s="577" t="s">
        <v>886</v>
      </c>
      <c r="N9" s="861"/>
      <c r="O9" s="861"/>
    </row>
    <row r="10" spans="1:15" ht="12.75">
      <c r="A10" s="578"/>
      <c r="B10" s="578"/>
      <c r="C10" s="578"/>
      <c r="D10" s="578"/>
      <c r="E10" s="578"/>
      <c r="F10" s="578"/>
      <c r="G10" s="578"/>
      <c r="H10" s="578"/>
      <c r="I10" s="578"/>
      <c r="J10" s="578"/>
      <c r="K10" s="578"/>
      <c r="L10" s="578"/>
      <c r="M10" s="578"/>
      <c r="N10" s="578"/>
      <c r="O10" s="578"/>
    </row>
    <row r="11" spans="1:15" ht="12.75">
      <c r="A11" s="578" t="s">
        <v>873</v>
      </c>
      <c r="B11" s="579">
        <v>202622939.56827</v>
      </c>
      <c r="C11" s="579">
        <v>95118403.60167998</v>
      </c>
      <c r="D11" s="579">
        <v>22889741.831839997</v>
      </c>
      <c r="E11" s="579">
        <v>2551400.8667899994</v>
      </c>
      <c r="F11" s="579">
        <v>19435700.617089994</v>
      </c>
      <c r="G11" s="579">
        <v>37263019.46468001</v>
      </c>
      <c r="H11" s="579">
        <v>177258266.38208</v>
      </c>
      <c r="I11" s="579">
        <v>863167.5218000001</v>
      </c>
      <c r="J11" s="579">
        <v>730903.9105300001</v>
      </c>
      <c r="K11" s="579">
        <v>1687087.4211399995</v>
      </c>
      <c r="L11" s="579">
        <v>2500201.33186</v>
      </c>
      <c r="M11" s="579">
        <v>5781360.18533</v>
      </c>
      <c r="N11" s="579">
        <v>19583313.00086</v>
      </c>
      <c r="O11" s="580">
        <v>202720.04445001483</v>
      </c>
    </row>
    <row r="12" spans="1:15" ht="12.75">
      <c r="A12" s="581"/>
      <c r="B12" s="579"/>
      <c r="C12" s="579"/>
      <c r="D12" s="579"/>
      <c r="E12" s="579"/>
      <c r="F12" s="579"/>
      <c r="G12" s="579"/>
      <c r="H12" s="579"/>
      <c r="I12" s="579"/>
      <c r="J12" s="579"/>
      <c r="K12" s="579"/>
      <c r="L12" s="579"/>
      <c r="M12" s="579"/>
      <c r="N12" s="579"/>
      <c r="O12" s="579"/>
    </row>
    <row r="13" spans="1:15" ht="12.75">
      <c r="A13" s="510" t="s">
        <v>69</v>
      </c>
      <c r="B13" s="579">
        <v>2469538.86498</v>
      </c>
      <c r="C13" s="579">
        <v>1153758.59603</v>
      </c>
      <c r="D13" s="579">
        <v>352930.46901999996</v>
      </c>
      <c r="E13" s="579">
        <v>32326.494310000002</v>
      </c>
      <c r="F13" s="579">
        <v>190128.92437999998</v>
      </c>
      <c r="G13" s="579">
        <v>424755.67851</v>
      </c>
      <c r="H13" s="579">
        <v>2153900.16225</v>
      </c>
      <c r="I13" s="579">
        <v>283.07934</v>
      </c>
      <c r="J13" s="579">
        <v>163.63621</v>
      </c>
      <c r="K13" s="579">
        <v>21916.66422</v>
      </c>
      <c r="L13" s="579">
        <v>25056.709539999996</v>
      </c>
      <c r="M13" s="579">
        <v>47420.089309999996</v>
      </c>
      <c r="N13" s="579">
        <v>268218.61342</v>
      </c>
      <c r="O13" s="580">
        <v>160355.7772599999</v>
      </c>
    </row>
    <row r="14" spans="1:15" ht="12.75">
      <c r="A14" s="510" t="s">
        <v>70</v>
      </c>
      <c r="B14" s="579">
        <v>7709870.892329999</v>
      </c>
      <c r="C14" s="579">
        <v>3622339.4553900003</v>
      </c>
      <c r="D14" s="579">
        <v>814965.57115</v>
      </c>
      <c r="E14" s="579">
        <v>60156.78359</v>
      </c>
      <c r="F14" s="579">
        <v>798098.4325399998</v>
      </c>
      <c r="G14" s="579">
        <v>1617236.5227200002</v>
      </c>
      <c r="H14" s="579">
        <v>6912796.765389999</v>
      </c>
      <c r="I14" s="579">
        <v>4967.41737</v>
      </c>
      <c r="J14" s="579">
        <v>152.03875</v>
      </c>
      <c r="K14" s="579">
        <v>83282.56753</v>
      </c>
      <c r="L14" s="579">
        <v>65068.207630000004</v>
      </c>
      <c r="M14" s="579">
        <v>153470.23128</v>
      </c>
      <c r="N14" s="579">
        <v>643603.8956599999</v>
      </c>
      <c r="O14" s="580">
        <v>1397033.2503299983</v>
      </c>
    </row>
    <row r="15" spans="1:15" ht="12.75">
      <c r="A15" s="510" t="s">
        <v>71</v>
      </c>
      <c r="B15" s="579">
        <v>1711144.18966</v>
      </c>
      <c r="C15" s="579">
        <v>931028.49205</v>
      </c>
      <c r="D15" s="579">
        <v>149409.47947999998</v>
      </c>
      <c r="E15" s="579">
        <v>19858.57192</v>
      </c>
      <c r="F15" s="579">
        <v>204571.81569999998</v>
      </c>
      <c r="G15" s="579">
        <v>188477.62475</v>
      </c>
      <c r="H15" s="579">
        <v>1493345.9838999999</v>
      </c>
      <c r="I15" s="579">
        <v>199.52577</v>
      </c>
      <c r="J15" s="579">
        <v>141.65698</v>
      </c>
      <c r="K15" s="579">
        <v>15093.985349999999</v>
      </c>
      <c r="L15" s="579">
        <v>39604.312159999994</v>
      </c>
      <c r="M15" s="579">
        <v>55039.48026</v>
      </c>
      <c r="N15" s="579">
        <v>162758.7255</v>
      </c>
      <c r="O15" s="580">
        <v>-591.2160399998538</v>
      </c>
    </row>
    <row r="16" spans="1:15" ht="12.75">
      <c r="A16" s="510" t="s">
        <v>72</v>
      </c>
      <c r="B16" s="579">
        <v>1394669.84987</v>
      </c>
      <c r="C16" s="579">
        <v>689536.564</v>
      </c>
      <c r="D16" s="579">
        <v>163819.39408</v>
      </c>
      <c r="E16" s="579">
        <v>19296.40285</v>
      </c>
      <c r="F16" s="579">
        <v>144834.32114999995</v>
      </c>
      <c r="G16" s="579">
        <v>189390.97231</v>
      </c>
      <c r="H16" s="579">
        <v>1206877.65439</v>
      </c>
      <c r="I16" s="579">
        <v>167.76576</v>
      </c>
      <c r="J16" s="579">
        <v>42.66827</v>
      </c>
      <c r="K16" s="579">
        <v>16312.51953</v>
      </c>
      <c r="L16" s="579">
        <v>28401.294009999998</v>
      </c>
      <c r="M16" s="579">
        <v>44924.24756999999</v>
      </c>
      <c r="N16" s="579">
        <v>142867.94791</v>
      </c>
      <c r="O16" s="580">
        <v>428162.33783999993</v>
      </c>
    </row>
    <row r="17" spans="1:15" ht="12.75">
      <c r="A17" s="510" t="s">
        <v>73</v>
      </c>
      <c r="B17" s="579">
        <v>8106185.414230001</v>
      </c>
      <c r="C17" s="579">
        <v>3610794.96931</v>
      </c>
      <c r="D17" s="579">
        <v>968920.89041</v>
      </c>
      <c r="E17" s="579">
        <v>81754.11553</v>
      </c>
      <c r="F17" s="579">
        <v>757838.7327800001</v>
      </c>
      <c r="G17" s="579">
        <v>1773015.6562100004</v>
      </c>
      <c r="H17" s="579">
        <v>7192324.364240001</v>
      </c>
      <c r="I17" s="579">
        <v>9553.23256</v>
      </c>
      <c r="J17" s="579">
        <v>301.98282</v>
      </c>
      <c r="K17" s="579">
        <v>66507.80412</v>
      </c>
      <c r="L17" s="579">
        <v>92166.93781</v>
      </c>
      <c r="M17" s="579">
        <v>168529.95731</v>
      </c>
      <c r="N17" s="579">
        <v>745331.09268</v>
      </c>
      <c r="O17" s="580">
        <v>-795516.9235800011</v>
      </c>
    </row>
    <row r="18" spans="1:15" ht="12.75">
      <c r="A18" s="510" t="s">
        <v>74</v>
      </c>
      <c r="B18" s="579">
        <v>1465013.41802</v>
      </c>
      <c r="C18" s="579">
        <v>748022.2962300001</v>
      </c>
      <c r="D18" s="579">
        <v>119727.63089</v>
      </c>
      <c r="E18" s="579">
        <v>13159.92599</v>
      </c>
      <c r="F18" s="579">
        <v>158995.09576</v>
      </c>
      <c r="G18" s="579">
        <v>210663.43244</v>
      </c>
      <c r="H18" s="579">
        <v>1250568.38131</v>
      </c>
      <c r="I18" s="579">
        <v>198.60052</v>
      </c>
      <c r="J18" s="579">
        <v>101.66436</v>
      </c>
      <c r="K18" s="579">
        <v>10350.616390000001</v>
      </c>
      <c r="L18" s="579">
        <v>36838.07989</v>
      </c>
      <c r="M18" s="579">
        <v>47488.961160000006</v>
      </c>
      <c r="N18" s="579">
        <v>166956.07555</v>
      </c>
      <c r="O18" s="580">
        <v>-221794.71927999984</v>
      </c>
    </row>
    <row r="19" spans="1:15" ht="12.75">
      <c r="A19" s="510" t="s">
        <v>75</v>
      </c>
      <c r="B19" s="579">
        <v>2297642.6229099995</v>
      </c>
      <c r="C19" s="579">
        <v>1169162.1908899997</v>
      </c>
      <c r="D19" s="579">
        <v>197778.43974</v>
      </c>
      <c r="E19" s="579">
        <v>34789.58356</v>
      </c>
      <c r="F19" s="579">
        <v>258916.80791</v>
      </c>
      <c r="G19" s="579">
        <v>304613.31782999996</v>
      </c>
      <c r="H19" s="579">
        <v>1965260.3399299998</v>
      </c>
      <c r="I19" s="579">
        <v>1645.76348</v>
      </c>
      <c r="J19" s="579">
        <v>128.33338</v>
      </c>
      <c r="K19" s="579">
        <v>13091.04595</v>
      </c>
      <c r="L19" s="579">
        <v>43204.798619999994</v>
      </c>
      <c r="M19" s="579">
        <v>58069.94142999999</v>
      </c>
      <c r="N19" s="579">
        <v>274312.34155</v>
      </c>
      <c r="O19" s="580">
        <v>-402105.9348099991</v>
      </c>
    </row>
    <row r="20" spans="1:15" ht="12.75">
      <c r="A20" s="510" t="s">
        <v>76</v>
      </c>
      <c r="B20" s="579">
        <v>8665700.93929</v>
      </c>
      <c r="C20" s="579">
        <v>4148101.70407</v>
      </c>
      <c r="D20" s="579">
        <v>1118988.17503</v>
      </c>
      <c r="E20" s="579">
        <v>83773.76418</v>
      </c>
      <c r="F20" s="579">
        <v>769718.43624</v>
      </c>
      <c r="G20" s="579">
        <v>1535732.70145</v>
      </c>
      <c r="H20" s="579">
        <v>7656314.78097</v>
      </c>
      <c r="I20" s="579">
        <v>8265.70113</v>
      </c>
      <c r="J20" s="579">
        <v>410.2368</v>
      </c>
      <c r="K20" s="579">
        <v>79690.51968000001</v>
      </c>
      <c r="L20" s="579">
        <v>89155.26224000001</v>
      </c>
      <c r="M20" s="579">
        <v>177521.71985000002</v>
      </c>
      <c r="N20" s="579">
        <v>831864.43847</v>
      </c>
      <c r="O20" s="580">
        <v>149047.25573000312</v>
      </c>
    </row>
    <row r="21" spans="1:15" ht="12.75">
      <c r="A21" s="511" t="s">
        <v>77</v>
      </c>
      <c r="B21" s="579">
        <v>10076915.96195</v>
      </c>
      <c r="C21" s="579">
        <v>3899546.1884600003</v>
      </c>
      <c r="D21" s="579">
        <v>314102.87826</v>
      </c>
      <c r="E21" s="579">
        <v>29760.44568</v>
      </c>
      <c r="F21" s="579">
        <v>2304877.17318</v>
      </c>
      <c r="G21" s="579">
        <v>1430761.5100300002</v>
      </c>
      <c r="H21" s="579">
        <v>7979048.195610001</v>
      </c>
      <c r="I21" s="579">
        <v>0</v>
      </c>
      <c r="J21" s="579">
        <v>722071.5400200001</v>
      </c>
      <c r="K21" s="579">
        <v>0</v>
      </c>
      <c r="L21" s="579">
        <v>186084.25467999998</v>
      </c>
      <c r="M21" s="579">
        <v>908155.7947000001</v>
      </c>
      <c r="N21" s="579">
        <v>1189711.9716400001</v>
      </c>
      <c r="O21" s="580">
        <v>1721160.123469999</v>
      </c>
    </row>
    <row r="22" spans="1:15" ht="12.75">
      <c r="A22" s="510" t="s">
        <v>887</v>
      </c>
      <c r="B22" s="579">
        <v>16877837.407409996</v>
      </c>
      <c r="C22" s="579">
        <v>8373533.6548</v>
      </c>
      <c r="D22" s="579">
        <v>1918433.2128799995</v>
      </c>
      <c r="E22" s="579">
        <v>233109.81585</v>
      </c>
      <c r="F22" s="579">
        <v>1337619.32311</v>
      </c>
      <c r="G22" s="579">
        <v>3101337.40996</v>
      </c>
      <c r="H22" s="579">
        <v>14964033.416599998</v>
      </c>
      <c r="I22" s="579">
        <v>356721.87847000005</v>
      </c>
      <c r="J22" s="579">
        <v>645.87844</v>
      </c>
      <c r="K22" s="579">
        <v>184049.23585</v>
      </c>
      <c r="L22" s="579">
        <v>106803.49953000002</v>
      </c>
      <c r="M22" s="579">
        <v>648220.4922900001</v>
      </c>
      <c r="N22" s="579">
        <v>1265583.49852</v>
      </c>
      <c r="O22" s="580">
        <v>-16877837.407409996</v>
      </c>
    </row>
    <row r="23" spans="1:15" ht="12.75">
      <c r="A23" s="510" t="s">
        <v>888</v>
      </c>
      <c r="B23" s="579">
        <v>18575609.88397</v>
      </c>
      <c r="C23" s="579">
        <v>8818013.3889</v>
      </c>
      <c r="D23" s="579">
        <v>2009553.3173599995</v>
      </c>
      <c r="E23" s="579">
        <v>327809.19990999997</v>
      </c>
      <c r="F23" s="579">
        <v>1648213.94765</v>
      </c>
      <c r="G23" s="579">
        <v>3621770.81848</v>
      </c>
      <c r="H23" s="579">
        <v>16425360.6723</v>
      </c>
      <c r="I23" s="579">
        <v>199792.04216</v>
      </c>
      <c r="J23" s="579">
        <v>714.60041</v>
      </c>
      <c r="K23" s="579">
        <v>181626.9881</v>
      </c>
      <c r="L23" s="579">
        <v>219641.01492</v>
      </c>
      <c r="M23" s="579">
        <v>601774.64559</v>
      </c>
      <c r="N23" s="579">
        <v>1548474.5660799998</v>
      </c>
      <c r="O23" s="580">
        <v>-18575609.88397</v>
      </c>
    </row>
    <row r="24" spans="1:15" ht="12.75">
      <c r="A24" s="512" t="s">
        <v>80</v>
      </c>
      <c r="B24" s="579">
        <v>2891948.74332</v>
      </c>
      <c r="C24" s="579">
        <v>1421714.67015</v>
      </c>
      <c r="D24" s="579">
        <v>359212.1957300001</v>
      </c>
      <c r="E24" s="579">
        <v>37581.06342</v>
      </c>
      <c r="F24" s="579">
        <v>221958.69807000004</v>
      </c>
      <c r="G24" s="579">
        <v>462597.62860999996</v>
      </c>
      <c r="H24" s="579">
        <v>2503064.25598</v>
      </c>
      <c r="I24" s="579">
        <v>4514.950019999999</v>
      </c>
      <c r="J24" s="579">
        <v>87.4917</v>
      </c>
      <c r="K24" s="579">
        <v>17786.36208</v>
      </c>
      <c r="L24" s="579">
        <v>33197.958080000004</v>
      </c>
      <c r="M24" s="579">
        <v>55586.761880000005</v>
      </c>
      <c r="N24" s="579">
        <v>333297.72546</v>
      </c>
      <c r="O24" s="580">
        <v>-747531.6294899997</v>
      </c>
    </row>
    <row r="25" spans="1:15" ht="12.75">
      <c r="A25" s="512" t="s">
        <v>81</v>
      </c>
      <c r="B25" s="579">
        <v>7030900.61578</v>
      </c>
      <c r="C25" s="579">
        <v>3149530.8138</v>
      </c>
      <c r="D25" s="579">
        <v>1014483.8754299999</v>
      </c>
      <c r="E25" s="579">
        <v>82159.16971</v>
      </c>
      <c r="F25" s="579">
        <v>540114.2054499999</v>
      </c>
      <c r="G25" s="579">
        <v>1324036.8296499997</v>
      </c>
      <c r="H25" s="579">
        <v>6110324.89404</v>
      </c>
      <c r="I25" s="579">
        <v>20137.78354</v>
      </c>
      <c r="J25" s="579">
        <v>225.34086</v>
      </c>
      <c r="K25" s="579">
        <v>65197.0717</v>
      </c>
      <c r="L25" s="579">
        <v>80492.09348</v>
      </c>
      <c r="M25" s="579">
        <v>166052.28957999998</v>
      </c>
      <c r="N25" s="579">
        <v>754523.43216</v>
      </c>
      <c r="O25" s="580">
        <v>362058.1977100009</v>
      </c>
    </row>
    <row r="26" spans="1:15" ht="12.75">
      <c r="A26" s="510" t="s">
        <v>82</v>
      </c>
      <c r="B26" s="579">
        <v>2829292.4238700005</v>
      </c>
      <c r="C26" s="579">
        <v>1432223.6449499999</v>
      </c>
      <c r="D26" s="579">
        <v>282170.30263</v>
      </c>
      <c r="E26" s="579">
        <v>71671.81296000001</v>
      </c>
      <c r="F26" s="579">
        <v>295819.93794000003</v>
      </c>
      <c r="G26" s="579">
        <v>372911.35865999997</v>
      </c>
      <c r="H26" s="579">
        <v>2454797.05714</v>
      </c>
      <c r="I26" s="579">
        <v>318.39726</v>
      </c>
      <c r="J26" s="579">
        <v>192.07476</v>
      </c>
      <c r="K26" s="579">
        <v>14932.42447</v>
      </c>
      <c r="L26" s="579">
        <v>43322.78761</v>
      </c>
      <c r="M26" s="579">
        <v>58765.6841</v>
      </c>
      <c r="N26" s="579">
        <v>315729.68263</v>
      </c>
      <c r="O26" s="580">
        <v>-909970.0268400006</v>
      </c>
    </row>
    <row r="27" spans="1:15" ht="12.75">
      <c r="A27" s="510" t="s">
        <v>83</v>
      </c>
      <c r="B27" s="579">
        <v>2432283.05477</v>
      </c>
      <c r="C27" s="579">
        <v>1221929.83692</v>
      </c>
      <c r="D27" s="579">
        <v>188634.84008</v>
      </c>
      <c r="E27" s="579">
        <v>17670.34153</v>
      </c>
      <c r="F27" s="579">
        <v>270147.02275000006</v>
      </c>
      <c r="G27" s="579">
        <v>421968.36146</v>
      </c>
      <c r="H27" s="579">
        <v>2120350.40274</v>
      </c>
      <c r="I27" s="579">
        <v>450.80989</v>
      </c>
      <c r="J27" s="579">
        <v>147.59585</v>
      </c>
      <c r="K27" s="579">
        <v>18636.85963</v>
      </c>
      <c r="L27" s="579">
        <v>26301.431529999998</v>
      </c>
      <c r="M27" s="579">
        <v>45536.696899999995</v>
      </c>
      <c r="N27" s="579">
        <v>266395.95513</v>
      </c>
      <c r="O27" s="580">
        <v>-278432.74167000037</v>
      </c>
    </row>
    <row r="28" spans="1:15" ht="12.75">
      <c r="A28" s="510" t="s">
        <v>84</v>
      </c>
      <c r="B28" s="579">
        <v>15113431.945980001</v>
      </c>
      <c r="C28" s="579">
        <v>6915649.38931</v>
      </c>
      <c r="D28" s="579">
        <v>2185408.0292199994</v>
      </c>
      <c r="E28" s="579">
        <v>204755.51966</v>
      </c>
      <c r="F28" s="579">
        <v>974664.4347600003</v>
      </c>
      <c r="G28" s="579">
        <v>3032485.55329</v>
      </c>
      <c r="H28" s="579">
        <v>13312962.92624</v>
      </c>
      <c r="I28" s="579">
        <v>24528.684839999998</v>
      </c>
      <c r="J28" s="579">
        <v>496.92075</v>
      </c>
      <c r="K28" s="579">
        <v>122482.57439</v>
      </c>
      <c r="L28" s="579">
        <v>207289.05535</v>
      </c>
      <c r="M28" s="579">
        <v>354797.23533</v>
      </c>
      <c r="N28" s="579">
        <v>1445671.78441</v>
      </c>
      <c r="O28" s="580">
        <v>-323881.37756000087</v>
      </c>
    </row>
    <row r="29" spans="1:15" ht="12.75">
      <c r="A29" s="510" t="s">
        <v>470</v>
      </c>
      <c r="B29" s="579">
        <v>10406437.17838</v>
      </c>
      <c r="C29" s="579">
        <v>4916956.05277</v>
      </c>
      <c r="D29" s="579">
        <v>953030.44691</v>
      </c>
      <c r="E29" s="579">
        <v>88060.05553000001</v>
      </c>
      <c r="F29" s="579">
        <v>806650.7527999998</v>
      </c>
      <c r="G29" s="579">
        <v>2257818.4378699996</v>
      </c>
      <c r="H29" s="579">
        <v>9022515.74588</v>
      </c>
      <c r="I29" s="579">
        <v>331.2602</v>
      </c>
      <c r="J29" s="579">
        <v>465.99136</v>
      </c>
      <c r="K29" s="579">
        <v>84885.56454</v>
      </c>
      <c r="L29" s="579">
        <v>95724.53074000002</v>
      </c>
      <c r="M29" s="579">
        <v>181407.34684</v>
      </c>
      <c r="N29" s="579">
        <v>1202514.08566</v>
      </c>
      <c r="O29" s="580">
        <v>-1309738.3976500016</v>
      </c>
    </row>
    <row r="30" spans="1:15" ht="12.75">
      <c r="A30" s="510" t="s">
        <v>86</v>
      </c>
      <c r="B30" s="579">
        <v>5553176.17016</v>
      </c>
      <c r="C30" s="579">
        <v>2754733.5160400006</v>
      </c>
      <c r="D30" s="579">
        <v>528865.47328</v>
      </c>
      <c r="E30" s="579">
        <v>107488.94834</v>
      </c>
      <c r="F30" s="579">
        <v>472487.31447999994</v>
      </c>
      <c r="G30" s="579">
        <v>1009647.8041699999</v>
      </c>
      <c r="H30" s="579">
        <v>4873223.05631</v>
      </c>
      <c r="I30" s="579">
        <v>3620.98429</v>
      </c>
      <c r="J30" s="579">
        <v>253.63639999999998</v>
      </c>
      <c r="K30" s="579">
        <v>58790.60622</v>
      </c>
      <c r="L30" s="579">
        <v>66419.27932</v>
      </c>
      <c r="M30" s="579">
        <v>129084.50623</v>
      </c>
      <c r="N30" s="579">
        <v>550868.60762</v>
      </c>
      <c r="O30" s="580">
        <v>891690.94178</v>
      </c>
    </row>
    <row r="31" spans="1:15" ht="12.75">
      <c r="A31" s="510" t="s">
        <v>87</v>
      </c>
      <c r="B31" s="579">
        <v>4131798.0988100003</v>
      </c>
      <c r="C31" s="579">
        <v>1891316.07053</v>
      </c>
      <c r="D31" s="579">
        <v>496043.40416</v>
      </c>
      <c r="E31" s="579">
        <v>42275.75922</v>
      </c>
      <c r="F31" s="579">
        <v>372826.62236999994</v>
      </c>
      <c r="G31" s="579">
        <v>787266.9890699999</v>
      </c>
      <c r="H31" s="579">
        <v>3589728.84535</v>
      </c>
      <c r="I31" s="579">
        <v>12035.29641</v>
      </c>
      <c r="J31" s="579">
        <v>218.91285</v>
      </c>
      <c r="K31" s="579">
        <v>31507.29175</v>
      </c>
      <c r="L31" s="579">
        <v>49268.73322000001</v>
      </c>
      <c r="M31" s="579">
        <v>93030.23423</v>
      </c>
      <c r="N31" s="579">
        <v>449039.01923000003</v>
      </c>
      <c r="O31" s="580">
        <v>-359762.3302600002</v>
      </c>
    </row>
    <row r="32" spans="1:15" ht="12.75">
      <c r="A32" s="510" t="s">
        <v>88</v>
      </c>
      <c r="B32" s="579">
        <v>3162927.72589</v>
      </c>
      <c r="C32" s="579">
        <v>1475064.1063</v>
      </c>
      <c r="D32" s="579">
        <v>289676.1963400001</v>
      </c>
      <c r="E32" s="579">
        <v>40543.79046</v>
      </c>
      <c r="F32" s="579">
        <v>335078.7172</v>
      </c>
      <c r="G32" s="579">
        <v>657986.77382</v>
      </c>
      <c r="H32" s="579">
        <v>2798349.58412</v>
      </c>
      <c r="I32" s="579">
        <v>279.73555</v>
      </c>
      <c r="J32" s="579">
        <v>174.68524</v>
      </c>
      <c r="K32" s="579">
        <v>19153.358539999997</v>
      </c>
      <c r="L32" s="579">
        <v>29683.78899</v>
      </c>
      <c r="M32" s="579">
        <v>49291.56832</v>
      </c>
      <c r="N32" s="579">
        <v>315286.57344999997</v>
      </c>
      <c r="O32" s="580">
        <v>-756332.69992</v>
      </c>
    </row>
    <row r="33" spans="1:15" ht="12.75">
      <c r="A33" s="510" t="s">
        <v>89</v>
      </c>
      <c r="B33" s="579">
        <v>1832517.67263</v>
      </c>
      <c r="C33" s="579">
        <v>926419.84186</v>
      </c>
      <c r="D33" s="579">
        <v>168000.69449</v>
      </c>
      <c r="E33" s="579">
        <v>29146.617449999998</v>
      </c>
      <c r="F33" s="579">
        <v>160217.43317000003</v>
      </c>
      <c r="G33" s="579">
        <v>297014.35326999996</v>
      </c>
      <c r="H33" s="579">
        <v>1580798.94024</v>
      </c>
      <c r="I33" s="579">
        <v>196.23373999999998</v>
      </c>
      <c r="J33" s="579">
        <v>164.04426999999998</v>
      </c>
      <c r="K33" s="579">
        <v>9873.45918</v>
      </c>
      <c r="L33" s="579">
        <v>29407.38237</v>
      </c>
      <c r="M33" s="579">
        <v>39641.11956</v>
      </c>
      <c r="N33" s="579">
        <v>212077.61283000003</v>
      </c>
      <c r="O33" s="580">
        <v>-551687.8481799995</v>
      </c>
    </row>
    <row r="34" spans="1:15" ht="12.75">
      <c r="A34" s="510" t="s">
        <v>90</v>
      </c>
      <c r="B34" s="579">
        <v>13925409.006690001</v>
      </c>
      <c r="C34" s="579">
        <v>6233702.64698</v>
      </c>
      <c r="D34" s="579">
        <v>2082733.11495</v>
      </c>
      <c r="E34" s="579">
        <v>232776.27297999998</v>
      </c>
      <c r="F34" s="579">
        <v>972397.0117599999</v>
      </c>
      <c r="G34" s="579">
        <v>2544523.92485</v>
      </c>
      <c r="H34" s="579">
        <v>12066132.971520001</v>
      </c>
      <c r="I34" s="579">
        <v>181847.12952000002</v>
      </c>
      <c r="J34" s="579">
        <v>475.27360999999996</v>
      </c>
      <c r="K34" s="579">
        <v>147486.31306000001</v>
      </c>
      <c r="L34" s="579">
        <v>215111.07207000002</v>
      </c>
      <c r="M34" s="579">
        <v>544919.7882600001</v>
      </c>
      <c r="N34" s="579">
        <v>1314356.24691</v>
      </c>
      <c r="O34" s="580">
        <v>1891060.476780001</v>
      </c>
    </row>
    <row r="35" spans="1:15" ht="12.75">
      <c r="A35" s="510" t="s">
        <v>91</v>
      </c>
      <c r="B35" s="579">
        <v>2069490.2742499998</v>
      </c>
      <c r="C35" s="579">
        <v>1042418.0448899999</v>
      </c>
      <c r="D35" s="579">
        <v>196549.32462999996</v>
      </c>
      <c r="E35" s="579">
        <v>28606.79605</v>
      </c>
      <c r="F35" s="579">
        <v>213505.85169</v>
      </c>
      <c r="G35" s="579">
        <v>303751.71076</v>
      </c>
      <c r="H35" s="579">
        <v>1784831.7280199998</v>
      </c>
      <c r="I35" s="579">
        <v>1388.26783</v>
      </c>
      <c r="J35" s="579">
        <v>194.07643</v>
      </c>
      <c r="K35" s="579">
        <v>12798.51207</v>
      </c>
      <c r="L35" s="579">
        <v>28901.30582</v>
      </c>
      <c r="M35" s="579">
        <v>43282.162150000004</v>
      </c>
      <c r="N35" s="579">
        <v>241376.38408000002</v>
      </c>
      <c r="O35" s="580">
        <v>-256360.83838999993</v>
      </c>
    </row>
    <row r="36" spans="1:15" ht="12.75">
      <c r="A36" s="510" t="s">
        <v>92</v>
      </c>
      <c r="B36" s="579">
        <v>6241333.587819999</v>
      </c>
      <c r="C36" s="579">
        <v>2951555.85549</v>
      </c>
      <c r="D36" s="579">
        <v>804161.3455299998</v>
      </c>
      <c r="E36" s="579">
        <v>70033.11714999999</v>
      </c>
      <c r="F36" s="579">
        <v>532983.3945500001</v>
      </c>
      <c r="G36" s="579">
        <v>1240068.622</v>
      </c>
      <c r="H36" s="579">
        <v>5598802.334719999</v>
      </c>
      <c r="I36" s="579">
        <v>5531.20068</v>
      </c>
      <c r="J36" s="579">
        <v>350.49914</v>
      </c>
      <c r="K36" s="579">
        <v>48794.86776</v>
      </c>
      <c r="L36" s="579">
        <v>91415.90637</v>
      </c>
      <c r="M36" s="579">
        <v>146092.47395</v>
      </c>
      <c r="N36" s="579">
        <v>496438.77914999996</v>
      </c>
      <c r="O36" s="580">
        <v>-1116399.147309999</v>
      </c>
    </row>
    <row r="37" spans="1:15" ht="12.75">
      <c r="A37" s="510" t="s">
        <v>93</v>
      </c>
      <c r="B37" s="579">
        <v>2952919.24429</v>
      </c>
      <c r="C37" s="579">
        <v>1280643.4889800004</v>
      </c>
      <c r="D37" s="579">
        <v>301812.86478999996</v>
      </c>
      <c r="E37" s="579">
        <v>34468.92489</v>
      </c>
      <c r="F37" s="579">
        <v>332295.91195000004</v>
      </c>
      <c r="G37" s="579">
        <v>624283.4221699999</v>
      </c>
      <c r="H37" s="579">
        <v>2573504.61278</v>
      </c>
      <c r="I37" s="579">
        <v>690.81769</v>
      </c>
      <c r="J37" s="579">
        <v>172.79052</v>
      </c>
      <c r="K37" s="579">
        <v>41129.03047</v>
      </c>
      <c r="L37" s="579">
        <v>33583.48336</v>
      </c>
      <c r="M37" s="579">
        <v>75576.12203999999</v>
      </c>
      <c r="N37" s="579">
        <v>303838.50947000005</v>
      </c>
      <c r="O37" s="580">
        <v>1481816.7649499997</v>
      </c>
    </row>
    <row r="38" spans="1:15" ht="12.75">
      <c r="A38" s="510" t="s">
        <v>94</v>
      </c>
      <c r="B38" s="579">
        <v>2227579.64388</v>
      </c>
      <c r="C38" s="579">
        <v>1185216.0579</v>
      </c>
      <c r="D38" s="579">
        <v>184581.4348</v>
      </c>
      <c r="E38" s="579">
        <v>30948.947650000002</v>
      </c>
      <c r="F38" s="579">
        <v>275784.99428</v>
      </c>
      <c r="G38" s="579">
        <v>247663.74639999995</v>
      </c>
      <c r="H38" s="579">
        <v>1924195.1810299996</v>
      </c>
      <c r="I38" s="579">
        <v>293.75578</v>
      </c>
      <c r="J38" s="579">
        <v>134.02612</v>
      </c>
      <c r="K38" s="579">
        <v>28146.86549</v>
      </c>
      <c r="L38" s="579">
        <v>50386.13937</v>
      </c>
      <c r="M38" s="579">
        <v>78960.78676</v>
      </c>
      <c r="N38" s="579">
        <v>224423.67609</v>
      </c>
      <c r="O38" s="580">
        <v>960091.9136700002</v>
      </c>
    </row>
    <row r="39" spans="1:15" ht="12.75">
      <c r="A39" s="510" t="s">
        <v>95</v>
      </c>
      <c r="B39" s="579">
        <v>3613397.79041</v>
      </c>
      <c r="C39" s="579">
        <v>1658445.77927</v>
      </c>
      <c r="D39" s="579">
        <v>473401.37588</v>
      </c>
      <c r="E39" s="579">
        <v>25268.80292</v>
      </c>
      <c r="F39" s="579">
        <v>330645.0786799999</v>
      </c>
      <c r="G39" s="579">
        <v>670120.2507699999</v>
      </c>
      <c r="H39" s="579">
        <v>3157881.28752</v>
      </c>
      <c r="I39" s="579">
        <v>367.4645</v>
      </c>
      <c r="J39" s="579">
        <v>311.87203999999997</v>
      </c>
      <c r="K39" s="579">
        <v>29366.04049</v>
      </c>
      <c r="L39" s="579">
        <v>42874.824969999994</v>
      </c>
      <c r="M39" s="579">
        <v>72920.20199999999</v>
      </c>
      <c r="N39" s="579">
        <v>382596.30089</v>
      </c>
      <c r="O39" s="580">
        <v>-55219.78323999932</v>
      </c>
    </row>
    <row r="40" spans="1:15" ht="12.75">
      <c r="A40" s="510" t="s">
        <v>96</v>
      </c>
      <c r="B40" s="579">
        <v>5551189.10662</v>
      </c>
      <c r="C40" s="579">
        <v>2520586.88994</v>
      </c>
      <c r="D40" s="579">
        <v>857879.31314</v>
      </c>
      <c r="E40" s="579">
        <v>66327.06614</v>
      </c>
      <c r="F40" s="579">
        <v>490950.68032</v>
      </c>
      <c r="G40" s="579">
        <v>932492.2892499999</v>
      </c>
      <c r="H40" s="579">
        <v>4868236.23879</v>
      </c>
      <c r="I40" s="579">
        <v>9583.02497</v>
      </c>
      <c r="J40" s="579">
        <v>244.40293</v>
      </c>
      <c r="K40" s="579">
        <v>36358.829490000004</v>
      </c>
      <c r="L40" s="579">
        <v>73392.71352</v>
      </c>
      <c r="M40" s="579">
        <v>119578.97091</v>
      </c>
      <c r="N40" s="579">
        <v>563373.89692</v>
      </c>
      <c r="O40" s="580">
        <v>-1211395.5923500005</v>
      </c>
    </row>
    <row r="41" spans="1:15" ht="12.75">
      <c r="A41" s="510" t="s">
        <v>97</v>
      </c>
      <c r="B41" s="579">
        <v>6268951.79987</v>
      </c>
      <c r="C41" s="579">
        <v>2733100.9369400004</v>
      </c>
      <c r="D41" s="579">
        <v>826269.3522000001</v>
      </c>
      <c r="E41" s="579">
        <v>91131.53009000001</v>
      </c>
      <c r="F41" s="579">
        <v>886296.97233</v>
      </c>
      <c r="G41" s="579">
        <v>1040807.28608</v>
      </c>
      <c r="H41" s="579">
        <v>5577606.077640001</v>
      </c>
      <c r="I41" s="579">
        <v>3893.5768399999997</v>
      </c>
      <c r="J41" s="579">
        <v>194.13056</v>
      </c>
      <c r="K41" s="579">
        <v>47915.0649</v>
      </c>
      <c r="L41" s="579">
        <v>65261.38721</v>
      </c>
      <c r="M41" s="579">
        <v>117264.15951</v>
      </c>
      <c r="N41" s="579">
        <v>574081.56272</v>
      </c>
      <c r="O41" s="580">
        <v>-825121.6232500002</v>
      </c>
    </row>
    <row r="42" spans="1:15" ht="12.75">
      <c r="A42" s="510" t="s">
        <v>98</v>
      </c>
      <c r="B42" s="579">
        <v>1985697.07755</v>
      </c>
      <c r="C42" s="579">
        <v>1087395.9217899998</v>
      </c>
      <c r="D42" s="579">
        <v>160901.41473</v>
      </c>
      <c r="E42" s="579">
        <v>32190.20865</v>
      </c>
      <c r="F42" s="579">
        <v>151278.78912</v>
      </c>
      <c r="G42" s="579">
        <v>290217.54656</v>
      </c>
      <c r="H42" s="579">
        <v>1721983.8808499998</v>
      </c>
      <c r="I42" s="579">
        <v>1685.40239</v>
      </c>
      <c r="J42" s="579">
        <v>153.08939999999998</v>
      </c>
      <c r="K42" s="579">
        <v>15259.7674</v>
      </c>
      <c r="L42" s="579">
        <v>30505.17817</v>
      </c>
      <c r="M42" s="579">
        <v>47603.437359999996</v>
      </c>
      <c r="N42" s="579">
        <v>216109.75934</v>
      </c>
      <c r="O42" s="580">
        <v>-227256.54140999983</v>
      </c>
    </row>
    <row r="43" spans="1:15" ht="12.75">
      <c r="A43" s="510" t="s">
        <v>99</v>
      </c>
      <c r="B43" s="579">
        <v>5948045.550720001</v>
      </c>
      <c r="C43" s="579">
        <v>2626822.7925600004</v>
      </c>
      <c r="D43" s="579">
        <v>626472.9685699999</v>
      </c>
      <c r="E43" s="579">
        <v>84319.7596</v>
      </c>
      <c r="F43" s="579">
        <v>657711.81142</v>
      </c>
      <c r="G43" s="579">
        <v>1320217.9054400001</v>
      </c>
      <c r="H43" s="579">
        <v>5315545.237590001</v>
      </c>
      <c r="I43" s="579">
        <v>550.9874100000001</v>
      </c>
      <c r="J43" s="579">
        <v>276.91507</v>
      </c>
      <c r="K43" s="579">
        <v>67394.01089</v>
      </c>
      <c r="L43" s="579">
        <v>83544.76649</v>
      </c>
      <c r="M43" s="579">
        <v>151766.67986</v>
      </c>
      <c r="N43" s="579">
        <v>480733.63327</v>
      </c>
      <c r="O43" s="580">
        <v>1566145.1430999981</v>
      </c>
    </row>
    <row r="44" spans="1:15" ht="12.75">
      <c r="A44" s="512" t="s">
        <v>100</v>
      </c>
      <c r="B44" s="579">
        <v>1374067.80728</v>
      </c>
      <c r="C44" s="579">
        <v>764234.3154400002</v>
      </c>
      <c r="D44" s="579">
        <v>88254.68441</v>
      </c>
      <c r="E44" s="579">
        <v>18238.69114</v>
      </c>
      <c r="F44" s="579">
        <v>122182.89972999999</v>
      </c>
      <c r="G44" s="579">
        <v>176823.57616</v>
      </c>
      <c r="H44" s="579">
        <v>1169734.1668800001</v>
      </c>
      <c r="I44" s="579">
        <v>144.77579999999998</v>
      </c>
      <c r="J44" s="579">
        <v>113.87582</v>
      </c>
      <c r="K44" s="579">
        <v>7570.2942</v>
      </c>
      <c r="L44" s="579">
        <v>14347.8424</v>
      </c>
      <c r="M44" s="579">
        <v>22176.78822</v>
      </c>
      <c r="N44" s="579">
        <v>182156.85218000002</v>
      </c>
      <c r="O44" s="580">
        <v>-465596.7608500001</v>
      </c>
    </row>
    <row r="45" spans="1:15" ht="12.75">
      <c r="A45" s="510" t="s">
        <v>101</v>
      </c>
      <c r="B45" s="579">
        <v>5707646.124349998</v>
      </c>
      <c r="C45" s="579">
        <v>2781891.8490299997</v>
      </c>
      <c r="D45" s="579">
        <v>596398.6329000001</v>
      </c>
      <c r="E45" s="579">
        <v>71780.55638</v>
      </c>
      <c r="F45" s="579">
        <v>486997.36484999995</v>
      </c>
      <c r="G45" s="579">
        <v>1144554.6813599998</v>
      </c>
      <c r="H45" s="579">
        <v>5081623.084519999</v>
      </c>
      <c r="I45" s="579">
        <v>3846.9022999999997</v>
      </c>
      <c r="J45" s="579">
        <v>401.54438</v>
      </c>
      <c r="K45" s="579">
        <v>31621.48473</v>
      </c>
      <c r="L45" s="579">
        <v>62426.151399999995</v>
      </c>
      <c r="M45" s="579">
        <v>98296.08280999999</v>
      </c>
      <c r="N45" s="579">
        <v>527726.95702</v>
      </c>
      <c r="O45" s="580">
        <v>-1014507.4044699967</v>
      </c>
    </row>
    <row r="46" spans="1:15" ht="12.75">
      <c r="A46" s="510" t="s">
        <v>102</v>
      </c>
      <c r="B46" s="579">
        <v>4061533.1482599997</v>
      </c>
      <c r="C46" s="579">
        <v>2098453.1965199998</v>
      </c>
      <c r="D46" s="579">
        <v>276506.83563000005</v>
      </c>
      <c r="E46" s="579">
        <v>40250.00435999999</v>
      </c>
      <c r="F46" s="579">
        <v>328891.87578</v>
      </c>
      <c r="G46" s="579">
        <v>802478.41435</v>
      </c>
      <c r="H46" s="579">
        <v>3546580.3266399996</v>
      </c>
      <c r="I46" s="579">
        <v>0</v>
      </c>
      <c r="J46" s="579">
        <v>324.76745</v>
      </c>
      <c r="K46" s="579">
        <v>23305.51587</v>
      </c>
      <c r="L46" s="579">
        <v>46768.477989999985</v>
      </c>
      <c r="M46" s="579">
        <v>70398.76130999999</v>
      </c>
      <c r="N46" s="579">
        <v>444554.06031000003</v>
      </c>
      <c r="O46" s="580">
        <v>-1066271.4657699992</v>
      </c>
    </row>
    <row r="47" spans="1:15" ht="12.75">
      <c r="A47" s="510" t="s">
        <v>103</v>
      </c>
      <c r="B47" s="579">
        <v>4196956.42299</v>
      </c>
      <c r="C47" s="579">
        <v>2079815.83223</v>
      </c>
      <c r="D47" s="579">
        <v>575898.3766399999</v>
      </c>
      <c r="E47" s="579">
        <v>50597.65117</v>
      </c>
      <c r="F47" s="579">
        <v>420589.77513</v>
      </c>
      <c r="G47" s="579">
        <v>643091.47803</v>
      </c>
      <c r="H47" s="579">
        <v>3769993.1132</v>
      </c>
      <c r="I47" s="579">
        <v>4906.46478</v>
      </c>
      <c r="J47" s="579">
        <v>192.69151000000002</v>
      </c>
      <c r="K47" s="579">
        <v>22318.95899</v>
      </c>
      <c r="L47" s="579">
        <v>40204.17487</v>
      </c>
      <c r="M47" s="579">
        <v>67622.29015</v>
      </c>
      <c r="N47" s="579">
        <v>359341.01964</v>
      </c>
      <c r="O47" s="580">
        <v>-1272262.1328600007</v>
      </c>
    </row>
    <row r="48" spans="1:15" ht="12.75">
      <c r="A48" s="510" t="s">
        <v>104</v>
      </c>
      <c r="B48" s="579">
        <v>1763879.90908</v>
      </c>
      <c r="C48" s="579">
        <v>804744.55096</v>
      </c>
      <c r="D48" s="579">
        <v>243765.87647</v>
      </c>
      <c r="E48" s="579">
        <v>17314.35597</v>
      </c>
      <c r="F48" s="579">
        <v>209410.05611000003</v>
      </c>
      <c r="G48" s="579">
        <v>260434.87594</v>
      </c>
      <c r="H48" s="579">
        <v>1535669.71545</v>
      </c>
      <c r="I48" s="579">
        <v>228.60901</v>
      </c>
      <c r="J48" s="579">
        <v>63.02507</v>
      </c>
      <c r="K48" s="579">
        <v>12454.346109999999</v>
      </c>
      <c r="L48" s="579">
        <v>28346.49613</v>
      </c>
      <c r="M48" s="579">
        <v>41092.47632</v>
      </c>
      <c r="N48" s="579">
        <v>187117.71731</v>
      </c>
      <c r="O48" s="580">
        <v>-308540.1723</v>
      </c>
    </row>
    <row r="49" spans="1:15" ht="13.5" thickBot="1">
      <c r="A49" s="513"/>
      <c r="B49" s="582"/>
      <c r="C49" s="582"/>
      <c r="D49" s="582"/>
      <c r="E49" s="582"/>
      <c r="F49" s="582"/>
      <c r="G49" s="582"/>
      <c r="H49" s="582"/>
      <c r="I49" s="582"/>
      <c r="J49" s="582"/>
      <c r="K49" s="582"/>
      <c r="L49" s="582"/>
      <c r="M49" s="582"/>
      <c r="N49" s="582"/>
      <c r="O49" s="583"/>
    </row>
    <row r="50" spans="1:15" ht="12.75">
      <c r="A50" s="584" t="s">
        <v>677</v>
      </c>
      <c r="B50" s="585"/>
      <c r="C50" s="585"/>
      <c r="D50" s="585"/>
      <c r="E50" s="585"/>
      <c r="F50" s="585"/>
      <c r="G50" s="585"/>
      <c r="H50" s="585"/>
      <c r="I50" s="585"/>
      <c r="J50" s="585"/>
      <c r="K50" s="585"/>
      <c r="L50" s="585"/>
      <c r="M50" s="585"/>
      <c r="N50" s="585"/>
      <c r="O50" s="585"/>
    </row>
    <row r="51" spans="1:15" ht="12.75">
      <c r="A51" s="882"/>
      <c r="B51" s="882"/>
      <c r="C51" s="882"/>
      <c r="D51" s="882"/>
      <c r="E51" s="882"/>
      <c r="F51" s="882"/>
      <c r="G51" s="882"/>
      <c r="H51" s="882"/>
      <c r="I51" s="882"/>
      <c r="J51" s="882"/>
      <c r="K51" s="882"/>
      <c r="L51" s="882"/>
      <c r="M51" s="882"/>
      <c r="N51" s="882"/>
      <c r="O51" s="882"/>
    </row>
  </sheetData>
  <sheetProtection/>
  <mergeCells count="16">
    <mergeCell ref="A2:O2"/>
    <mergeCell ref="A3:O3"/>
    <mergeCell ref="A5:O5"/>
    <mergeCell ref="A6:A9"/>
    <mergeCell ref="B6:N6"/>
    <mergeCell ref="O6:O9"/>
    <mergeCell ref="B7:B9"/>
    <mergeCell ref="C7:C9"/>
    <mergeCell ref="D7:D9"/>
    <mergeCell ref="E7:E9"/>
    <mergeCell ref="F7:F9"/>
    <mergeCell ref="G7:G9"/>
    <mergeCell ref="H7:H9"/>
    <mergeCell ref="I7:M8"/>
    <mergeCell ref="N7:N9"/>
    <mergeCell ref="A51:O51"/>
  </mergeCells>
  <hyperlinks>
    <hyperlink ref="A1" location="Índice!A1" display="Regresa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11.421875" defaultRowHeight="12.75"/>
  <cols>
    <col min="1" max="1" width="23.28125" style="0" customWidth="1"/>
  </cols>
  <sheetData>
    <row r="1" spans="1:8" ht="12.75">
      <c r="A1" s="17" t="s">
        <v>66</v>
      </c>
      <c r="B1" s="18"/>
      <c r="C1" s="19"/>
      <c r="D1" s="18"/>
      <c r="E1" s="18"/>
      <c r="F1" s="18"/>
      <c r="G1" s="18"/>
      <c r="H1" s="18"/>
    </row>
    <row r="2" spans="1:8" ht="12.75">
      <c r="A2" s="694" t="s">
        <v>2</v>
      </c>
      <c r="B2" s="694"/>
      <c r="C2" s="694"/>
      <c r="D2" s="694"/>
      <c r="E2" s="694"/>
      <c r="F2" s="694"/>
      <c r="G2" s="694"/>
      <c r="H2" s="694"/>
    </row>
    <row r="3" spans="1:8" ht="15">
      <c r="A3" s="695" t="s">
        <v>1007</v>
      </c>
      <c r="B3" s="696"/>
      <c r="C3" s="695"/>
      <c r="D3" s="696"/>
      <c r="E3" s="696"/>
      <c r="F3" s="696"/>
      <c r="G3" s="696"/>
      <c r="H3" s="696"/>
    </row>
    <row r="4" spans="1:8" ht="13.5" thickBot="1">
      <c r="A4" s="18"/>
      <c r="B4" s="18"/>
      <c r="C4" s="19"/>
      <c r="D4" s="18"/>
      <c r="E4" s="18"/>
      <c r="F4" s="18"/>
      <c r="G4" s="18"/>
      <c r="H4" s="18"/>
    </row>
    <row r="5" spans="1:8" ht="12.75">
      <c r="A5" s="685" t="s">
        <v>67</v>
      </c>
      <c r="B5" s="691" t="s">
        <v>106</v>
      </c>
      <c r="C5" s="697" t="s">
        <v>107</v>
      </c>
      <c r="D5" s="691" t="s">
        <v>108</v>
      </c>
      <c r="E5" s="691" t="s">
        <v>109</v>
      </c>
      <c r="F5" s="691" t="s">
        <v>110</v>
      </c>
      <c r="G5" s="691" t="s">
        <v>111</v>
      </c>
      <c r="H5" s="691" t="s">
        <v>112</v>
      </c>
    </row>
    <row r="6" spans="1:8" ht="12.75">
      <c r="A6" s="686"/>
      <c r="B6" s="692"/>
      <c r="C6" s="698"/>
      <c r="D6" s="699"/>
      <c r="E6" s="692"/>
      <c r="F6" s="692"/>
      <c r="G6" s="692"/>
      <c r="H6" s="692"/>
    </row>
    <row r="7" spans="1:8" ht="12.75">
      <c r="A7" s="20"/>
      <c r="B7" s="20"/>
      <c r="C7" s="21"/>
      <c r="D7" s="20"/>
      <c r="E7" s="20"/>
      <c r="F7" s="20"/>
      <c r="G7" s="20"/>
      <c r="H7" s="20"/>
    </row>
    <row r="8" spans="1:8" ht="12.75">
      <c r="A8" s="22" t="s">
        <v>68</v>
      </c>
      <c r="B8" s="23">
        <v>406549</v>
      </c>
      <c r="C8" s="23">
        <v>327865</v>
      </c>
      <c r="D8" s="23">
        <v>2428</v>
      </c>
      <c r="E8" s="23">
        <v>41034</v>
      </c>
      <c r="F8" s="23">
        <v>10033</v>
      </c>
      <c r="G8" s="23">
        <v>24728</v>
      </c>
      <c r="H8" s="23">
        <v>461</v>
      </c>
    </row>
    <row r="9" spans="1:8" ht="12.75">
      <c r="A9" s="25"/>
      <c r="B9" s="23"/>
      <c r="C9" s="24"/>
      <c r="D9" s="23"/>
      <c r="E9" s="20"/>
      <c r="F9" s="23"/>
      <c r="G9" s="23"/>
      <c r="H9" s="23"/>
    </row>
    <row r="10" spans="1:8" ht="12.75">
      <c r="A10" s="8" t="s">
        <v>69</v>
      </c>
      <c r="B10" s="23">
        <v>5320</v>
      </c>
      <c r="C10" s="24">
        <v>4247</v>
      </c>
      <c r="D10" s="23">
        <v>17</v>
      </c>
      <c r="E10" s="23">
        <v>496</v>
      </c>
      <c r="F10" s="23">
        <v>81</v>
      </c>
      <c r="G10" s="23">
        <v>474</v>
      </c>
      <c r="H10" s="23">
        <v>5</v>
      </c>
    </row>
    <row r="11" spans="1:8" ht="12.75">
      <c r="A11" s="8" t="s">
        <v>70</v>
      </c>
      <c r="B11" s="23">
        <v>13403</v>
      </c>
      <c r="C11" s="24">
        <v>10733</v>
      </c>
      <c r="D11" s="23">
        <v>56</v>
      </c>
      <c r="E11" s="23">
        <v>1226</v>
      </c>
      <c r="F11" s="23">
        <v>175</v>
      </c>
      <c r="G11" s="23">
        <v>1205</v>
      </c>
      <c r="H11" s="23">
        <v>8</v>
      </c>
    </row>
    <row r="12" spans="1:8" ht="12.75">
      <c r="A12" s="8" t="s">
        <v>71</v>
      </c>
      <c r="B12" s="23">
        <v>3715</v>
      </c>
      <c r="C12" s="24">
        <v>2800</v>
      </c>
      <c r="D12" s="23">
        <v>27</v>
      </c>
      <c r="E12" s="23">
        <v>419</v>
      </c>
      <c r="F12" s="23">
        <v>20</v>
      </c>
      <c r="G12" s="23">
        <v>422</v>
      </c>
      <c r="H12" s="23">
        <v>27</v>
      </c>
    </row>
    <row r="13" spans="1:8" ht="12.75">
      <c r="A13" s="8" t="s">
        <v>72</v>
      </c>
      <c r="B13" s="23">
        <v>2995</v>
      </c>
      <c r="C13" s="24">
        <v>2235</v>
      </c>
      <c r="D13" s="23">
        <v>17</v>
      </c>
      <c r="E13" s="23">
        <v>373</v>
      </c>
      <c r="F13" s="23">
        <v>57</v>
      </c>
      <c r="G13" s="23">
        <v>310</v>
      </c>
      <c r="H13" s="23">
        <v>3</v>
      </c>
    </row>
    <row r="14" spans="1:8" ht="12.75">
      <c r="A14" s="8" t="s">
        <v>73</v>
      </c>
      <c r="B14" s="23">
        <v>15044</v>
      </c>
      <c r="C14" s="24">
        <v>12541</v>
      </c>
      <c r="D14" s="23">
        <v>121</v>
      </c>
      <c r="E14" s="23">
        <v>1195</v>
      </c>
      <c r="F14" s="23">
        <v>396</v>
      </c>
      <c r="G14" s="23">
        <v>773</v>
      </c>
      <c r="H14" s="23">
        <v>18</v>
      </c>
    </row>
    <row r="15" spans="1:8" ht="12.75">
      <c r="A15" s="8" t="s">
        <v>74</v>
      </c>
      <c r="B15" s="23">
        <v>3286</v>
      </c>
      <c r="C15" s="24">
        <v>2498</v>
      </c>
      <c r="D15" s="23">
        <v>16</v>
      </c>
      <c r="E15" s="23">
        <v>413</v>
      </c>
      <c r="F15" s="23">
        <v>74</v>
      </c>
      <c r="G15" s="23">
        <v>284</v>
      </c>
      <c r="H15" s="23">
        <v>1</v>
      </c>
    </row>
    <row r="16" spans="1:8" ht="12.75">
      <c r="A16" s="8" t="s">
        <v>75</v>
      </c>
      <c r="B16" s="23">
        <v>5225</v>
      </c>
      <c r="C16" s="24">
        <v>4068</v>
      </c>
      <c r="D16" s="23">
        <v>42</v>
      </c>
      <c r="E16" s="23">
        <v>619</v>
      </c>
      <c r="F16" s="23">
        <v>96</v>
      </c>
      <c r="G16" s="23">
        <v>387</v>
      </c>
      <c r="H16" s="23">
        <v>13</v>
      </c>
    </row>
    <row r="17" spans="1:8" ht="12.75">
      <c r="A17" s="8" t="s">
        <v>76</v>
      </c>
      <c r="B17" s="23">
        <v>15903</v>
      </c>
      <c r="C17" s="24">
        <v>12888</v>
      </c>
      <c r="D17" s="23">
        <v>132</v>
      </c>
      <c r="E17" s="23">
        <v>1334</v>
      </c>
      <c r="F17" s="23">
        <v>171</v>
      </c>
      <c r="G17" s="23">
        <v>1319</v>
      </c>
      <c r="H17" s="23">
        <v>59</v>
      </c>
    </row>
    <row r="18" spans="1:8" ht="12.75">
      <c r="A18" s="8" t="s">
        <v>77</v>
      </c>
      <c r="B18" s="23">
        <v>9064</v>
      </c>
      <c r="C18" s="24">
        <v>2663</v>
      </c>
      <c r="D18" s="23">
        <v>15</v>
      </c>
      <c r="E18" s="23">
        <v>6294</v>
      </c>
      <c r="F18" s="23">
        <v>12</v>
      </c>
      <c r="G18" s="23">
        <v>79</v>
      </c>
      <c r="H18" s="23">
        <v>1</v>
      </c>
    </row>
    <row r="19" spans="1:8" ht="12.75">
      <c r="A19" s="8" t="s">
        <v>78</v>
      </c>
      <c r="B19" s="23">
        <v>36736</v>
      </c>
      <c r="C19" s="24">
        <v>31679</v>
      </c>
      <c r="D19" s="23">
        <v>208</v>
      </c>
      <c r="E19" s="23">
        <v>2744</v>
      </c>
      <c r="F19" s="23">
        <v>1147</v>
      </c>
      <c r="G19" s="23">
        <v>940</v>
      </c>
      <c r="H19" s="23">
        <v>18</v>
      </c>
    </row>
    <row r="20" spans="1:8" ht="12.75">
      <c r="A20" s="8" t="s">
        <v>113</v>
      </c>
      <c r="B20" s="23">
        <v>38992</v>
      </c>
      <c r="C20" s="24">
        <v>33336</v>
      </c>
      <c r="D20" s="23">
        <v>200</v>
      </c>
      <c r="E20" s="23">
        <v>2877</v>
      </c>
      <c r="F20" s="23">
        <v>1393</v>
      </c>
      <c r="G20" s="23">
        <v>1181</v>
      </c>
      <c r="H20" s="23">
        <v>5</v>
      </c>
    </row>
    <row r="21" spans="1:8" ht="12.75">
      <c r="A21" s="8" t="s">
        <v>80</v>
      </c>
      <c r="B21" s="23">
        <v>6243</v>
      </c>
      <c r="C21" s="24">
        <v>4812</v>
      </c>
      <c r="D21" s="23">
        <v>30</v>
      </c>
      <c r="E21" s="23">
        <v>627</v>
      </c>
      <c r="F21" s="23">
        <v>144</v>
      </c>
      <c r="G21" s="23">
        <v>615</v>
      </c>
      <c r="H21" s="23">
        <v>15</v>
      </c>
    </row>
    <row r="22" spans="1:8" ht="12.75">
      <c r="A22" s="8" t="s">
        <v>81</v>
      </c>
      <c r="B22" s="23">
        <v>13753</v>
      </c>
      <c r="C22" s="24">
        <v>11185</v>
      </c>
      <c r="D22" s="23">
        <v>58</v>
      </c>
      <c r="E22" s="23">
        <v>1145</v>
      </c>
      <c r="F22" s="23">
        <v>525</v>
      </c>
      <c r="G22" s="23">
        <v>837</v>
      </c>
      <c r="H22" s="23">
        <v>3</v>
      </c>
    </row>
    <row r="23" spans="1:8" ht="12.75">
      <c r="A23" s="8" t="s">
        <v>82</v>
      </c>
      <c r="B23" s="23">
        <v>5910</v>
      </c>
      <c r="C23" s="24">
        <v>4859</v>
      </c>
      <c r="D23" s="23">
        <v>41</v>
      </c>
      <c r="E23" s="23">
        <v>647</v>
      </c>
      <c r="F23" s="23">
        <v>87</v>
      </c>
      <c r="G23" s="23">
        <v>259</v>
      </c>
      <c r="H23" s="23">
        <v>17</v>
      </c>
    </row>
    <row r="24" spans="1:8" ht="12.75">
      <c r="A24" s="8" t="s">
        <v>83</v>
      </c>
      <c r="B24" s="23">
        <v>5061</v>
      </c>
      <c r="C24" s="24">
        <v>3999</v>
      </c>
      <c r="D24" s="23">
        <v>30</v>
      </c>
      <c r="E24" s="23">
        <v>585</v>
      </c>
      <c r="F24" s="23">
        <v>45</v>
      </c>
      <c r="G24" s="23">
        <v>402</v>
      </c>
      <c r="H24" s="23">
        <v>0</v>
      </c>
    </row>
    <row r="25" spans="1:8" ht="12.75">
      <c r="A25" s="8" t="s">
        <v>84</v>
      </c>
      <c r="B25" s="23">
        <v>32243</v>
      </c>
      <c r="C25" s="24">
        <v>25499</v>
      </c>
      <c r="D25" s="23">
        <v>124</v>
      </c>
      <c r="E25" s="23">
        <v>2349</v>
      </c>
      <c r="F25" s="23">
        <v>1185</v>
      </c>
      <c r="G25" s="23">
        <v>3050</v>
      </c>
      <c r="H25" s="23">
        <v>36</v>
      </c>
    </row>
    <row r="26" spans="1:8" ht="12.75">
      <c r="A26" s="8" t="s">
        <v>85</v>
      </c>
      <c r="B26" s="23">
        <v>24448</v>
      </c>
      <c r="C26" s="24">
        <v>20654</v>
      </c>
      <c r="D26" s="23">
        <v>144</v>
      </c>
      <c r="E26" s="23">
        <v>1871</v>
      </c>
      <c r="F26" s="23">
        <v>212</v>
      </c>
      <c r="G26" s="23">
        <v>1524</v>
      </c>
      <c r="H26" s="23">
        <v>43</v>
      </c>
    </row>
    <row r="27" spans="1:8" ht="12.75">
      <c r="A27" s="8" t="s">
        <v>86</v>
      </c>
      <c r="B27" s="23">
        <v>14452</v>
      </c>
      <c r="C27" s="24">
        <v>12043</v>
      </c>
      <c r="D27" s="23">
        <v>121</v>
      </c>
      <c r="E27" s="23">
        <v>1171</v>
      </c>
      <c r="F27" s="23">
        <v>145</v>
      </c>
      <c r="G27" s="23">
        <v>965</v>
      </c>
      <c r="H27" s="23">
        <v>7</v>
      </c>
    </row>
    <row r="28" spans="1:8" ht="12.75">
      <c r="A28" s="8" t="s">
        <v>87</v>
      </c>
      <c r="B28" s="23">
        <v>8511</v>
      </c>
      <c r="C28" s="24">
        <v>7064</v>
      </c>
      <c r="D28" s="23">
        <v>75</v>
      </c>
      <c r="E28" s="23">
        <v>766</v>
      </c>
      <c r="F28" s="23">
        <v>81</v>
      </c>
      <c r="G28" s="23">
        <v>508</v>
      </c>
      <c r="H28" s="23">
        <v>17</v>
      </c>
    </row>
    <row r="29" spans="1:8" ht="12.75">
      <c r="A29" s="8" t="s">
        <v>88</v>
      </c>
      <c r="B29" s="23">
        <v>6359</v>
      </c>
      <c r="C29" s="24">
        <v>4936</v>
      </c>
      <c r="D29" s="23">
        <v>44</v>
      </c>
      <c r="E29" s="23">
        <v>703</v>
      </c>
      <c r="F29" s="23">
        <v>68</v>
      </c>
      <c r="G29" s="23">
        <v>607</v>
      </c>
      <c r="H29" s="26">
        <v>1</v>
      </c>
    </row>
    <row r="30" spans="1:8" ht="12.75">
      <c r="A30" s="8" t="s">
        <v>89</v>
      </c>
      <c r="B30" s="23">
        <v>4132</v>
      </c>
      <c r="C30" s="24">
        <v>3284</v>
      </c>
      <c r="D30" s="23">
        <v>44</v>
      </c>
      <c r="E30" s="23">
        <v>447</v>
      </c>
      <c r="F30" s="23">
        <v>84</v>
      </c>
      <c r="G30" s="23">
        <v>259</v>
      </c>
      <c r="H30" s="26">
        <v>14</v>
      </c>
    </row>
    <row r="31" spans="1:8" ht="12.75">
      <c r="A31" s="8" t="s">
        <v>90</v>
      </c>
      <c r="B31" s="23">
        <v>25534</v>
      </c>
      <c r="C31" s="24">
        <v>20786</v>
      </c>
      <c r="D31" s="23">
        <v>141</v>
      </c>
      <c r="E31" s="23">
        <v>2082</v>
      </c>
      <c r="F31" s="23">
        <v>957</v>
      </c>
      <c r="G31" s="23">
        <v>1557</v>
      </c>
      <c r="H31" s="23">
        <v>11</v>
      </c>
    </row>
    <row r="32" spans="1:8" ht="12.75">
      <c r="A32" s="8" t="s">
        <v>91</v>
      </c>
      <c r="B32" s="23">
        <v>4300</v>
      </c>
      <c r="C32" s="24">
        <v>3434</v>
      </c>
      <c r="D32" s="23">
        <v>48</v>
      </c>
      <c r="E32" s="23">
        <v>528</v>
      </c>
      <c r="F32" s="23">
        <v>51</v>
      </c>
      <c r="G32" s="23">
        <v>231</v>
      </c>
      <c r="H32" s="23">
        <v>8</v>
      </c>
    </row>
    <row r="33" spans="1:8" ht="12.75">
      <c r="A33" s="8" t="s">
        <v>92</v>
      </c>
      <c r="B33" s="23">
        <v>12932</v>
      </c>
      <c r="C33" s="24">
        <v>10575</v>
      </c>
      <c r="D33" s="23">
        <v>68</v>
      </c>
      <c r="E33" s="23">
        <v>1159</v>
      </c>
      <c r="F33" s="23">
        <v>479</v>
      </c>
      <c r="G33" s="23">
        <v>644</v>
      </c>
      <c r="H33" s="23">
        <v>7</v>
      </c>
    </row>
    <row r="34" spans="1:8" ht="12.75">
      <c r="A34" s="8" t="s">
        <v>93</v>
      </c>
      <c r="B34" s="23">
        <v>5694</v>
      </c>
      <c r="C34" s="24">
        <v>4591</v>
      </c>
      <c r="D34" s="23">
        <v>21</v>
      </c>
      <c r="E34" s="23">
        <v>615</v>
      </c>
      <c r="F34" s="23">
        <v>109</v>
      </c>
      <c r="G34" s="23">
        <v>357</v>
      </c>
      <c r="H34" s="23">
        <v>1</v>
      </c>
    </row>
    <row r="35" spans="1:8" ht="12.75">
      <c r="A35" s="8" t="s">
        <v>94</v>
      </c>
      <c r="B35" s="23">
        <v>5459</v>
      </c>
      <c r="C35" s="24">
        <v>4319</v>
      </c>
      <c r="D35" s="23">
        <v>20</v>
      </c>
      <c r="E35" s="23">
        <v>620</v>
      </c>
      <c r="F35" s="23">
        <v>111</v>
      </c>
      <c r="G35" s="23">
        <v>361</v>
      </c>
      <c r="H35" s="23">
        <v>28</v>
      </c>
    </row>
    <row r="36" spans="1:8" ht="12.75">
      <c r="A36" s="8" t="s">
        <v>95</v>
      </c>
      <c r="B36" s="23">
        <v>7245</v>
      </c>
      <c r="C36" s="24">
        <v>5882</v>
      </c>
      <c r="D36" s="23">
        <v>42</v>
      </c>
      <c r="E36" s="23">
        <v>620</v>
      </c>
      <c r="F36" s="23">
        <v>94</v>
      </c>
      <c r="G36" s="23">
        <v>606</v>
      </c>
      <c r="H36" s="23">
        <v>1</v>
      </c>
    </row>
    <row r="37" spans="1:8" ht="12.75">
      <c r="A37" s="8" t="s">
        <v>96</v>
      </c>
      <c r="B37" s="23">
        <v>10398</v>
      </c>
      <c r="C37" s="24">
        <v>8719</v>
      </c>
      <c r="D37" s="23">
        <v>101</v>
      </c>
      <c r="E37" s="23">
        <v>962</v>
      </c>
      <c r="F37" s="23">
        <v>157</v>
      </c>
      <c r="G37" s="23">
        <v>439</v>
      </c>
      <c r="H37" s="23">
        <v>20</v>
      </c>
    </row>
    <row r="38" spans="1:8" ht="12.75">
      <c r="A38" s="8" t="s">
        <v>97</v>
      </c>
      <c r="B38" s="23">
        <v>12756</v>
      </c>
      <c r="C38" s="24">
        <v>10473</v>
      </c>
      <c r="D38" s="23">
        <v>79</v>
      </c>
      <c r="E38" s="23">
        <v>1206</v>
      </c>
      <c r="F38" s="23">
        <v>472</v>
      </c>
      <c r="G38" s="23">
        <v>506</v>
      </c>
      <c r="H38" s="23">
        <v>20</v>
      </c>
    </row>
    <row r="39" spans="1:8" ht="12.75">
      <c r="A39" s="8" t="s">
        <v>98</v>
      </c>
      <c r="B39" s="23">
        <v>3982</v>
      </c>
      <c r="C39" s="24">
        <v>3011</v>
      </c>
      <c r="D39" s="23">
        <v>33</v>
      </c>
      <c r="E39" s="23">
        <v>508</v>
      </c>
      <c r="F39" s="23">
        <v>78</v>
      </c>
      <c r="G39" s="23">
        <v>349</v>
      </c>
      <c r="H39" s="23">
        <v>3</v>
      </c>
    </row>
    <row r="40" spans="1:8" ht="12.75">
      <c r="A40" s="8" t="s">
        <v>99</v>
      </c>
      <c r="B40" s="23">
        <v>12095</v>
      </c>
      <c r="C40" s="24">
        <v>9645</v>
      </c>
      <c r="D40" s="23">
        <v>72</v>
      </c>
      <c r="E40" s="23">
        <v>1013</v>
      </c>
      <c r="F40" s="23">
        <v>268</v>
      </c>
      <c r="G40" s="23">
        <v>1097</v>
      </c>
      <c r="H40" s="23">
        <v>0</v>
      </c>
    </row>
    <row r="41" spans="1:8" ht="12.75">
      <c r="A41" s="8" t="s">
        <v>100</v>
      </c>
      <c r="B41" s="23">
        <v>3063</v>
      </c>
      <c r="C41" s="24">
        <v>2443</v>
      </c>
      <c r="D41" s="23">
        <v>19</v>
      </c>
      <c r="E41" s="23">
        <v>371</v>
      </c>
      <c r="F41" s="23">
        <v>16</v>
      </c>
      <c r="G41" s="23">
        <v>212</v>
      </c>
      <c r="H41" s="23">
        <v>2</v>
      </c>
    </row>
    <row r="42" spans="1:8" ht="12.75">
      <c r="A42" s="8" t="s">
        <v>101</v>
      </c>
      <c r="B42" s="23">
        <v>11653</v>
      </c>
      <c r="C42" s="24">
        <v>9705</v>
      </c>
      <c r="D42" s="23">
        <v>68</v>
      </c>
      <c r="E42" s="23">
        <v>1071</v>
      </c>
      <c r="F42" s="23">
        <v>424</v>
      </c>
      <c r="G42" s="23">
        <v>375</v>
      </c>
      <c r="H42" s="23">
        <v>10</v>
      </c>
    </row>
    <row r="43" spans="1:8" ht="12.75">
      <c r="A43" s="8" t="s">
        <v>102</v>
      </c>
      <c r="B43" s="23">
        <v>8270</v>
      </c>
      <c r="C43" s="24">
        <v>6754</v>
      </c>
      <c r="D43" s="23">
        <v>45</v>
      </c>
      <c r="E43" s="23">
        <v>783</v>
      </c>
      <c r="F43" s="23">
        <v>142</v>
      </c>
      <c r="G43" s="23">
        <v>522</v>
      </c>
      <c r="H43" s="23">
        <v>24</v>
      </c>
    </row>
    <row r="44" spans="1:8" ht="12.75">
      <c r="A44" s="8" t="s">
        <v>103</v>
      </c>
      <c r="B44" s="23">
        <v>8734</v>
      </c>
      <c r="C44" s="24">
        <v>6848</v>
      </c>
      <c r="D44" s="23">
        <v>66</v>
      </c>
      <c r="E44" s="23">
        <v>776</v>
      </c>
      <c r="F44" s="23">
        <v>407</v>
      </c>
      <c r="G44" s="23">
        <v>623</v>
      </c>
      <c r="H44" s="23">
        <v>14</v>
      </c>
    </row>
    <row r="45" spans="1:8" ht="12.75">
      <c r="A45" s="8" t="s">
        <v>104</v>
      </c>
      <c r="B45" s="23">
        <v>3639</v>
      </c>
      <c r="C45" s="24">
        <v>2657</v>
      </c>
      <c r="D45" s="23">
        <v>43</v>
      </c>
      <c r="E45" s="23">
        <v>419</v>
      </c>
      <c r="F45" s="23">
        <v>70</v>
      </c>
      <c r="G45" s="23">
        <v>449</v>
      </c>
      <c r="H45" s="23">
        <v>1</v>
      </c>
    </row>
    <row r="46" spans="1:8" ht="13.5" thickBot="1">
      <c r="A46" s="27"/>
      <c r="B46" s="28"/>
      <c r="C46" s="29"/>
      <c r="D46" s="28"/>
      <c r="E46" s="28"/>
      <c r="F46" s="28"/>
      <c r="G46" s="28"/>
      <c r="H46" s="28"/>
    </row>
    <row r="47" spans="1:8" ht="12.75">
      <c r="A47" s="693" t="s">
        <v>114</v>
      </c>
      <c r="B47" s="693"/>
      <c r="C47" s="693"/>
      <c r="D47" s="693"/>
      <c r="E47" s="693"/>
      <c r="F47" s="693"/>
      <c r="G47" s="693"/>
      <c r="H47" s="693"/>
    </row>
    <row r="48" spans="1:8" ht="12.75">
      <c r="A48" s="20"/>
      <c r="B48" s="20"/>
      <c r="C48" s="21"/>
      <c r="D48" s="20"/>
      <c r="E48" s="20"/>
      <c r="F48" s="20"/>
      <c r="G48" s="20"/>
      <c r="H48" s="20"/>
    </row>
  </sheetData>
  <sheetProtection/>
  <mergeCells count="11">
    <mergeCell ref="E5:E6"/>
    <mergeCell ref="F5:F6"/>
    <mergeCell ref="G5:G6"/>
    <mergeCell ref="H5:H6"/>
    <mergeCell ref="A47:H47"/>
    <mergeCell ref="A2:H2"/>
    <mergeCell ref="A3:H3"/>
    <mergeCell ref="A5:A6"/>
    <mergeCell ref="B5:B6"/>
    <mergeCell ref="C5:C6"/>
    <mergeCell ref="D5:D6"/>
  </mergeCells>
  <hyperlinks>
    <hyperlink ref="A1" location="Índice!A1" display="Regresar"/>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J68"/>
  <sheetViews>
    <sheetView showGridLines="0" zoomScalePageLayoutView="0" workbookViewId="0" topLeftCell="A1">
      <selection activeCell="A1" sqref="A1"/>
    </sheetView>
  </sheetViews>
  <sheetFormatPr defaultColWidth="11.421875" defaultRowHeight="12.75"/>
  <cols>
    <col min="1" max="1" width="43.140625" style="0" customWidth="1"/>
    <col min="2" max="2" width="13.7109375" style="0" customWidth="1"/>
    <col min="3" max="3" width="14.00390625" style="0" customWidth="1"/>
    <col min="4" max="4" width="13.7109375" style="0" customWidth="1"/>
    <col min="5" max="5" width="13.421875" style="0" customWidth="1"/>
    <col min="6" max="6" width="12.28125" style="0" customWidth="1"/>
    <col min="7" max="7" width="13.140625" style="0" customWidth="1"/>
    <col min="8" max="8" width="13.00390625" style="0" customWidth="1"/>
    <col min="9" max="9" width="13.8515625" style="0" customWidth="1"/>
    <col min="10" max="10" width="12.57421875" style="0" customWidth="1"/>
  </cols>
  <sheetData>
    <row r="1" spans="1:10" ht="12.75">
      <c r="A1" s="17" t="s">
        <v>66</v>
      </c>
      <c r="B1" s="9"/>
      <c r="C1" s="9"/>
      <c r="D1" s="9"/>
      <c r="E1" s="9"/>
      <c r="F1" s="9"/>
      <c r="G1" s="9"/>
      <c r="H1" s="9"/>
      <c r="I1" s="9"/>
      <c r="J1" s="9"/>
    </row>
    <row r="2" spans="1:10" ht="12.75">
      <c r="A2" s="869" t="s">
        <v>918</v>
      </c>
      <c r="B2" s="869"/>
      <c r="C2" s="869"/>
      <c r="D2" s="869"/>
      <c r="E2" s="869"/>
      <c r="F2" s="869"/>
      <c r="G2" s="869"/>
      <c r="H2" s="869"/>
      <c r="I2" s="869"/>
      <c r="J2" s="869"/>
    </row>
    <row r="3" spans="1:10" ht="15">
      <c r="A3" s="411" t="s">
        <v>919</v>
      </c>
      <c r="B3" s="411"/>
      <c r="C3" s="411"/>
      <c r="D3" s="411"/>
      <c r="E3" s="411"/>
      <c r="F3" s="411"/>
      <c r="G3" s="411"/>
      <c r="H3" s="411"/>
      <c r="I3" s="411"/>
      <c r="J3" s="411"/>
    </row>
    <row r="4" spans="1:10" ht="14.25">
      <c r="A4" s="138" t="s">
        <v>524</v>
      </c>
      <c r="B4" s="524"/>
      <c r="C4" s="524"/>
      <c r="D4" s="524"/>
      <c r="E4" s="524"/>
      <c r="F4" s="524"/>
      <c r="G4" s="524"/>
      <c r="H4" s="524"/>
      <c r="I4" s="524"/>
      <c r="J4" s="524"/>
    </row>
    <row r="5" spans="1:10" ht="13.5" thickBot="1">
      <c r="A5" s="266"/>
      <c r="B5" s="524"/>
      <c r="C5" s="524"/>
      <c r="D5" s="524"/>
      <c r="E5" s="524"/>
      <c r="F5" s="524"/>
      <c r="G5" s="524"/>
      <c r="H5" s="524"/>
      <c r="I5" s="524"/>
      <c r="J5" s="525" t="s">
        <v>133</v>
      </c>
    </row>
    <row r="6" spans="1:10" ht="12.75">
      <c r="A6" s="885" t="s">
        <v>472</v>
      </c>
      <c r="B6" s="819" t="s">
        <v>729</v>
      </c>
      <c r="C6" s="834" t="s">
        <v>624</v>
      </c>
      <c r="D6" s="834"/>
      <c r="E6" s="819" t="s">
        <v>730</v>
      </c>
      <c r="F6" s="819" t="s">
        <v>731</v>
      </c>
      <c r="G6" s="819" t="s">
        <v>732</v>
      </c>
      <c r="H6" s="819" t="s">
        <v>733</v>
      </c>
      <c r="I6" s="267" t="s">
        <v>596</v>
      </c>
      <c r="J6" s="822" t="s">
        <v>682</v>
      </c>
    </row>
    <row r="7" spans="1:10" ht="12.75">
      <c r="A7" s="886"/>
      <c r="B7" s="820"/>
      <c r="C7" s="835"/>
      <c r="D7" s="835"/>
      <c r="E7" s="820"/>
      <c r="F7" s="820"/>
      <c r="G7" s="820"/>
      <c r="H7" s="820"/>
      <c r="I7" s="268" t="s">
        <v>68</v>
      </c>
      <c r="J7" s="823"/>
    </row>
    <row r="8" spans="1:10" ht="12.75">
      <c r="A8" s="887"/>
      <c r="B8" s="821"/>
      <c r="C8" s="296" t="s">
        <v>734</v>
      </c>
      <c r="D8" s="296" t="s">
        <v>735</v>
      </c>
      <c r="E8" s="821"/>
      <c r="F8" s="821"/>
      <c r="G8" s="821"/>
      <c r="H8" s="821"/>
      <c r="I8" s="270" t="s">
        <v>596</v>
      </c>
      <c r="J8" s="824"/>
    </row>
    <row r="9" spans="1:10" ht="12.75">
      <c r="A9" s="529"/>
      <c r="B9" s="530"/>
      <c r="C9" s="529"/>
      <c r="D9" s="529"/>
      <c r="E9" s="529"/>
      <c r="F9" s="530"/>
      <c r="G9" s="530"/>
      <c r="H9" s="529"/>
      <c r="I9" s="531"/>
      <c r="J9" s="529"/>
    </row>
    <row r="10" spans="1:10" ht="12.75">
      <c r="A10" s="475" t="s">
        <v>525</v>
      </c>
      <c r="B10" s="533"/>
      <c r="C10" s="533"/>
      <c r="D10" s="533"/>
      <c r="E10" s="533"/>
      <c r="F10" s="533"/>
      <c r="G10" s="534"/>
      <c r="H10" s="533"/>
      <c r="I10" s="535"/>
      <c r="J10" s="536"/>
    </row>
    <row r="11" spans="1:10" ht="12.75">
      <c r="A11" s="532"/>
      <c r="B11" s="537"/>
      <c r="C11" s="538"/>
      <c r="D11" s="537"/>
      <c r="E11" s="537"/>
      <c r="F11" s="537"/>
      <c r="G11" s="537"/>
      <c r="H11" s="537"/>
      <c r="I11" s="539"/>
      <c r="J11" s="536"/>
    </row>
    <row r="12" spans="1:10" ht="12.75">
      <c r="A12" s="540" t="s">
        <v>683</v>
      </c>
      <c r="B12" s="586">
        <v>21535038.64712</v>
      </c>
      <c r="C12" s="586">
        <v>77329787.35192</v>
      </c>
      <c r="D12" s="586">
        <v>16720489.62478</v>
      </c>
      <c r="E12" s="586">
        <v>94050276.9767</v>
      </c>
      <c r="F12" s="586">
        <v>27806522.29983</v>
      </c>
      <c r="G12" s="586">
        <v>11593751.42297</v>
      </c>
      <c r="H12" s="586">
        <v>672975.23828</v>
      </c>
      <c r="I12" s="586">
        <v>155658564.5849</v>
      </c>
      <c r="J12" s="587">
        <v>72.16623292624911</v>
      </c>
    </row>
    <row r="13" spans="1:10" ht="12.75">
      <c r="A13" s="540" t="s">
        <v>736</v>
      </c>
      <c r="B13" s="586"/>
      <c r="C13" s="586">
        <v>42672074.58488</v>
      </c>
      <c r="D13" s="586">
        <v>892436.66193</v>
      </c>
      <c r="E13" s="586">
        <v>43564511.246810004</v>
      </c>
      <c r="F13" s="586">
        <v>1478991.3542</v>
      </c>
      <c r="G13" s="586"/>
      <c r="H13" s="586">
        <v>702718.57711</v>
      </c>
      <c r="I13" s="586">
        <v>45746221.17812</v>
      </c>
      <c r="J13" s="587">
        <v>21.208806992661753</v>
      </c>
    </row>
    <row r="14" spans="1:10" ht="12.75">
      <c r="A14" s="543" t="s">
        <v>737</v>
      </c>
      <c r="B14" s="588">
        <v>21535038.64712</v>
      </c>
      <c r="C14" s="588">
        <v>120001861.9368</v>
      </c>
      <c r="D14" s="588">
        <v>17612926.286709998</v>
      </c>
      <c r="E14" s="586">
        <v>137614788.22351</v>
      </c>
      <c r="F14" s="588">
        <v>29285513.654030003</v>
      </c>
      <c r="G14" s="588">
        <v>11593751.42297</v>
      </c>
      <c r="H14" s="588">
        <v>1375693.8153900001</v>
      </c>
      <c r="I14" s="586">
        <v>201404785.76301998</v>
      </c>
      <c r="J14" s="587">
        <v>93.37503991891086</v>
      </c>
    </row>
    <row r="15" spans="1:10" ht="12.75">
      <c r="A15" s="281" t="s">
        <v>798</v>
      </c>
      <c r="B15" s="586">
        <v>4509930.627154001</v>
      </c>
      <c r="C15" s="586">
        <v>1701661.09006</v>
      </c>
      <c r="D15" s="586">
        <v>434796.01895999996</v>
      </c>
      <c r="E15" s="586">
        <v>2136457.10902</v>
      </c>
      <c r="F15" s="586">
        <v>7199350.53508</v>
      </c>
      <c r="G15" s="586">
        <v>390973.80563</v>
      </c>
      <c r="H15" s="586">
        <v>52959.62745</v>
      </c>
      <c r="I15" s="586">
        <v>14289671.704334</v>
      </c>
      <c r="J15" s="587">
        <v>6.624960081089141</v>
      </c>
    </row>
    <row r="16" spans="1:10" ht="12.75">
      <c r="A16" s="281" t="s">
        <v>799</v>
      </c>
      <c r="B16" s="586">
        <v>4382752.277474</v>
      </c>
      <c r="C16" s="586">
        <v>71152.32259</v>
      </c>
      <c r="D16" s="586">
        <v>57563.72935</v>
      </c>
      <c r="E16" s="586">
        <v>128716.05194</v>
      </c>
      <c r="F16" s="586">
        <v>5864418.44659</v>
      </c>
      <c r="G16" s="586">
        <v>7266.60353</v>
      </c>
      <c r="H16" s="586">
        <v>3264.29772</v>
      </c>
      <c r="I16" s="586">
        <v>10386417.677254</v>
      </c>
      <c r="J16" s="587">
        <v>4.815338233169953</v>
      </c>
    </row>
    <row r="17" spans="1:10" ht="12.75">
      <c r="A17" s="281" t="s">
        <v>800</v>
      </c>
      <c r="B17" s="586">
        <v>127178.349680001</v>
      </c>
      <c r="C17" s="586">
        <v>1630508.76747</v>
      </c>
      <c r="D17" s="586">
        <v>377232.28961</v>
      </c>
      <c r="E17" s="586">
        <v>2007741.0570800002</v>
      </c>
      <c r="F17" s="586">
        <v>1334932.08849</v>
      </c>
      <c r="G17" s="586">
        <v>383707.2021</v>
      </c>
      <c r="H17" s="586">
        <v>49695.32973</v>
      </c>
      <c r="I17" s="586">
        <v>3903254.027080001</v>
      </c>
      <c r="J17" s="587">
        <v>1.8096218479191892</v>
      </c>
    </row>
    <row r="18" spans="1:10" ht="12.75">
      <c r="A18" s="475" t="s">
        <v>690</v>
      </c>
      <c r="B18" s="588">
        <v>26044969.274274</v>
      </c>
      <c r="C18" s="588">
        <v>121703523.02686</v>
      </c>
      <c r="D18" s="588">
        <v>18047722.305669997</v>
      </c>
      <c r="E18" s="586">
        <v>139751245.33253</v>
      </c>
      <c r="F18" s="588">
        <v>36484864.18911</v>
      </c>
      <c r="G18" s="588">
        <v>11984725.228600001</v>
      </c>
      <c r="H18" s="588">
        <v>1428653.4428400001</v>
      </c>
      <c r="I18" s="586">
        <v>215694457.467354</v>
      </c>
      <c r="J18" s="587">
        <v>100</v>
      </c>
    </row>
    <row r="19" spans="1:10" ht="12.75">
      <c r="A19" s="532"/>
      <c r="B19" s="588"/>
      <c r="C19" s="588"/>
      <c r="D19" s="586"/>
      <c r="E19" s="588"/>
      <c r="F19" s="588"/>
      <c r="G19" s="588"/>
      <c r="H19" s="588"/>
      <c r="I19" s="588"/>
      <c r="J19" s="587"/>
    </row>
    <row r="20" spans="1:10" ht="12.75">
      <c r="A20" s="545"/>
      <c r="B20" s="586"/>
      <c r="C20" s="586"/>
      <c r="D20" s="586"/>
      <c r="E20" s="586"/>
      <c r="F20" s="586"/>
      <c r="G20" s="586"/>
      <c r="H20" s="586"/>
      <c r="I20" s="586"/>
      <c r="J20" s="587"/>
    </row>
    <row r="21" spans="1:10" ht="12.75">
      <c r="A21" s="475" t="s">
        <v>851</v>
      </c>
      <c r="B21" s="588"/>
      <c r="C21" s="588"/>
      <c r="D21" s="586"/>
      <c r="E21" s="588"/>
      <c r="F21" s="588"/>
      <c r="G21" s="588"/>
      <c r="H21" s="588"/>
      <c r="I21" s="588"/>
      <c r="J21" s="587"/>
    </row>
    <row r="22" spans="1:10" ht="12.75">
      <c r="A22" s="532"/>
      <c r="B22" s="588"/>
      <c r="C22" s="588"/>
      <c r="D22" s="586"/>
      <c r="E22" s="588"/>
      <c r="F22" s="588"/>
      <c r="G22" s="588"/>
      <c r="H22" s="588"/>
      <c r="I22" s="588"/>
      <c r="J22" s="587"/>
    </row>
    <row r="23" spans="1:10" ht="12.75">
      <c r="A23" s="540" t="s">
        <v>742</v>
      </c>
      <c r="B23" s="586">
        <v>4674750.24922</v>
      </c>
      <c r="C23" s="586">
        <v>67315431.61798</v>
      </c>
      <c r="D23" s="586">
        <v>20305003.27285</v>
      </c>
      <c r="E23" s="586">
        <v>87620434.89083001</v>
      </c>
      <c r="F23" s="586">
        <v>672075.01296</v>
      </c>
      <c r="G23" s="586">
        <v>3283081.3072</v>
      </c>
      <c r="H23" s="586">
        <v>2957001.32904</v>
      </c>
      <c r="I23" s="586">
        <v>99207342.78925002</v>
      </c>
      <c r="J23" s="587">
        <v>45.99438666812537</v>
      </c>
    </row>
    <row r="24" spans="1:10" ht="12.75">
      <c r="A24" s="545" t="s">
        <v>920</v>
      </c>
      <c r="B24" s="586">
        <v>1201905.86706</v>
      </c>
      <c r="C24" s="586">
        <v>19304005.3406</v>
      </c>
      <c r="D24" s="586">
        <v>6421326.60412</v>
      </c>
      <c r="E24" s="586">
        <v>25725331.94472</v>
      </c>
      <c r="F24" s="586">
        <v>8517.95416</v>
      </c>
      <c r="G24" s="586">
        <v>166815.7659</v>
      </c>
      <c r="H24" s="586">
        <v>946142.4124</v>
      </c>
      <c r="I24" s="586">
        <v>28048713.94424</v>
      </c>
      <c r="J24" s="587">
        <v>13.003910380258732</v>
      </c>
    </row>
    <row r="25" spans="1:10" ht="12.75">
      <c r="A25" s="540" t="s">
        <v>744</v>
      </c>
      <c r="B25" s="586">
        <v>102885.10147</v>
      </c>
      <c r="C25" s="586">
        <v>1680723.06504</v>
      </c>
      <c r="D25" s="586">
        <v>545981.12914</v>
      </c>
      <c r="E25" s="586">
        <v>2226704.19418</v>
      </c>
      <c r="F25" s="586">
        <v>2667.94673</v>
      </c>
      <c r="G25" s="586">
        <v>177926.44079</v>
      </c>
      <c r="H25" s="586">
        <v>80914.21651</v>
      </c>
      <c r="I25" s="586">
        <v>2591097.8996800003</v>
      </c>
      <c r="J25" s="587">
        <v>1.201281632409201</v>
      </c>
    </row>
    <row r="26" spans="1:10" ht="12.75">
      <c r="A26" s="540" t="s">
        <v>803</v>
      </c>
      <c r="B26" s="586">
        <v>414788.10002</v>
      </c>
      <c r="C26" s="586">
        <v>6861386.03314</v>
      </c>
      <c r="D26" s="586">
        <v>2188302.77181</v>
      </c>
      <c r="E26" s="586">
        <v>9049688.804949999</v>
      </c>
      <c r="F26" s="586">
        <v>243931.41039</v>
      </c>
      <c r="G26" s="586">
        <v>6865921.50757</v>
      </c>
      <c r="H26" s="586">
        <v>325516.5963</v>
      </c>
      <c r="I26" s="586">
        <v>16899846.41923</v>
      </c>
      <c r="J26" s="587">
        <v>7.835086083186835</v>
      </c>
    </row>
    <row r="27" spans="1:10" ht="12.75">
      <c r="A27" s="540" t="s">
        <v>746</v>
      </c>
      <c r="B27" s="588">
        <v>5371001.02891</v>
      </c>
      <c r="C27" s="588">
        <v>24914858.481739998</v>
      </c>
      <c r="D27" s="588">
        <v>5383635.00109</v>
      </c>
      <c r="E27" s="586">
        <v>30298493.48283</v>
      </c>
      <c r="F27" s="588">
        <v>5594696.01988</v>
      </c>
      <c r="G27" s="588">
        <v>870212.2843899999</v>
      </c>
      <c r="H27" s="588">
        <v>783976.67483</v>
      </c>
      <c r="I27" s="586">
        <v>42918379.490839995</v>
      </c>
      <c r="J27" s="587">
        <v>19.89776649561606</v>
      </c>
    </row>
    <row r="28" spans="1:10" ht="12.75">
      <c r="A28" s="545" t="s">
        <v>747</v>
      </c>
      <c r="B28" s="586">
        <v>1231341.0364599999</v>
      </c>
      <c r="C28" s="586">
        <v>0</v>
      </c>
      <c r="D28" s="586">
        <v>0</v>
      </c>
      <c r="E28" s="586">
        <v>0</v>
      </c>
      <c r="F28" s="586">
        <v>4714234.85322</v>
      </c>
      <c r="G28" s="586">
        <v>0</v>
      </c>
      <c r="H28" s="586">
        <v>0</v>
      </c>
      <c r="I28" s="586">
        <v>5945575.88968</v>
      </c>
      <c r="J28" s="587">
        <v>2.756480606637693</v>
      </c>
    </row>
    <row r="29" spans="1:10" ht="12.75">
      <c r="A29" s="546" t="s">
        <v>921</v>
      </c>
      <c r="B29" s="589">
        <v>1277038.87945</v>
      </c>
      <c r="C29" s="586"/>
      <c r="D29" s="586"/>
      <c r="E29" s="586">
        <v>0</v>
      </c>
      <c r="F29" s="586">
        <v>0</v>
      </c>
      <c r="G29" s="586">
        <v>0</v>
      </c>
      <c r="H29" s="586"/>
      <c r="I29" s="586">
        <v>1277038.87945</v>
      </c>
      <c r="J29" s="587">
        <v>0.5920592000576943</v>
      </c>
    </row>
    <row r="30" spans="1:10" ht="12.75">
      <c r="A30" s="546" t="s">
        <v>922</v>
      </c>
      <c r="B30" s="589"/>
      <c r="C30" s="586"/>
      <c r="D30" s="586"/>
      <c r="E30" s="586">
        <v>0</v>
      </c>
      <c r="F30" s="589">
        <v>6199801.56342</v>
      </c>
      <c r="G30" s="586"/>
      <c r="H30" s="586"/>
      <c r="I30" s="586">
        <v>6199801.56342</v>
      </c>
      <c r="J30" s="587">
        <v>2.87434440189932</v>
      </c>
    </row>
    <row r="31" spans="1:10" ht="12.75">
      <c r="A31" s="546" t="s">
        <v>923</v>
      </c>
      <c r="B31" s="589">
        <v>-31773.11729</v>
      </c>
      <c r="C31" s="586"/>
      <c r="D31" s="586"/>
      <c r="E31" s="586">
        <v>0</v>
      </c>
      <c r="F31" s="589">
        <v>-295942.10234</v>
      </c>
      <c r="G31" s="586"/>
      <c r="H31" s="586"/>
      <c r="I31" s="586">
        <v>-327715.21963</v>
      </c>
      <c r="J31" s="587">
        <v>-0.15193492845294862</v>
      </c>
    </row>
    <row r="32" spans="1:10" ht="12.75">
      <c r="A32" s="546" t="s">
        <v>924</v>
      </c>
      <c r="B32" s="589">
        <v>-13924.7257</v>
      </c>
      <c r="C32" s="586"/>
      <c r="D32" s="586"/>
      <c r="E32" s="586">
        <v>0</v>
      </c>
      <c r="F32" s="589">
        <v>-127089.29665</v>
      </c>
      <c r="G32" s="586"/>
      <c r="H32" s="586"/>
      <c r="I32" s="586">
        <v>-141014.02235</v>
      </c>
      <c r="J32" s="587">
        <v>-0.06537674820473444</v>
      </c>
    </row>
    <row r="33" spans="1:10" ht="12.75">
      <c r="A33" s="546" t="s">
        <v>925</v>
      </c>
      <c r="B33" s="589"/>
      <c r="C33" s="586"/>
      <c r="D33" s="586"/>
      <c r="E33" s="586">
        <v>0</v>
      </c>
      <c r="F33" s="589"/>
      <c r="G33" s="586"/>
      <c r="H33" s="586"/>
      <c r="I33" s="586">
        <v>0</v>
      </c>
      <c r="J33" s="587">
        <v>0</v>
      </c>
    </row>
    <row r="34" spans="1:10" ht="12.75">
      <c r="A34" s="546" t="s">
        <v>926</v>
      </c>
      <c r="B34" s="589"/>
      <c r="C34" s="586"/>
      <c r="D34" s="586"/>
      <c r="E34" s="586">
        <v>0</v>
      </c>
      <c r="F34" s="589">
        <v>-1062535.31121</v>
      </c>
      <c r="G34" s="586"/>
      <c r="H34" s="586"/>
      <c r="I34" s="586">
        <v>-1062535.31121</v>
      </c>
      <c r="J34" s="587">
        <v>-0.49261131866163865</v>
      </c>
    </row>
    <row r="35" spans="1:10" ht="12.75">
      <c r="A35" s="540" t="s">
        <v>750</v>
      </c>
      <c r="B35" s="586">
        <v>1240521.28572</v>
      </c>
      <c r="C35" s="586">
        <v>17848702.65504</v>
      </c>
      <c r="D35" s="586">
        <v>5383644.08787</v>
      </c>
      <c r="E35" s="586">
        <v>23232346.742909998</v>
      </c>
      <c r="F35" s="586">
        <v>180213.64319</v>
      </c>
      <c r="G35" s="586">
        <v>870213.62429</v>
      </c>
      <c r="H35" s="586">
        <v>783978.00625</v>
      </c>
      <c r="I35" s="586">
        <v>26307273.30236</v>
      </c>
      <c r="J35" s="587">
        <v>12.196545804308245</v>
      </c>
    </row>
    <row r="36" spans="1:10" ht="12.75">
      <c r="A36" s="327" t="s">
        <v>751</v>
      </c>
      <c r="B36" s="586">
        <v>2445615.17651</v>
      </c>
      <c r="C36" s="586">
        <v>7066155.826699999</v>
      </c>
      <c r="D36" s="586">
        <v>-9.08678</v>
      </c>
      <c r="E36" s="586">
        <v>7066146.73992</v>
      </c>
      <c r="F36" s="586">
        <v>10595.966919999999</v>
      </c>
      <c r="G36" s="586">
        <v>-1.3399</v>
      </c>
      <c r="H36" s="586">
        <v>-1.33142</v>
      </c>
      <c r="I36" s="586">
        <v>9522355.21203</v>
      </c>
      <c r="J36" s="587">
        <v>4.414742652101404</v>
      </c>
    </row>
    <row r="37" spans="1:10" ht="12.75">
      <c r="A37" s="546" t="s">
        <v>927</v>
      </c>
      <c r="B37" s="589">
        <v>2114840.43912</v>
      </c>
      <c r="C37" s="586"/>
      <c r="D37" s="586"/>
      <c r="E37" s="586">
        <v>0</v>
      </c>
      <c r="F37" s="586"/>
      <c r="G37" s="586"/>
      <c r="H37" s="586"/>
      <c r="I37" s="586">
        <v>2114840.43912</v>
      </c>
      <c r="J37" s="587">
        <v>0.9804797322805977</v>
      </c>
    </row>
    <row r="38" spans="1:10" ht="12.75">
      <c r="A38" s="546" t="s">
        <v>928</v>
      </c>
      <c r="B38" s="589"/>
      <c r="C38" s="589">
        <v>3327384.86757</v>
      </c>
      <c r="D38" s="586"/>
      <c r="E38" s="586">
        <v>3327384.86757</v>
      </c>
      <c r="F38" s="586"/>
      <c r="G38" s="586"/>
      <c r="H38" s="586"/>
      <c r="I38" s="586">
        <v>3327384.86757</v>
      </c>
      <c r="J38" s="587">
        <v>1.5426380940148217</v>
      </c>
    </row>
    <row r="39" spans="1:10" ht="12.75">
      <c r="A39" s="546" t="s">
        <v>929</v>
      </c>
      <c r="B39" s="589"/>
      <c r="C39" s="589">
        <v>3450743.21175</v>
      </c>
      <c r="D39" s="586"/>
      <c r="E39" s="586">
        <v>3450743.21175</v>
      </c>
      <c r="F39" s="586"/>
      <c r="G39" s="586"/>
      <c r="H39" s="586"/>
      <c r="I39" s="586">
        <v>3450743.21175</v>
      </c>
      <c r="J39" s="587">
        <v>1.5998293383464801</v>
      </c>
    </row>
    <row r="40" spans="1:10" ht="12.75">
      <c r="A40" s="546" t="s">
        <v>930</v>
      </c>
      <c r="B40" s="589"/>
      <c r="C40" s="589"/>
      <c r="D40" s="586"/>
      <c r="E40" s="586">
        <v>0</v>
      </c>
      <c r="F40" s="589">
        <v>-0.8063</v>
      </c>
      <c r="G40" s="586"/>
      <c r="H40" s="586"/>
      <c r="I40" s="586">
        <v>-0.8063</v>
      </c>
      <c r="J40" s="587">
        <v>-3.738158177393297E-07</v>
      </c>
    </row>
    <row r="41" spans="1:10" ht="12.75">
      <c r="A41" s="546" t="s">
        <v>931</v>
      </c>
      <c r="B41" s="589"/>
      <c r="C41" s="589"/>
      <c r="D41" s="586"/>
      <c r="E41" s="586">
        <v>0</v>
      </c>
      <c r="F41" s="589">
        <v>11941.12263</v>
      </c>
      <c r="G41" s="586"/>
      <c r="H41" s="586"/>
      <c r="I41" s="586">
        <v>11941.12263</v>
      </c>
      <c r="J41" s="587">
        <v>0.005536128637801147</v>
      </c>
    </row>
    <row r="42" spans="1:10" ht="12.75">
      <c r="A42" s="546" t="s">
        <v>932</v>
      </c>
      <c r="B42" s="589"/>
      <c r="C42" s="589"/>
      <c r="D42" s="586"/>
      <c r="E42" s="586">
        <v>0</v>
      </c>
      <c r="F42" s="586"/>
      <c r="G42" s="586"/>
      <c r="H42" s="586"/>
      <c r="I42" s="586">
        <v>0</v>
      </c>
      <c r="J42" s="587"/>
    </row>
    <row r="43" spans="1:10" ht="12.75">
      <c r="A43" s="546" t="s">
        <v>933</v>
      </c>
      <c r="B43" s="589"/>
      <c r="C43" s="589"/>
      <c r="D43" s="586"/>
      <c r="E43" s="586">
        <v>0</v>
      </c>
      <c r="F43" s="586"/>
      <c r="G43" s="586"/>
      <c r="H43" s="586"/>
      <c r="I43" s="586">
        <v>0</v>
      </c>
      <c r="J43" s="587"/>
    </row>
    <row r="44" spans="1:10" ht="12.75">
      <c r="A44" s="546" t="s">
        <v>934</v>
      </c>
      <c r="B44" s="589">
        <v>6457.15611</v>
      </c>
      <c r="C44" s="589"/>
      <c r="D44" s="586"/>
      <c r="E44" s="586">
        <v>0</v>
      </c>
      <c r="F44" s="586"/>
      <c r="G44" s="586"/>
      <c r="H44" s="586"/>
      <c r="I44" s="586">
        <v>6457.15611</v>
      </c>
      <c r="J44" s="587">
        <v>0.0029936588013520513</v>
      </c>
    </row>
    <row r="45" spans="1:10" ht="12.75">
      <c r="A45" s="546" t="s">
        <v>935</v>
      </c>
      <c r="B45" s="589">
        <v>325523.66517</v>
      </c>
      <c r="C45" s="589"/>
      <c r="D45" s="586"/>
      <c r="E45" s="586">
        <v>0</v>
      </c>
      <c r="F45" s="586"/>
      <c r="G45" s="586"/>
      <c r="H45" s="586"/>
      <c r="I45" s="586">
        <v>325523.66517</v>
      </c>
      <c r="J45" s="587">
        <v>0.150918882660334</v>
      </c>
    </row>
    <row r="46" spans="1:10" ht="12.75">
      <c r="A46" s="546" t="s">
        <v>936</v>
      </c>
      <c r="B46" s="589">
        <v>871.704</v>
      </c>
      <c r="C46" s="589">
        <v>292332.45448</v>
      </c>
      <c r="D46" s="586"/>
      <c r="E46" s="586">
        <v>292332.45448</v>
      </c>
      <c r="F46" s="586"/>
      <c r="G46" s="586"/>
      <c r="H46" s="586"/>
      <c r="I46" s="586">
        <v>293204.15848000004</v>
      </c>
      <c r="J46" s="587">
        <v>0.1359349525818842</v>
      </c>
    </row>
    <row r="47" spans="1:10" ht="12.75">
      <c r="A47" s="546" t="s">
        <v>937</v>
      </c>
      <c r="B47" s="589">
        <v>-2077.78789</v>
      </c>
      <c r="C47" s="589">
        <v>-4304.7071</v>
      </c>
      <c r="D47" s="586">
        <v>-9.08678</v>
      </c>
      <c r="E47" s="586">
        <v>-4313.793879999999</v>
      </c>
      <c r="F47" s="589">
        <v>-1344.34941</v>
      </c>
      <c r="G47" s="589">
        <v>-1.3399</v>
      </c>
      <c r="H47" s="589">
        <v>-1.33142</v>
      </c>
      <c r="I47" s="586">
        <v>-7738.602499999999</v>
      </c>
      <c r="J47" s="587">
        <v>-0.0035877614060487667</v>
      </c>
    </row>
    <row r="48" spans="1:10" ht="12.75">
      <c r="A48" s="546" t="s">
        <v>938</v>
      </c>
      <c r="B48" s="589">
        <v>453523.53022</v>
      </c>
      <c r="C48" s="586"/>
      <c r="D48" s="586"/>
      <c r="E48" s="586">
        <v>0</v>
      </c>
      <c r="F48" s="589">
        <v>689651.55655</v>
      </c>
      <c r="G48" s="586"/>
      <c r="H48" s="586"/>
      <c r="I48" s="586">
        <v>1143175.08677</v>
      </c>
      <c r="J48" s="587">
        <v>0.5299974325687172</v>
      </c>
    </row>
    <row r="49" spans="1:10" ht="12.75">
      <c r="A49" s="475" t="s">
        <v>939</v>
      </c>
      <c r="B49" s="588">
        <v>11765330.34668</v>
      </c>
      <c r="C49" s="588">
        <v>120076404.53850001</v>
      </c>
      <c r="D49" s="588">
        <v>34844248.77901</v>
      </c>
      <c r="E49" s="586">
        <v>154920653.31751</v>
      </c>
      <c r="F49" s="588">
        <v>6521888.34412</v>
      </c>
      <c r="G49" s="588">
        <v>11363957.305850001</v>
      </c>
      <c r="H49" s="588">
        <v>5093551.22908</v>
      </c>
      <c r="I49" s="586">
        <v>189665380.54323998</v>
      </c>
      <c r="J49" s="587">
        <v>87.93243125959617</v>
      </c>
    </row>
    <row r="50" spans="1:10" ht="12.75">
      <c r="A50" s="545"/>
      <c r="B50" s="588"/>
      <c r="C50" s="588"/>
      <c r="D50" s="586"/>
      <c r="E50" s="588"/>
      <c r="F50" s="588"/>
      <c r="G50" s="588"/>
      <c r="H50" s="588"/>
      <c r="I50" s="588"/>
      <c r="J50" s="587"/>
    </row>
    <row r="51" spans="1:10" ht="12.75">
      <c r="A51" s="475" t="s">
        <v>761</v>
      </c>
      <c r="B51" s="588"/>
      <c r="C51" s="588"/>
      <c r="D51" s="586"/>
      <c r="E51" s="588"/>
      <c r="F51" s="588"/>
      <c r="G51" s="588"/>
      <c r="H51" s="588"/>
      <c r="I51" s="588"/>
      <c r="J51" s="587"/>
    </row>
    <row r="52" spans="1:10" ht="12.75">
      <c r="A52" s="549" t="s">
        <v>783</v>
      </c>
      <c r="B52" s="586">
        <v>256011.75653</v>
      </c>
      <c r="C52" s="586">
        <v>885796.17096</v>
      </c>
      <c r="D52" s="586">
        <v>195676.70329</v>
      </c>
      <c r="E52" s="586">
        <v>1081472.87425</v>
      </c>
      <c r="F52" s="586">
        <v>325964</v>
      </c>
      <c r="G52" s="586">
        <v>137496.48656</v>
      </c>
      <c r="H52" s="586">
        <v>2.08108</v>
      </c>
      <c r="I52" s="586">
        <v>1800947.1984200003</v>
      </c>
      <c r="J52" s="587">
        <v>0.8349529327579402</v>
      </c>
    </row>
    <row r="53" spans="1:10" ht="12.75">
      <c r="A53" s="550" t="s">
        <v>912</v>
      </c>
      <c r="B53" s="586">
        <v>61050.73292</v>
      </c>
      <c r="C53" s="586">
        <v>138480.85954</v>
      </c>
      <c r="D53" s="586">
        <v>43674.59923</v>
      </c>
      <c r="E53" s="586">
        <v>182155.45877</v>
      </c>
      <c r="F53" s="586">
        <v>224680.99906</v>
      </c>
      <c r="G53" s="586">
        <v>12331.85404</v>
      </c>
      <c r="H53" s="586">
        <v>6429.16806</v>
      </c>
      <c r="I53" s="586">
        <v>486648.21285</v>
      </c>
      <c r="J53" s="587">
        <v>0.22561924796962188</v>
      </c>
    </row>
    <row r="54" spans="1:10" ht="12.75">
      <c r="A54" s="550" t="s">
        <v>763</v>
      </c>
      <c r="B54" s="586"/>
      <c r="C54" s="586">
        <v>1300191.28268</v>
      </c>
      <c r="D54" s="586"/>
      <c r="E54" s="586">
        <v>1300191.28268</v>
      </c>
      <c r="F54" s="586">
        <v>524868</v>
      </c>
      <c r="G54" s="586">
        <v>20391.12713</v>
      </c>
      <c r="H54" s="586"/>
      <c r="I54" s="586">
        <v>1845450.4098099999</v>
      </c>
      <c r="J54" s="587">
        <v>0.8555854570761581</v>
      </c>
    </row>
    <row r="55" spans="1:10" ht="12.75">
      <c r="A55" s="551" t="s">
        <v>868</v>
      </c>
      <c r="B55" s="586">
        <v>212209.66465</v>
      </c>
      <c r="C55" s="586">
        <v>-282323.94634</v>
      </c>
      <c r="D55" s="586">
        <v>284012.9436</v>
      </c>
      <c r="E55" s="586">
        <v>1688.9972599999746</v>
      </c>
      <c r="F55" s="586">
        <v>-455920.85017</v>
      </c>
      <c r="G55" s="586">
        <v>214020.91112</v>
      </c>
      <c r="H55" s="586">
        <v>28001</v>
      </c>
      <c r="I55" s="586">
        <v>-0.2771400000201538</v>
      </c>
      <c r="J55" s="587">
        <v>-1.2848730712614616E-07</v>
      </c>
    </row>
    <row r="56" spans="1:10" ht="12.75">
      <c r="A56" s="549" t="s">
        <v>715</v>
      </c>
      <c r="B56" s="586">
        <v>82294.14867</v>
      </c>
      <c r="C56" s="586">
        <v>824065.68413</v>
      </c>
      <c r="D56" s="586"/>
      <c r="E56" s="586">
        <v>824065.68413</v>
      </c>
      <c r="F56" s="586"/>
      <c r="G56" s="586"/>
      <c r="H56" s="586"/>
      <c r="I56" s="586">
        <v>906359.8328</v>
      </c>
      <c r="J56" s="587">
        <v>0.42020543478136435</v>
      </c>
    </row>
    <row r="57" spans="1:10" ht="12.75">
      <c r="A57" s="475" t="s">
        <v>764</v>
      </c>
      <c r="B57" s="588">
        <v>611566.30277</v>
      </c>
      <c r="C57" s="588">
        <v>2866210.05097</v>
      </c>
      <c r="D57" s="588">
        <v>523364.24612</v>
      </c>
      <c r="E57" s="586">
        <v>3389574.2970900005</v>
      </c>
      <c r="F57" s="588">
        <v>619592.1488900001</v>
      </c>
      <c r="G57" s="588">
        <v>384240.37885</v>
      </c>
      <c r="H57" s="588">
        <v>34432.24914</v>
      </c>
      <c r="I57" s="586">
        <v>5039405.37674</v>
      </c>
      <c r="J57" s="587">
        <v>2.3363629440977776</v>
      </c>
    </row>
    <row r="58" spans="1:10" ht="12.75">
      <c r="A58" s="550"/>
      <c r="B58" s="588"/>
      <c r="C58" s="588"/>
      <c r="D58" s="586"/>
      <c r="E58" s="588"/>
      <c r="F58" s="588"/>
      <c r="G58" s="588"/>
      <c r="H58" s="588"/>
      <c r="I58" s="588"/>
      <c r="J58" s="587"/>
    </row>
    <row r="59" spans="1:10" ht="12.75">
      <c r="A59" s="475" t="s">
        <v>810</v>
      </c>
      <c r="B59" s="588">
        <v>12376896.64945</v>
      </c>
      <c r="C59" s="588">
        <v>122942614.58947001</v>
      </c>
      <c r="D59" s="588">
        <v>35367613.025129996</v>
      </c>
      <c r="E59" s="586">
        <v>158310227.6146</v>
      </c>
      <c r="F59" s="588">
        <v>7141480.493009999</v>
      </c>
      <c r="G59" s="588">
        <v>11748197.684700001</v>
      </c>
      <c r="H59" s="588">
        <v>5127983.47822</v>
      </c>
      <c r="I59" s="586">
        <v>194704785.91998</v>
      </c>
      <c r="J59" s="587">
        <v>90.26879420369397</v>
      </c>
    </row>
    <row r="60" spans="1:10" ht="12.75">
      <c r="A60" s="550"/>
      <c r="B60" s="588"/>
      <c r="C60" s="588"/>
      <c r="D60" s="586"/>
      <c r="E60" s="588"/>
      <c r="F60" s="588"/>
      <c r="G60" s="588"/>
      <c r="H60" s="588"/>
      <c r="I60" s="588"/>
      <c r="J60" s="587"/>
    </row>
    <row r="61" spans="1:10" ht="12.75">
      <c r="A61" s="495" t="s">
        <v>846</v>
      </c>
      <c r="B61" s="590">
        <v>13668072.624823999</v>
      </c>
      <c r="C61" s="590">
        <v>-1239091.5626100153</v>
      </c>
      <c r="D61" s="590">
        <v>-17319890.71946</v>
      </c>
      <c r="E61" s="586">
        <v>-18558982.282070015</v>
      </c>
      <c r="F61" s="590">
        <v>29343383.696100004</v>
      </c>
      <c r="G61" s="590">
        <v>236527.54389999993</v>
      </c>
      <c r="H61" s="590">
        <v>-3699330.03538</v>
      </c>
      <c r="I61" s="586">
        <v>20989671.547373988</v>
      </c>
      <c r="J61" s="587">
        <v>9.731205796306027</v>
      </c>
    </row>
    <row r="62" spans="1:10" ht="12.75">
      <c r="A62" s="554"/>
      <c r="B62" s="588"/>
      <c r="C62" s="588"/>
      <c r="D62" s="586"/>
      <c r="E62" s="588"/>
      <c r="F62" s="588"/>
      <c r="G62" s="588"/>
      <c r="H62" s="588"/>
      <c r="I62" s="588"/>
      <c r="J62" s="587"/>
    </row>
    <row r="63" spans="1:10" ht="12.75">
      <c r="A63" s="494" t="s">
        <v>794</v>
      </c>
      <c r="B63" s="586">
        <v>630443.8915</v>
      </c>
      <c r="C63" s="586">
        <v>8792569.85894</v>
      </c>
      <c r="D63" s="586">
        <v>2628502.69918</v>
      </c>
      <c r="E63" s="586">
        <v>11421072.55812</v>
      </c>
      <c r="F63" s="586">
        <v>108910</v>
      </c>
      <c r="G63" s="586">
        <v>553275.16991</v>
      </c>
      <c r="H63" s="586">
        <v>381785.2076</v>
      </c>
      <c r="I63" s="586">
        <v>13095486.82713</v>
      </c>
      <c r="J63" s="587">
        <v>6.0713135520007695</v>
      </c>
    </row>
    <row r="64" spans="1:10" ht="12.75">
      <c r="A64" s="494" t="s">
        <v>847</v>
      </c>
      <c r="B64" s="586">
        <v>3542038.37239</v>
      </c>
      <c r="C64" s="586"/>
      <c r="D64" s="586">
        <v>35341.93572</v>
      </c>
      <c r="E64" s="586">
        <v>35341.93572</v>
      </c>
      <c r="F64" s="586">
        <v>4091227</v>
      </c>
      <c r="G64" s="586"/>
      <c r="H64" s="586"/>
      <c r="I64" s="586">
        <v>7668607.308110001</v>
      </c>
      <c r="J64" s="587">
        <v>3.5553103209759884</v>
      </c>
    </row>
    <row r="65" spans="1:10" ht="12.75">
      <c r="A65" s="551"/>
      <c r="B65" s="588"/>
      <c r="C65" s="588"/>
      <c r="D65" s="586"/>
      <c r="E65" s="588"/>
      <c r="F65" s="588"/>
      <c r="G65" s="588"/>
      <c r="H65" s="588"/>
      <c r="I65" s="588"/>
      <c r="J65" s="587"/>
    </row>
    <row r="66" spans="1:10" ht="13.5" thickBot="1">
      <c r="A66" s="497" t="s">
        <v>848</v>
      </c>
      <c r="B66" s="591">
        <v>9495590.360933999</v>
      </c>
      <c r="C66" s="591">
        <v>-10031661.421550015</v>
      </c>
      <c r="D66" s="591">
        <v>-19983735.35436</v>
      </c>
      <c r="E66" s="591">
        <v>-30015396.775910012</v>
      </c>
      <c r="F66" s="591">
        <v>25143246.696100004</v>
      </c>
      <c r="G66" s="591">
        <v>-316747.6260100001</v>
      </c>
      <c r="H66" s="591">
        <v>-4081115.2429799996</v>
      </c>
      <c r="I66" s="592">
        <v>225577.41213398892</v>
      </c>
      <c r="J66" s="593">
        <v>0.10458192332926809</v>
      </c>
    </row>
    <row r="67" spans="1:10" ht="12.75">
      <c r="A67" s="594" t="s">
        <v>940</v>
      </c>
      <c r="B67" s="594"/>
      <c r="C67" s="594"/>
      <c r="D67" s="594"/>
      <c r="E67" s="594"/>
      <c r="F67" s="594"/>
      <c r="G67" s="594"/>
      <c r="H67" s="594"/>
      <c r="I67" s="594"/>
      <c r="J67" s="594"/>
    </row>
    <row r="68" spans="1:10" ht="12.75">
      <c r="A68" s="8"/>
      <c r="B68" s="8"/>
      <c r="C68" s="8"/>
      <c r="D68" s="8"/>
      <c r="E68" s="8"/>
      <c r="F68" s="8"/>
      <c r="G68" s="8"/>
      <c r="H68" s="8"/>
      <c r="I68" s="8"/>
      <c r="J68" s="8"/>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G33" sqref="G33"/>
    </sheetView>
  </sheetViews>
  <sheetFormatPr defaultColWidth="11.421875" defaultRowHeight="12.75"/>
  <cols>
    <col min="1" max="1" width="25.57421875" style="0" customWidth="1"/>
    <col min="2" max="2" width="17.421875" style="0" customWidth="1"/>
    <col min="3" max="3" width="18.7109375" style="0" customWidth="1"/>
    <col min="4" max="4" width="18.421875" style="0" customWidth="1"/>
    <col min="5" max="5" width="19.00390625" style="0" customWidth="1"/>
  </cols>
  <sheetData>
    <row r="1" spans="1:5" ht="12.75">
      <c r="A1" s="17" t="s">
        <v>66</v>
      </c>
      <c r="B1" s="559"/>
      <c r="C1" s="559"/>
      <c r="D1" s="559"/>
      <c r="E1" s="559"/>
    </row>
    <row r="2" spans="1:5" ht="12.75">
      <c r="A2" s="876" t="s">
        <v>918</v>
      </c>
      <c r="B2" s="876"/>
      <c r="C2" s="876"/>
      <c r="D2" s="876"/>
      <c r="E2" s="876"/>
    </row>
    <row r="3" spans="1:5" ht="15">
      <c r="A3" s="826" t="s">
        <v>941</v>
      </c>
      <c r="B3" s="826"/>
      <c r="C3" s="826"/>
      <c r="D3" s="826"/>
      <c r="E3" s="826"/>
    </row>
    <row r="4" spans="1:5" ht="14.25">
      <c r="A4" s="595" t="s">
        <v>524</v>
      </c>
      <c r="B4" s="561"/>
      <c r="C4" s="561"/>
      <c r="D4" s="561"/>
      <c r="E4" s="561"/>
    </row>
    <row r="5" spans="1:5" ht="13.5" thickBot="1">
      <c r="A5" s="876" t="s">
        <v>179</v>
      </c>
      <c r="B5" s="876"/>
      <c r="C5" s="876"/>
      <c r="D5" s="876"/>
      <c r="E5" s="876"/>
    </row>
    <row r="6" spans="1:5" ht="12.75">
      <c r="A6" s="888" t="s">
        <v>67</v>
      </c>
      <c r="B6" s="890" t="s">
        <v>68</v>
      </c>
      <c r="C6" s="877" t="s">
        <v>942</v>
      </c>
      <c r="D6" s="877"/>
      <c r="E6" s="888" t="s">
        <v>871</v>
      </c>
    </row>
    <row r="7" spans="1:5" ht="25.5">
      <c r="A7" s="889"/>
      <c r="B7" s="891"/>
      <c r="C7" s="596" t="s">
        <v>594</v>
      </c>
      <c r="D7" s="596" t="s">
        <v>872</v>
      </c>
      <c r="E7" s="889"/>
    </row>
    <row r="8" spans="1:5" ht="12.75">
      <c r="A8" s="563"/>
      <c r="B8" s="597"/>
      <c r="C8" s="565"/>
      <c r="D8" s="565"/>
      <c r="E8" s="565"/>
    </row>
    <row r="9" spans="1:5" ht="12.75">
      <c r="A9" s="565" t="s">
        <v>873</v>
      </c>
      <c r="B9" s="586">
        <v>215694457.14067194</v>
      </c>
      <c r="C9" s="586">
        <v>155658564.25822994</v>
      </c>
      <c r="D9" s="586">
        <v>45746221.17812</v>
      </c>
      <c r="E9" s="586">
        <v>14289671.704322007</v>
      </c>
    </row>
    <row r="10" spans="1:5" ht="12.75">
      <c r="A10" s="567"/>
      <c r="B10" s="586"/>
      <c r="C10" s="586">
        <v>0</v>
      </c>
      <c r="D10" s="586">
        <v>0</v>
      </c>
      <c r="E10" s="586">
        <v>0</v>
      </c>
    </row>
    <row r="11" spans="1:5" ht="12.75">
      <c r="A11" s="569" t="s">
        <v>69</v>
      </c>
      <c r="B11" s="586">
        <v>2694006.4695099997</v>
      </c>
      <c r="C11" s="586">
        <v>2022604.91217</v>
      </c>
      <c r="D11" s="586">
        <v>652332.47025</v>
      </c>
      <c r="E11" s="586">
        <v>19069.087090000005</v>
      </c>
    </row>
    <row r="12" spans="1:5" ht="12.75">
      <c r="A12" s="569" t="s">
        <v>70</v>
      </c>
      <c r="B12" s="586">
        <v>9261344.915949998</v>
      </c>
      <c r="C12" s="586">
        <v>7157567.136069999</v>
      </c>
      <c r="D12" s="586">
        <v>2051114.38332</v>
      </c>
      <c r="E12" s="586">
        <v>52663.39656</v>
      </c>
    </row>
    <row r="13" spans="1:5" ht="12.75">
      <c r="A13" s="569" t="s">
        <v>71</v>
      </c>
      <c r="B13" s="586">
        <v>1855341.86685</v>
      </c>
      <c r="C13" s="586">
        <v>1434499.1855000001</v>
      </c>
      <c r="D13" s="586">
        <v>405421.45173999993</v>
      </c>
      <c r="E13" s="586">
        <v>15421.22961</v>
      </c>
    </row>
    <row r="14" spans="1:5" ht="12.75">
      <c r="A14" s="569" t="s">
        <v>72</v>
      </c>
      <c r="B14" s="586">
        <v>1916383.8324400005</v>
      </c>
      <c r="C14" s="586">
        <v>1521560.4591000003</v>
      </c>
      <c r="D14" s="586">
        <v>383967.1568600001</v>
      </c>
      <c r="E14" s="586">
        <v>10856.216480000001</v>
      </c>
    </row>
    <row r="15" spans="1:5" ht="12.75">
      <c r="A15" s="569" t="s">
        <v>73</v>
      </c>
      <c r="B15" s="586">
        <v>7728737.415430002</v>
      </c>
      <c r="C15" s="586">
        <v>6005681.837940002</v>
      </c>
      <c r="D15" s="586">
        <v>1654564.04085</v>
      </c>
      <c r="E15" s="586">
        <v>68491.53664</v>
      </c>
    </row>
    <row r="16" spans="1:5" ht="12.75">
      <c r="A16" s="569" t="s">
        <v>74</v>
      </c>
      <c r="B16" s="586">
        <v>1308034.44191</v>
      </c>
      <c r="C16" s="586">
        <v>981155.18751</v>
      </c>
      <c r="D16" s="586">
        <v>313736.74486</v>
      </c>
      <c r="E16" s="586">
        <v>13142.509540000005</v>
      </c>
    </row>
    <row r="17" spans="1:5" ht="12.75">
      <c r="A17" s="569" t="s">
        <v>75</v>
      </c>
      <c r="B17" s="586">
        <v>2113474.20867</v>
      </c>
      <c r="C17" s="586">
        <v>1465495.4544700002</v>
      </c>
      <c r="D17" s="586">
        <v>571373.9003699999</v>
      </c>
      <c r="E17" s="586">
        <v>76604.85383000002</v>
      </c>
    </row>
    <row r="18" spans="1:5" ht="12.75">
      <c r="A18" s="569" t="s">
        <v>76</v>
      </c>
      <c r="B18" s="586">
        <v>9034132.313459998</v>
      </c>
      <c r="C18" s="586">
        <v>6881512.521569999</v>
      </c>
      <c r="D18" s="586">
        <v>2075484.78967</v>
      </c>
      <c r="E18" s="586">
        <v>77135.00221999998</v>
      </c>
    </row>
    <row r="19" spans="1:5" ht="12.75">
      <c r="A19" s="570" t="s">
        <v>77</v>
      </c>
      <c r="B19" s="586">
        <v>12611596.901302004</v>
      </c>
      <c r="C19" s="586"/>
      <c r="D19" s="586">
        <v>0</v>
      </c>
      <c r="E19" s="586">
        <v>12611596.901302004</v>
      </c>
    </row>
    <row r="20" spans="1:5" ht="12.75">
      <c r="A20" s="570" t="s">
        <v>78</v>
      </c>
      <c r="B20" s="586">
        <v>20323568.20354</v>
      </c>
      <c r="C20" s="586">
        <v>16402447.92928</v>
      </c>
      <c r="D20" s="586">
        <v>3791500.8002899997</v>
      </c>
      <c r="E20" s="586">
        <v>129619.47397000002</v>
      </c>
    </row>
    <row r="21" spans="1:5" ht="12.75">
      <c r="A21" s="570" t="s">
        <v>79</v>
      </c>
      <c r="B21" s="586">
        <v>20576535.41395</v>
      </c>
      <c r="C21" s="586">
        <v>16062735.848300003</v>
      </c>
      <c r="D21" s="586">
        <v>4377890.74855</v>
      </c>
      <c r="E21" s="586">
        <v>135908.8171</v>
      </c>
    </row>
    <row r="22" spans="1:5" ht="12.75">
      <c r="A22" s="571" t="s">
        <v>80</v>
      </c>
      <c r="B22" s="586">
        <v>2307375.1015399997</v>
      </c>
      <c r="C22" s="586">
        <v>1703314.76821</v>
      </c>
      <c r="D22" s="586">
        <v>578612.44025</v>
      </c>
      <c r="E22" s="586">
        <v>25447.893079999998</v>
      </c>
    </row>
    <row r="23" spans="1:5" ht="12.75">
      <c r="A23" s="571" t="s">
        <v>81</v>
      </c>
      <c r="B23" s="586">
        <v>7864121.42224</v>
      </c>
      <c r="C23" s="586">
        <v>5943179.73111</v>
      </c>
      <c r="D23" s="586">
        <v>1871833.2844900007</v>
      </c>
      <c r="E23" s="586">
        <v>49108.406639999994</v>
      </c>
    </row>
    <row r="24" spans="1:5" ht="12.75">
      <c r="A24" s="569" t="s">
        <v>82</v>
      </c>
      <c r="B24" s="586">
        <v>2042471.422889999</v>
      </c>
      <c r="C24" s="586">
        <v>1467551.3881899992</v>
      </c>
      <c r="D24" s="586">
        <v>509666.61671000003</v>
      </c>
      <c r="E24" s="586">
        <v>65253.417990000016</v>
      </c>
    </row>
    <row r="25" spans="1:5" ht="12.75">
      <c r="A25" s="569" t="s">
        <v>83</v>
      </c>
      <c r="B25" s="586">
        <v>2250859.5373899997</v>
      </c>
      <c r="C25" s="586">
        <v>1704742.8234299996</v>
      </c>
      <c r="D25" s="586">
        <v>525690.61055</v>
      </c>
      <c r="E25" s="586">
        <v>20426.10341000001</v>
      </c>
    </row>
    <row r="26" spans="1:5" ht="12.75">
      <c r="A26" s="569" t="s">
        <v>84</v>
      </c>
      <c r="B26" s="586">
        <v>16045624.75892</v>
      </c>
      <c r="C26" s="586">
        <v>12180092.93788</v>
      </c>
      <c r="D26" s="586">
        <v>3767765.6084299996</v>
      </c>
      <c r="E26" s="586">
        <v>97766.21261</v>
      </c>
    </row>
    <row r="27" spans="1:5" ht="12.75">
      <c r="A27" s="569" t="s">
        <v>470</v>
      </c>
      <c r="B27" s="586">
        <v>9730100.624270001</v>
      </c>
      <c r="C27" s="586">
        <v>7460087.708610001</v>
      </c>
      <c r="D27" s="586">
        <v>2193527.53328</v>
      </c>
      <c r="E27" s="586">
        <v>76485.38238000001</v>
      </c>
    </row>
    <row r="28" spans="1:5" ht="12.75">
      <c r="A28" s="569" t="s">
        <v>86</v>
      </c>
      <c r="B28" s="586">
        <v>6836742.072880001</v>
      </c>
      <c r="C28" s="586">
        <v>5251900.47056</v>
      </c>
      <c r="D28" s="586">
        <v>1550836.0157200003</v>
      </c>
      <c r="E28" s="586">
        <v>34005.5866</v>
      </c>
    </row>
    <row r="29" spans="1:5" ht="12.75">
      <c r="A29" s="569" t="s">
        <v>87</v>
      </c>
      <c r="B29" s="586">
        <v>4195055.28237</v>
      </c>
      <c r="C29" s="586">
        <v>3134353.31912</v>
      </c>
      <c r="D29" s="586">
        <v>1028567.8168399999</v>
      </c>
      <c r="E29" s="586">
        <v>32134.14641</v>
      </c>
    </row>
    <row r="30" spans="1:5" ht="12.75">
      <c r="A30" s="569" t="s">
        <v>88</v>
      </c>
      <c r="B30" s="586">
        <v>2486743.1311500003</v>
      </c>
      <c r="C30" s="586">
        <v>1788692.4591700004</v>
      </c>
      <c r="D30" s="586">
        <v>541813.44983</v>
      </c>
      <c r="E30" s="586">
        <v>156237.22215000002</v>
      </c>
    </row>
    <row r="31" spans="1:5" ht="12.75">
      <c r="A31" s="569" t="s">
        <v>89</v>
      </c>
      <c r="B31" s="586">
        <v>1431898.7037799999</v>
      </c>
      <c r="C31" s="586">
        <v>1070322.21155</v>
      </c>
      <c r="D31" s="586">
        <v>346128.09939</v>
      </c>
      <c r="E31" s="586">
        <v>15448.392839999993</v>
      </c>
    </row>
    <row r="32" spans="1:5" ht="12.75">
      <c r="A32" s="569" t="s">
        <v>90</v>
      </c>
      <c r="B32" s="586">
        <v>16893291.294719994</v>
      </c>
      <c r="C32" s="586">
        <v>13312715.827119997</v>
      </c>
      <c r="D32" s="586">
        <v>3531969.06238</v>
      </c>
      <c r="E32" s="586">
        <v>48606.40521999999</v>
      </c>
    </row>
    <row r="33" spans="1:5" ht="12.75">
      <c r="A33" s="569" t="s">
        <v>91</v>
      </c>
      <c r="B33" s="586">
        <v>1939239.9898999995</v>
      </c>
      <c r="C33" s="586">
        <v>1388589.7806499996</v>
      </c>
      <c r="D33" s="586">
        <v>523492.4045</v>
      </c>
      <c r="E33" s="586">
        <v>27157.80475</v>
      </c>
    </row>
    <row r="34" spans="1:5" ht="12.75">
      <c r="A34" s="569" t="s">
        <v>92</v>
      </c>
      <c r="B34" s="586">
        <v>6032904.89168</v>
      </c>
      <c r="C34" s="586">
        <v>4610524.170960001</v>
      </c>
      <c r="D34" s="586">
        <v>1338339.9809499995</v>
      </c>
      <c r="E34" s="586">
        <v>84040.73976999999</v>
      </c>
    </row>
    <row r="35" spans="1:5" ht="12.75">
      <c r="A35" s="569" t="s">
        <v>93</v>
      </c>
      <c r="B35" s="586">
        <v>4767399.5869700005</v>
      </c>
      <c r="C35" s="586">
        <v>3727507.6164100007</v>
      </c>
      <c r="D35" s="586">
        <v>1015596.5170199999</v>
      </c>
      <c r="E35" s="586">
        <v>24295.453540000002</v>
      </c>
    </row>
    <row r="36" spans="1:5" ht="12.75">
      <c r="A36" s="569" t="s">
        <v>94</v>
      </c>
      <c r="B36" s="586">
        <v>3562677.755940001</v>
      </c>
      <c r="C36" s="586">
        <v>2689183.2561900006</v>
      </c>
      <c r="D36" s="586">
        <v>855921.83448</v>
      </c>
      <c r="E36" s="586">
        <v>17572.665270000005</v>
      </c>
    </row>
    <row r="37" spans="1:5" ht="12.75">
      <c r="A37" s="569" t="s">
        <v>95</v>
      </c>
      <c r="B37" s="586">
        <v>3774490.045619998</v>
      </c>
      <c r="C37" s="586">
        <v>2853325.5879899985</v>
      </c>
      <c r="D37" s="586">
        <v>895026.6543899997</v>
      </c>
      <c r="E37" s="586">
        <v>26137.80324</v>
      </c>
    </row>
    <row r="38" spans="1:5" ht="12.75">
      <c r="A38" s="569" t="s">
        <v>96</v>
      </c>
      <c r="B38" s="586">
        <v>4818522.430949999</v>
      </c>
      <c r="C38" s="586">
        <v>3548113.7250999995</v>
      </c>
      <c r="D38" s="586">
        <v>1214455.5781299998</v>
      </c>
      <c r="E38" s="586">
        <v>55953.12772000002</v>
      </c>
    </row>
    <row r="39" spans="1:5" ht="12.75">
      <c r="A39" s="569" t="s">
        <v>97</v>
      </c>
      <c r="B39" s="586">
        <v>5673980.177900001</v>
      </c>
      <c r="C39" s="586">
        <v>4292182.937830001</v>
      </c>
      <c r="D39" s="586">
        <v>1336697.29822</v>
      </c>
      <c r="E39" s="586">
        <v>45099.94184999998</v>
      </c>
    </row>
    <row r="40" spans="1:5" ht="12.75">
      <c r="A40" s="569" t="s">
        <v>98</v>
      </c>
      <c r="B40" s="586">
        <v>2093269.6287199995</v>
      </c>
      <c r="C40" s="586">
        <v>1566024.7511699994</v>
      </c>
      <c r="D40" s="586">
        <v>518902.38286</v>
      </c>
      <c r="E40" s="586">
        <v>8342.494690000001</v>
      </c>
    </row>
    <row r="41" spans="1:5" ht="12.75">
      <c r="A41" s="569" t="s">
        <v>99</v>
      </c>
      <c r="B41" s="586">
        <v>7820959.763659999</v>
      </c>
      <c r="C41" s="586">
        <v>5983045.934859999</v>
      </c>
      <c r="D41" s="586">
        <v>1798743.3244999996</v>
      </c>
      <c r="E41" s="586">
        <v>39170.5043</v>
      </c>
    </row>
    <row r="42" spans="1:5" ht="12.75">
      <c r="A42" s="571" t="s">
        <v>100</v>
      </c>
      <c r="B42" s="586">
        <v>940201.0944500001</v>
      </c>
      <c r="C42" s="586">
        <v>690831.81983</v>
      </c>
      <c r="D42" s="586">
        <v>228320.03671000001</v>
      </c>
      <c r="E42" s="586">
        <v>21049.237910000003</v>
      </c>
    </row>
    <row r="43" spans="1:5" ht="12.75">
      <c r="A43" s="569" t="s">
        <v>101</v>
      </c>
      <c r="B43" s="586">
        <v>4872340.59594</v>
      </c>
      <c r="C43" s="586">
        <v>3518822.3649400007</v>
      </c>
      <c r="D43" s="586">
        <v>1317031.4915399998</v>
      </c>
      <c r="E43" s="586">
        <v>36486.73946</v>
      </c>
    </row>
    <row r="44" spans="1:5" ht="12.75">
      <c r="A44" s="569" t="s">
        <v>102</v>
      </c>
      <c r="B44" s="586">
        <v>3172608.4670599992</v>
      </c>
      <c r="C44" s="586">
        <v>2374166.0780699993</v>
      </c>
      <c r="D44" s="586">
        <v>770174.5865900001</v>
      </c>
      <c r="E44" s="586">
        <v>28267.802399999997</v>
      </c>
    </row>
    <row r="45" spans="1:5" ht="12.75">
      <c r="A45" s="569" t="s">
        <v>103</v>
      </c>
      <c r="B45" s="586">
        <v>3089601.47054</v>
      </c>
      <c r="C45" s="586">
        <v>2241353.35283</v>
      </c>
      <c r="D45" s="586">
        <v>818687.4231799998</v>
      </c>
      <c r="E45" s="586">
        <v>29560.69453</v>
      </c>
    </row>
    <row r="46" spans="1:5" ht="12.75">
      <c r="A46" s="569" t="s">
        <v>104</v>
      </c>
      <c r="B46" s="586">
        <v>1628821.9061800002</v>
      </c>
      <c r="C46" s="586">
        <v>1222678.7645400001</v>
      </c>
      <c r="D46" s="586">
        <v>391034.64042000007</v>
      </c>
      <c r="E46" s="586">
        <v>15108.501220000006</v>
      </c>
    </row>
    <row r="47" spans="1:5" ht="13.5" thickBot="1">
      <c r="A47" s="572"/>
      <c r="B47" s="598"/>
      <c r="C47" s="598"/>
      <c r="D47" s="598"/>
      <c r="E47" s="598"/>
    </row>
    <row r="48" spans="1:5" ht="12.75">
      <c r="A48" s="599" t="s">
        <v>943</v>
      </c>
      <c r="B48" s="600"/>
      <c r="C48" s="600"/>
      <c r="D48" s="600"/>
      <c r="E48" s="600"/>
    </row>
    <row r="49" spans="1:5" ht="12.75">
      <c r="A49" s="600"/>
      <c r="B49" s="600"/>
      <c r="C49" s="600"/>
      <c r="D49" s="600"/>
      <c r="E49" s="600"/>
    </row>
  </sheetData>
  <sheetProtection/>
  <mergeCells count="7">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P52"/>
  <sheetViews>
    <sheetView showGridLines="0" zoomScalePageLayoutView="0" workbookViewId="0" topLeftCell="A1">
      <selection activeCell="G33" sqref="G33"/>
    </sheetView>
  </sheetViews>
  <sheetFormatPr defaultColWidth="11.421875" defaultRowHeight="12.75"/>
  <cols>
    <col min="1" max="1" width="24.140625" style="0" customWidth="1"/>
    <col min="2" max="2" width="16.140625" style="0" customWidth="1"/>
    <col min="3" max="3" width="12.57421875" style="0" customWidth="1"/>
    <col min="4" max="4" width="13.28125" style="0" customWidth="1"/>
    <col min="5" max="5" width="14.140625" style="0" customWidth="1"/>
    <col min="6" max="6" width="12.140625" style="0" customWidth="1"/>
    <col min="7" max="7" width="12.8515625" style="0" customWidth="1"/>
    <col min="8" max="8" width="14.00390625" style="0" customWidth="1"/>
    <col min="9" max="9" width="11.140625" style="0" customWidth="1"/>
    <col min="11" max="11" width="14.140625" style="0" customWidth="1"/>
    <col min="12" max="12" width="15.00390625" style="0" customWidth="1"/>
    <col min="13" max="13" width="12.7109375" style="0" customWidth="1"/>
    <col min="14" max="14" width="12.00390625" style="0" customWidth="1"/>
    <col min="15" max="15" width="11.8515625" style="0" customWidth="1"/>
    <col min="16" max="16" width="12.140625" style="0" customWidth="1"/>
  </cols>
  <sheetData>
    <row r="1" spans="1:16" ht="12.75">
      <c r="A1" s="17" t="s">
        <v>66</v>
      </c>
      <c r="B1" s="575"/>
      <c r="C1" s="575"/>
      <c r="D1" s="575"/>
      <c r="E1" s="575"/>
      <c r="F1" s="575"/>
      <c r="G1" s="575"/>
      <c r="H1" s="575"/>
      <c r="I1" s="575"/>
      <c r="J1" s="575"/>
      <c r="K1" s="575"/>
      <c r="L1" s="575"/>
      <c r="M1" s="575"/>
      <c r="N1" s="575"/>
      <c r="O1" s="575"/>
      <c r="P1" s="575"/>
    </row>
    <row r="2" spans="1:16" ht="12.75">
      <c r="A2" s="883" t="s">
        <v>918</v>
      </c>
      <c r="B2" s="883"/>
      <c r="C2" s="883"/>
      <c r="D2" s="883"/>
      <c r="E2" s="883"/>
      <c r="F2" s="883"/>
      <c r="G2" s="883"/>
      <c r="H2" s="883"/>
      <c r="I2" s="883"/>
      <c r="J2" s="883"/>
      <c r="K2" s="883"/>
      <c r="L2" s="883"/>
      <c r="M2" s="883"/>
      <c r="N2" s="883"/>
      <c r="O2" s="883"/>
      <c r="P2" s="883"/>
    </row>
    <row r="3" spans="1:16" ht="15">
      <c r="A3" s="826" t="s">
        <v>941</v>
      </c>
      <c r="B3" s="826"/>
      <c r="C3" s="826"/>
      <c r="D3" s="826"/>
      <c r="E3" s="826"/>
      <c r="F3" s="826"/>
      <c r="G3" s="826"/>
      <c r="H3" s="826"/>
      <c r="I3" s="826"/>
      <c r="J3" s="826"/>
      <c r="K3" s="826"/>
      <c r="L3" s="826"/>
      <c r="M3" s="826"/>
      <c r="N3" s="826"/>
      <c r="O3" s="826"/>
      <c r="P3" s="826"/>
    </row>
    <row r="4" spans="1:16" ht="14.25">
      <c r="A4" s="468" t="s">
        <v>524</v>
      </c>
      <c r="B4" s="576"/>
      <c r="C4" s="576"/>
      <c r="D4" s="576"/>
      <c r="E4" s="576"/>
      <c r="F4" s="576"/>
      <c r="G4" s="576"/>
      <c r="H4" s="576"/>
      <c r="I4" s="576"/>
      <c r="J4" s="576"/>
      <c r="K4" s="576"/>
      <c r="L4" s="576"/>
      <c r="M4" s="576"/>
      <c r="N4" s="576"/>
      <c r="O4" s="576"/>
      <c r="P4" s="576"/>
    </row>
    <row r="5" spans="1:16" ht="13.5" thickBot="1">
      <c r="A5" s="883" t="s">
        <v>257</v>
      </c>
      <c r="B5" s="883"/>
      <c r="C5" s="883"/>
      <c r="D5" s="883"/>
      <c r="E5" s="883"/>
      <c r="F5" s="883"/>
      <c r="G5" s="883"/>
      <c r="H5" s="883"/>
      <c r="I5" s="883"/>
      <c r="J5" s="883"/>
      <c r="K5" s="883"/>
      <c r="L5" s="883"/>
      <c r="M5" s="883"/>
      <c r="N5" s="883"/>
      <c r="O5" s="883"/>
      <c r="P5" s="883"/>
    </row>
    <row r="6" spans="1:16" ht="12.75">
      <c r="A6" s="884" t="s">
        <v>67</v>
      </c>
      <c r="B6" s="884" t="s">
        <v>526</v>
      </c>
      <c r="C6" s="884"/>
      <c r="D6" s="884"/>
      <c r="E6" s="884"/>
      <c r="F6" s="884"/>
      <c r="G6" s="884"/>
      <c r="H6" s="884"/>
      <c r="I6" s="884"/>
      <c r="J6" s="884"/>
      <c r="K6" s="884"/>
      <c r="L6" s="884"/>
      <c r="M6" s="884"/>
      <c r="N6" s="884"/>
      <c r="O6" s="601"/>
      <c r="P6" s="863" t="s">
        <v>673</v>
      </c>
    </row>
    <row r="7" spans="1:16" ht="12.75">
      <c r="A7" s="881"/>
      <c r="B7" s="861" t="s">
        <v>721</v>
      </c>
      <c r="C7" s="861" t="s">
        <v>877</v>
      </c>
      <c r="D7" s="861" t="s">
        <v>602</v>
      </c>
      <c r="E7" s="861" t="s">
        <v>601</v>
      </c>
      <c r="F7" s="861" t="s">
        <v>589</v>
      </c>
      <c r="G7" s="861" t="s">
        <v>607</v>
      </c>
      <c r="H7" s="861" t="s">
        <v>879</v>
      </c>
      <c r="I7" s="881" t="s">
        <v>944</v>
      </c>
      <c r="J7" s="881"/>
      <c r="K7" s="881"/>
      <c r="L7" s="881"/>
      <c r="M7" s="881"/>
      <c r="N7" s="861" t="s">
        <v>880</v>
      </c>
      <c r="O7" s="861" t="s">
        <v>945</v>
      </c>
      <c r="P7" s="861"/>
    </row>
    <row r="8" spans="1:16" ht="12.75">
      <c r="A8" s="881"/>
      <c r="B8" s="861"/>
      <c r="C8" s="862"/>
      <c r="D8" s="861"/>
      <c r="E8" s="861"/>
      <c r="F8" s="861"/>
      <c r="G8" s="861"/>
      <c r="H8" s="861"/>
      <c r="I8" s="881"/>
      <c r="J8" s="881"/>
      <c r="K8" s="881"/>
      <c r="L8" s="881"/>
      <c r="M8" s="881"/>
      <c r="N8" s="861"/>
      <c r="O8" s="861"/>
      <c r="P8" s="861"/>
    </row>
    <row r="9" spans="1:16" ht="51">
      <c r="A9" s="881"/>
      <c r="B9" s="861"/>
      <c r="C9" s="862"/>
      <c r="D9" s="861"/>
      <c r="E9" s="861"/>
      <c r="F9" s="861"/>
      <c r="G9" s="861"/>
      <c r="H9" s="861"/>
      <c r="I9" s="577" t="s">
        <v>882</v>
      </c>
      <c r="J9" s="577" t="s">
        <v>883</v>
      </c>
      <c r="K9" s="577" t="s">
        <v>884</v>
      </c>
      <c r="L9" s="577" t="s">
        <v>885</v>
      </c>
      <c r="M9" s="577" t="s">
        <v>886</v>
      </c>
      <c r="N9" s="861"/>
      <c r="O9" s="861"/>
      <c r="P9" s="861"/>
    </row>
    <row r="10" spans="1:16" ht="12.75">
      <c r="A10" s="581"/>
      <c r="B10" s="578"/>
      <c r="C10" s="578"/>
      <c r="D10" s="578"/>
      <c r="E10" s="578"/>
      <c r="F10" s="578"/>
      <c r="G10" s="578"/>
      <c r="H10" s="578"/>
      <c r="I10" s="578"/>
      <c r="J10" s="578"/>
      <c r="K10" s="578"/>
      <c r="L10" s="578"/>
      <c r="M10" s="578"/>
      <c r="N10" s="578"/>
      <c r="O10" s="578"/>
      <c r="P10" s="578"/>
    </row>
    <row r="11" spans="1:16" ht="12.75">
      <c r="A11" s="578" t="s">
        <v>873</v>
      </c>
      <c r="B11" s="602">
        <v>215468880.06781995</v>
      </c>
      <c r="C11" s="602">
        <v>99207342.78923999</v>
      </c>
      <c r="D11" s="602">
        <v>28048713.944239996</v>
      </c>
      <c r="E11" s="602">
        <v>2591097.8996800007</v>
      </c>
      <c r="F11" s="602">
        <v>16899846.419229995</v>
      </c>
      <c r="G11" s="602">
        <v>42918379.49083999</v>
      </c>
      <c r="H11" s="602">
        <v>189665380.54322997</v>
      </c>
      <c r="I11" s="602">
        <v>906359.8328000001</v>
      </c>
      <c r="J11" s="602">
        <v>486648.21285</v>
      </c>
      <c r="K11" s="602">
        <v>1800947.1931399999</v>
      </c>
      <c r="L11" s="602">
        <v>1845450.62962</v>
      </c>
      <c r="M11" s="602">
        <v>5039405.86841</v>
      </c>
      <c r="N11" s="602">
        <v>13095487.189940002</v>
      </c>
      <c r="O11" s="602">
        <v>7668606.46624</v>
      </c>
      <c r="P11" s="602">
        <v>225577.0728519857</v>
      </c>
    </row>
    <row r="12" spans="1:16" ht="12.75">
      <c r="A12" s="581"/>
      <c r="B12" s="602">
        <v>0</v>
      </c>
      <c r="C12" s="602">
        <v>0</v>
      </c>
      <c r="D12" s="602">
        <v>0</v>
      </c>
      <c r="E12" s="602">
        <v>0</v>
      </c>
      <c r="F12" s="602">
        <v>0</v>
      </c>
      <c r="G12" s="602">
        <v>0</v>
      </c>
      <c r="H12" s="602">
        <v>0</v>
      </c>
      <c r="I12" s="602">
        <v>0</v>
      </c>
      <c r="J12" s="602">
        <v>0</v>
      </c>
      <c r="K12" s="602">
        <v>0</v>
      </c>
      <c r="L12" s="602">
        <v>0</v>
      </c>
      <c r="M12" s="602">
        <v>0</v>
      </c>
      <c r="N12" s="602">
        <v>0</v>
      </c>
      <c r="O12" s="602">
        <v>0</v>
      </c>
      <c r="P12" s="602">
        <v>0</v>
      </c>
    </row>
    <row r="13" spans="1:16" ht="12.75">
      <c r="A13" s="510" t="s">
        <v>69</v>
      </c>
      <c r="B13" s="602">
        <v>2510093.3662799997</v>
      </c>
      <c r="C13" s="602">
        <v>1209269.08455</v>
      </c>
      <c r="D13" s="602">
        <v>419427.8159599999</v>
      </c>
      <c r="E13" s="602">
        <v>27731.57871</v>
      </c>
      <c r="F13" s="602">
        <v>170548.39376999997</v>
      </c>
      <c r="G13" s="602">
        <v>466017.49564</v>
      </c>
      <c r="H13" s="602">
        <v>2292994.36863</v>
      </c>
      <c r="I13" s="602">
        <v>133.08079999999998</v>
      </c>
      <c r="J13" s="602">
        <v>177.94182999999998</v>
      </c>
      <c r="K13" s="602">
        <v>22836.19675</v>
      </c>
      <c r="L13" s="602">
        <v>26989.2573</v>
      </c>
      <c r="M13" s="602">
        <v>50136.47668</v>
      </c>
      <c r="N13" s="602">
        <v>166962.52097</v>
      </c>
      <c r="O13" s="602">
        <v>0</v>
      </c>
      <c r="P13" s="602">
        <v>183913.10323</v>
      </c>
    </row>
    <row r="14" spans="1:16" ht="12.75">
      <c r="A14" s="510" t="s">
        <v>70</v>
      </c>
      <c r="B14" s="602">
        <v>7920930.18018</v>
      </c>
      <c r="C14" s="602">
        <v>3839392.7159099993</v>
      </c>
      <c r="D14" s="602">
        <v>985274.58696</v>
      </c>
      <c r="E14" s="602">
        <v>68878.71267000001</v>
      </c>
      <c r="F14" s="602">
        <v>709844.9737499998</v>
      </c>
      <c r="G14" s="602">
        <v>1763964.0519100004</v>
      </c>
      <c r="H14" s="602">
        <v>7367355.041200001</v>
      </c>
      <c r="I14" s="602">
        <v>5371.16561</v>
      </c>
      <c r="J14" s="602">
        <v>180.48808</v>
      </c>
      <c r="K14" s="602">
        <v>86039.19004999999</v>
      </c>
      <c r="L14" s="602">
        <v>57249.63771</v>
      </c>
      <c r="M14" s="602">
        <v>148840.48145</v>
      </c>
      <c r="N14" s="602">
        <v>404734.65752999997</v>
      </c>
      <c r="O14" s="602">
        <v>0</v>
      </c>
      <c r="P14" s="602">
        <v>1340414.7357699983</v>
      </c>
    </row>
    <row r="15" spans="1:16" ht="12.75">
      <c r="A15" s="510" t="s">
        <v>71</v>
      </c>
      <c r="B15" s="602">
        <v>1754873.6579599997</v>
      </c>
      <c r="C15" s="602">
        <v>984842.71173</v>
      </c>
      <c r="D15" s="602">
        <v>183661.42930999998</v>
      </c>
      <c r="E15" s="602">
        <v>19084.03532</v>
      </c>
      <c r="F15" s="602">
        <v>186775.08544</v>
      </c>
      <c r="G15" s="602">
        <v>231786.35880999995</v>
      </c>
      <c r="H15" s="602">
        <v>1606149.6206099999</v>
      </c>
      <c r="I15" s="602">
        <v>112.89614</v>
      </c>
      <c r="J15" s="602">
        <v>162.26545000000002</v>
      </c>
      <c r="K15" s="602">
        <v>16732.12513</v>
      </c>
      <c r="L15" s="602">
        <v>29020.694349999998</v>
      </c>
      <c r="M15" s="602">
        <v>46027.981069999994</v>
      </c>
      <c r="N15" s="602">
        <v>102696.05628</v>
      </c>
      <c r="O15" s="602">
        <v>0</v>
      </c>
      <c r="P15" s="602">
        <v>100468.20889000036</v>
      </c>
    </row>
    <row r="16" spans="1:16" ht="12.75">
      <c r="A16" s="510" t="s">
        <v>72</v>
      </c>
      <c r="B16" s="602">
        <v>1422325.1231799999</v>
      </c>
      <c r="C16" s="602">
        <v>732874.30579</v>
      </c>
      <c r="D16" s="602">
        <v>172366.75291999997</v>
      </c>
      <c r="E16" s="602">
        <v>21272.09224</v>
      </c>
      <c r="F16" s="602">
        <v>140595.47945999997</v>
      </c>
      <c r="G16" s="602">
        <v>224928.5576</v>
      </c>
      <c r="H16" s="602">
        <v>1292037.18801</v>
      </c>
      <c r="I16" s="602">
        <v>97.34438</v>
      </c>
      <c r="J16" s="602">
        <v>59.439980000000006</v>
      </c>
      <c r="K16" s="602">
        <v>17661.33496</v>
      </c>
      <c r="L16" s="602">
        <v>23090.963810000005</v>
      </c>
      <c r="M16" s="602">
        <v>40909.083130000006</v>
      </c>
      <c r="N16" s="602">
        <v>89378.85204000001</v>
      </c>
      <c r="O16" s="602">
        <v>0</v>
      </c>
      <c r="P16" s="602">
        <v>494058.7092600006</v>
      </c>
    </row>
    <row r="17" spans="1:16" ht="12.75">
      <c r="A17" s="510" t="s">
        <v>73</v>
      </c>
      <c r="B17" s="602">
        <v>8038259.748729999</v>
      </c>
      <c r="C17" s="602">
        <v>3727487.6954099997</v>
      </c>
      <c r="D17" s="602">
        <v>1115929.73425</v>
      </c>
      <c r="E17" s="602">
        <v>79211.34758</v>
      </c>
      <c r="F17" s="602">
        <v>565770.2458199998</v>
      </c>
      <c r="G17" s="602">
        <v>1965765.7517900004</v>
      </c>
      <c r="H17" s="602">
        <v>7454164.77485</v>
      </c>
      <c r="I17" s="602">
        <v>11873.309070000001</v>
      </c>
      <c r="J17" s="602">
        <v>341.12277</v>
      </c>
      <c r="K17" s="602">
        <v>71222.15841</v>
      </c>
      <c r="L17" s="602">
        <v>61141.07531</v>
      </c>
      <c r="M17" s="602">
        <v>144577.66556</v>
      </c>
      <c r="N17" s="602">
        <v>439517.30832</v>
      </c>
      <c r="O17" s="602">
        <v>0</v>
      </c>
      <c r="P17" s="602">
        <v>-309522.33329999726</v>
      </c>
    </row>
    <row r="18" spans="1:16" ht="12.75">
      <c r="A18" s="510" t="s">
        <v>74</v>
      </c>
      <c r="B18" s="602">
        <v>1477065.61484</v>
      </c>
      <c r="C18" s="602">
        <v>782645.1622899999</v>
      </c>
      <c r="D18" s="602">
        <v>148378.46366</v>
      </c>
      <c r="E18" s="602">
        <v>15238.60755</v>
      </c>
      <c r="F18" s="602">
        <v>133917.35795000003</v>
      </c>
      <c r="G18" s="602">
        <v>248736.44957999996</v>
      </c>
      <c r="H18" s="602">
        <v>1328916.04103</v>
      </c>
      <c r="I18" s="602">
        <v>133.09054999999998</v>
      </c>
      <c r="J18" s="602">
        <v>83.46209</v>
      </c>
      <c r="K18" s="602">
        <v>11298.241079999998</v>
      </c>
      <c r="L18" s="602">
        <v>28680.45794</v>
      </c>
      <c r="M18" s="602">
        <v>40195.251659999994</v>
      </c>
      <c r="N18" s="602">
        <v>107954.32215</v>
      </c>
      <c r="O18" s="602">
        <v>0</v>
      </c>
      <c r="P18" s="602">
        <v>-169031.17292999988</v>
      </c>
    </row>
    <row r="19" spans="1:16" ht="12.75">
      <c r="A19" s="510" t="s">
        <v>75</v>
      </c>
      <c r="B19" s="602">
        <v>2389942.7059799996</v>
      </c>
      <c r="C19" s="602">
        <v>1234294.9582099998</v>
      </c>
      <c r="D19" s="602">
        <v>321725.72539</v>
      </c>
      <c r="E19" s="602">
        <v>33343.73464</v>
      </c>
      <c r="F19" s="602">
        <v>213365.28652999995</v>
      </c>
      <c r="G19" s="602">
        <v>371860.40856</v>
      </c>
      <c r="H19" s="602">
        <v>2174590.1133299996</v>
      </c>
      <c r="I19" s="602">
        <v>1460.87437</v>
      </c>
      <c r="J19" s="602">
        <v>140.99405</v>
      </c>
      <c r="K19" s="602">
        <v>14605.24467</v>
      </c>
      <c r="L19" s="602">
        <v>32653.498999999996</v>
      </c>
      <c r="M19" s="602">
        <v>48860.612089999995</v>
      </c>
      <c r="N19" s="602">
        <v>166491.98056</v>
      </c>
      <c r="O19" s="602">
        <v>0</v>
      </c>
      <c r="P19" s="602">
        <v>-276468.49730999954</v>
      </c>
    </row>
    <row r="20" spans="1:16" ht="12.75">
      <c r="A20" s="510" t="s">
        <v>76</v>
      </c>
      <c r="B20" s="602">
        <v>8850194.575560002</v>
      </c>
      <c r="C20" s="602">
        <v>4333196.09644</v>
      </c>
      <c r="D20" s="602">
        <v>1272392.9890300003</v>
      </c>
      <c r="E20" s="602">
        <v>81393.83299</v>
      </c>
      <c r="F20" s="602">
        <v>686402.1779299999</v>
      </c>
      <c r="G20" s="602">
        <v>1772193.38681</v>
      </c>
      <c r="H20" s="602">
        <v>8145578.483200001</v>
      </c>
      <c r="I20" s="602">
        <v>5197.954299999999</v>
      </c>
      <c r="J20" s="602">
        <v>464.58957</v>
      </c>
      <c r="K20" s="602">
        <v>81801.9489</v>
      </c>
      <c r="L20" s="602">
        <v>83739.79371</v>
      </c>
      <c r="M20" s="602">
        <v>171204.28648</v>
      </c>
      <c r="N20" s="602">
        <v>533411.80588</v>
      </c>
      <c r="O20" s="602">
        <v>0</v>
      </c>
      <c r="P20" s="602">
        <v>183937.73789999634</v>
      </c>
    </row>
    <row r="21" spans="1:16" ht="12.75">
      <c r="A21" s="511" t="s">
        <v>77</v>
      </c>
      <c r="B21" s="602">
        <v>18073848.664359998</v>
      </c>
      <c r="C21" s="602">
        <v>4129466.35499</v>
      </c>
      <c r="D21" s="602">
        <v>49995.21678</v>
      </c>
      <c r="E21" s="602">
        <v>32131.36385</v>
      </c>
      <c r="F21" s="602">
        <v>3379199.7557900003</v>
      </c>
      <c r="G21" s="602">
        <v>1665449.9135499997</v>
      </c>
      <c r="H21" s="602">
        <v>9256242.604959998</v>
      </c>
      <c r="I21" s="602">
        <v>0</v>
      </c>
      <c r="J21" s="602">
        <v>476408.64987</v>
      </c>
      <c r="K21" s="602"/>
      <c r="L21" s="602">
        <v>182970.93289000003</v>
      </c>
      <c r="M21" s="602">
        <v>659379.58276</v>
      </c>
      <c r="N21" s="602">
        <v>489620.01039999997</v>
      </c>
      <c r="O21" s="602">
        <v>7668606.46624</v>
      </c>
      <c r="P21" s="602">
        <v>-5462251.763057994</v>
      </c>
    </row>
    <row r="22" spans="1:16" ht="12.75">
      <c r="A22" s="511" t="s">
        <v>887</v>
      </c>
      <c r="B22" s="602">
        <v>17462750.81648</v>
      </c>
      <c r="C22" s="602">
        <v>8705076.20991</v>
      </c>
      <c r="D22" s="602">
        <v>2444751.97322</v>
      </c>
      <c r="E22" s="602">
        <v>228230.82221999997</v>
      </c>
      <c r="F22" s="602">
        <v>761322.59302</v>
      </c>
      <c r="G22" s="602">
        <v>3490608.4708</v>
      </c>
      <c r="H22" s="602">
        <v>15629990.069169998</v>
      </c>
      <c r="I22" s="602">
        <v>351964.50577</v>
      </c>
      <c r="J22" s="602">
        <v>722.59085</v>
      </c>
      <c r="K22" s="602">
        <v>193848.43015</v>
      </c>
      <c r="L22" s="602">
        <v>61769.938030000005</v>
      </c>
      <c r="M22" s="602">
        <v>608305.4648</v>
      </c>
      <c r="N22" s="602">
        <v>1224455.28251</v>
      </c>
      <c r="O22" s="602">
        <v>0</v>
      </c>
      <c r="P22" s="602">
        <v>-17462750.81648</v>
      </c>
    </row>
    <row r="23" spans="1:16" ht="12.75">
      <c r="A23" s="511" t="s">
        <v>888</v>
      </c>
      <c r="B23" s="602">
        <v>19433675.513539996</v>
      </c>
      <c r="C23" s="602">
        <v>9128311.62383</v>
      </c>
      <c r="D23" s="602">
        <v>2783482.30782</v>
      </c>
      <c r="E23" s="602">
        <v>333184.84527</v>
      </c>
      <c r="F23" s="602">
        <v>1036856.62368</v>
      </c>
      <c r="G23" s="602">
        <v>4251784.01164</v>
      </c>
      <c r="H23" s="602">
        <v>17533619.41224</v>
      </c>
      <c r="I23" s="602">
        <v>234199.75372</v>
      </c>
      <c r="J23" s="602">
        <v>825.8795</v>
      </c>
      <c r="K23" s="602">
        <v>191117.61287</v>
      </c>
      <c r="L23" s="602">
        <v>169646.29518000002</v>
      </c>
      <c r="M23" s="602">
        <v>595789.54127</v>
      </c>
      <c r="N23" s="602">
        <v>1304266.56003</v>
      </c>
      <c r="O23" s="602">
        <v>0</v>
      </c>
      <c r="P23" s="602">
        <v>-19433675.513539996</v>
      </c>
    </row>
    <row r="24" spans="1:16" ht="12.75">
      <c r="A24" s="512" t="s">
        <v>80</v>
      </c>
      <c r="B24" s="602">
        <v>2988253.4809899996</v>
      </c>
      <c r="C24" s="602">
        <v>1488862.09688</v>
      </c>
      <c r="D24" s="602">
        <v>460306.54654999997</v>
      </c>
      <c r="E24" s="602">
        <v>36617.59048</v>
      </c>
      <c r="F24" s="602">
        <v>197652.05320999995</v>
      </c>
      <c r="G24" s="602">
        <v>558338.21315</v>
      </c>
      <c r="H24" s="602">
        <v>2741776.5002699997</v>
      </c>
      <c r="I24" s="602">
        <v>4868.521610000001</v>
      </c>
      <c r="J24" s="602">
        <v>104.71152000000001</v>
      </c>
      <c r="K24" s="602">
        <v>19164.45195</v>
      </c>
      <c r="L24" s="602">
        <v>22895.79314</v>
      </c>
      <c r="M24" s="602">
        <v>47033.478220000005</v>
      </c>
      <c r="N24" s="602">
        <v>199443.5025</v>
      </c>
      <c r="O24" s="602">
        <v>0</v>
      </c>
      <c r="P24" s="602">
        <v>-680878.3794499999</v>
      </c>
    </row>
    <row r="25" spans="1:16" ht="12.75">
      <c r="A25" s="512" t="s">
        <v>81</v>
      </c>
      <c r="B25" s="602">
        <v>7089596.352090001</v>
      </c>
      <c r="C25" s="602">
        <v>3256943.71319</v>
      </c>
      <c r="D25" s="602">
        <v>1139954.0241500002</v>
      </c>
      <c r="E25" s="602">
        <v>78576.38355</v>
      </c>
      <c r="F25" s="602">
        <v>438971.06369000004</v>
      </c>
      <c r="G25" s="602">
        <v>1577199.8240699999</v>
      </c>
      <c r="H25" s="602">
        <v>6491645.008650001</v>
      </c>
      <c r="I25" s="602">
        <v>23702.55707</v>
      </c>
      <c r="J25" s="602">
        <v>269.40398</v>
      </c>
      <c r="K25" s="602">
        <v>69795.8445</v>
      </c>
      <c r="L25" s="602">
        <v>54794.78356</v>
      </c>
      <c r="M25" s="602">
        <v>148562.58911</v>
      </c>
      <c r="N25" s="602">
        <v>449388.75432999997</v>
      </c>
      <c r="O25" s="602">
        <v>0</v>
      </c>
      <c r="P25" s="602">
        <v>774525.0701499991</v>
      </c>
    </row>
    <row r="26" spans="1:16" ht="12.75">
      <c r="A26" s="510" t="s">
        <v>82</v>
      </c>
      <c r="B26" s="602">
        <v>2932843.0335599994</v>
      </c>
      <c r="C26" s="602">
        <v>1492025.60353</v>
      </c>
      <c r="D26" s="602">
        <v>349309.99218</v>
      </c>
      <c r="E26" s="602">
        <v>98093.49665</v>
      </c>
      <c r="F26" s="602">
        <v>269043.2193299999</v>
      </c>
      <c r="G26" s="602">
        <v>471003.62687000004</v>
      </c>
      <c r="H26" s="602">
        <v>2679475.9385599997</v>
      </c>
      <c r="I26" s="602">
        <v>142.81607</v>
      </c>
      <c r="J26" s="602">
        <v>206.9146</v>
      </c>
      <c r="K26" s="602">
        <v>16315.094570000001</v>
      </c>
      <c r="L26" s="602">
        <v>37912.780660000004</v>
      </c>
      <c r="M26" s="602">
        <v>54577.60590000001</v>
      </c>
      <c r="N26" s="602">
        <v>198789.4891</v>
      </c>
      <c r="O26" s="602">
        <v>0</v>
      </c>
      <c r="P26" s="602">
        <v>-890371.6106700003</v>
      </c>
    </row>
    <row r="27" spans="1:16" ht="12.75">
      <c r="A27" s="510" t="s">
        <v>83</v>
      </c>
      <c r="B27" s="602">
        <v>2494183.3875499996</v>
      </c>
      <c r="C27" s="602">
        <v>1280028.7340000002</v>
      </c>
      <c r="D27" s="602">
        <v>256020.80962999997</v>
      </c>
      <c r="E27" s="602">
        <v>18665.967080000002</v>
      </c>
      <c r="F27" s="602">
        <v>220476.71461000002</v>
      </c>
      <c r="G27" s="602">
        <v>510600.0172199999</v>
      </c>
      <c r="H27" s="602">
        <v>2285792.24254</v>
      </c>
      <c r="I27" s="602">
        <v>209.87018</v>
      </c>
      <c r="J27" s="602">
        <v>200.81666</v>
      </c>
      <c r="K27" s="602">
        <v>20516.79553</v>
      </c>
      <c r="L27" s="602">
        <v>16368.179170000001</v>
      </c>
      <c r="M27" s="602">
        <v>37295.66154</v>
      </c>
      <c r="N27" s="602">
        <v>171095.48347</v>
      </c>
      <c r="O27" s="602">
        <v>0</v>
      </c>
      <c r="P27" s="602">
        <v>-243323.8501599999</v>
      </c>
    </row>
    <row r="28" spans="1:16" ht="12.75">
      <c r="A28" s="510" t="s">
        <v>84</v>
      </c>
      <c r="B28" s="602">
        <v>15469223.550680002</v>
      </c>
      <c r="C28" s="602">
        <v>7180564.031720001</v>
      </c>
      <c r="D28" s="602">
        <v>2575965.33532</v>
      </c>
      <c r="E28" s="602">
        <v>209474.67953</v>
      </c>
      <c r="F28" s="602">
        <v>848234.90579</v>
      </c>
      <c r="G28" s="602">
        <v>3404008.93253</v>
      </c>
      <c r="H28" s="602">
        <v>14218247.884890001</v>
      </c>
      <c r="I28" s="602">
        <v>23909.77765</v>
      </c>
      <c r="J28" s="602">
        <v>587.53972</v>
      </c>
      <c r="K28" s="602">
        <v>131215.72451</v>
      </c>
      <c r="L28" s="602">
        <v>135139.28857</v>
      </c>
      <c r="M28" s="602">
        <v>290852.33045</v>
      </c>
      <c r="N28" s="602">
        <v>960123.33534</v>
      </c>
      <c r="O28" s="602">
        <v>0</v>
      </c>
      <c r="P28" s="602">
        <v>576401.2082399987</v>
      </c>
    </row>
    <row r="29" spans="1:16" ht="12.75">
      <c r="A29" s="510" t="s">
        <v>470</v>
      </c>
      <c r="B29" s="602">
        <v>10648138.772440001</v>
      </c>
      <c r="C29" s="602">
        <v>5189060.92604</v>
      </c>
      <c r="D29" s="602">
        <v>1203607.7567000003</v>
      </c>
      <c r="E29" s="602">
        <v>115755.63938000001</v>
      </c>
      <c r="F29" s="602">
        <v>715730.7865000002</v>
      </c>
      <c r="G29" s="602">
        <v>2545305.4576800005</v>
      </c>
      <c r="H29" s="602">
        <v>9769460.566300001</v>
      </c>
      <c r="I29" s="602">
        <v>488.11641</v>
      </c>
      <c r="J29" s="602">
        <v>530.51433</v>
      </c>
      <c r="K29" s="602">
        <v>89981.79349</v>
      </c>
      <c r="L29" s="602">
        <v>64883.49380999999</v>
      </c>
      <c r="M29" s="602">
        <v>155883.91804</v>
      </c>
      <c r="N29" s="602">
        <v>722794.2881</v>
      </c>
      <c r="O29" s="602">
        <v>0</v>
      </c>
      <c r="P29" s="602">
        <v>-918038.14817</v>
      </c>
    </row>
    <row r="30" spans="1:16" ht="12.75">
      <c r="A30" s="510" t="s">
        <v>86</v>
      </c>
      <c r="B30" s="602">
        <v>5860976.74803</v>
      </c>
      <c r="C30" s="602">
        <v>2881117.5614</v>
      </c>
      <c r="D30" s="602">
        <v>769779.6084</v>
      </c>
      <c r="E30" s="602">
        <v>105013.97132</v>
      </c>
      <c r="F30" s="602">
        <v>366506.7374000001</v>
      </c>
      <c r="G30" s="602">
        <v>1213663.40285</v>
      </c>
      <c r="H30" s="602">
        <v>5336081.28137</v>
      </c>
      <c r="I30" s="602">
        <v>3428.62065</v>
      </c>
      <c r="J30" s="602">
        <v>301.70395</v>
      </c>
      <c r="K30" s="602">
        <v>63205.41366</v>
      </c>
      <c r="L30" s="602">
        <v>37775.72602</v>
      </c>
      <c r="M30" s="602">
        <v>104711.46428</v>
      </c>
      <c r="N30" s="602">
        <v>420184.00238</v>
      </c>
      <c r="O30" s="602">
        <v>0</v>
      </c>
      <c r="P30" s="602">
        <v>975765.3248500004</v>
      </c>
    </row>
    <row r="31" spans="1:16" ht="12.75">
      <c r="A31" s="510" t="s">
        <v>87</v>
      </c>
      <c r="B31" s="602">
        <v>4311946.275239999</v>
      </c>
      <c r="C31" s="602">
        <v>1975188.6305799999</v>
      </c>
      <c r="D31" s="602">
        <v>681163.5733400001</v>
      </c>
      <c r="E31" s="602">
        <v>43946.55116</v>
      </c>
      <c r="F31" s="602">
        <v>313225.06093999994</v>
      </c>
      <c r="G31" s="602">
        <v>953315.8627899999</v>
      </c>
      <c r="H31" s="602">
        <v>3966839.6788099995</v>
      </c>
      <c r="I31" s="602">
        <v>10886.05841</v>
      </c>
      <c r="J31" s="602">
        <v>262.44284000000005</v>
      </c>
      <c r="K31" s="602">
        <v>35082.62836</v>
      </c>
      <c r="L31" s="602">
        <v>26268.315909999998</v>
      </c>
      <c r="M31" s="602">
        <v>72499.44552000001</v>
      </c>
      <c r="N31" s="602">
        <v>272607.15091</v>
      </c>
      <c r="O31" s="602">
        <v>0</v>
      </c>
      <c r="P31" s="602">
        <v>-116890.99286999926</v>
      </c>
    </row>
    <row r="32" spans="1:16" ht="12.75">
      <c r="A32" s="510" t="s">
        <v>88</v>
      </c>
      <c r="B32" s="602">
        <v>3210930.6537</v>
      </c>
      <c r="C32" s="602">
        <v>1506106.1607100004</v>
      </c>
      <c r="D32" s="602">
        <v>392581.51392000006</v>
      </c>
      <c r="E32" s="602">
        <v>45525.911120000004</v>
      </c>
      <c r="F32" s="602">
        <v>272573.3788399999</v>
      </c>
      <c r="G32" s="602">
        <v>756692.8899899998</v>
      </c>
      <c r="H32" s="602">
        <v>2973479.85458</v>
      </c>
      <c r="I32" s="602">
        <v>128.9116</v>
      </c>
      <c r="J32" s="602">
        <v>216.60055</v>
      </c>
      <c r="K32" s="602">
        <v>20081.71995</v>
      </c>
      <c r="L32" s="602">
        <v>17421.32829</v>
      </c>
      <c r="M32" s="602">
        <v>37848.56039</v>
      </c>
      <c r="N32" s="602">
        <v>199602.23872999998</v>
      </c>
      <c r="O32" s="602">
        <v>0</v>
      </c>
      <c r="P32" s="602">
        <v>-724187.5225499999</v>
      </c>
    </row>
    <row r="33" spans="1:16" ht="12.75">
      <c r="A33" s="510" t="s">
        <v>89</v>
      </c>
      <c r="B33" s="602">
        <v>1856927.1347200004</v>
      </c>
      <c r="C33" s="602">
        <v>972980.3980700002</v>
      </c>
      <c r="D33" s="602">
        <v>203674.96214000002</v>
      </c>
      <c r="E33" s="602">
        <v>25767.86293</v>
      </c>
      <c r="F33" s="602">
        <v>136473.92728</v>
      </c>
      <c r="G33" s="602">
        <v>349489.99107</v>
      </c>
      <c r="H33" s="602">
        <v>1688387.1414900003</v>
      </c>
      <c r="I33" s="602">
        <v>102.0935</v>
      </c>
      <c r="J33" s="602">
        <v>208.20739</v>
      </c>
      <c r="K33" s="602">
        <v>11084.27489</v>
      </c>
      <c r="L33" s="602">
        <v>24298.655390000004</v>
      </c>
      <c r="M33" s="602">
        <v>35693.23117000001</v>
      </c>
      <c r="N33" s="602">
        <v>132846.76206</v>
      </c>
      <c r="O33" s="602">
        <v>0</v>
      </c>
      <c r="P33" s="602">
        <v>-425028.4309400006</v>
      </c>
    </row>
    <row r="34" spans="1:16" ht="12.75">
      <c r="A34" s="510" t="s">
        <v>90</v>
      </c>
      <c r="B34" s="602">
        <v>13965404.900949998</v>
      </c>
      <c r="C34" s="602">
        <v>6408477.4758399995</v>
      </c>
      <c r="D34" s="602">
        <v>2291788.84172</v>
      </c>
      <c r="E34" s="602">
        <v>197668.44846</v>
      </c>
      <c r="F34" s="602">
        <v>781199.38779</v>
      </c>
      <c r="G34" s="602">
        <v>2984022.28582</v>
      </c>
      <c r="H34" s="602">
        <v>12663156.439629998</v>
      </c>
      <c r="I34" s="602">
        <v>194051.55268</v>
      </c>
      <c r="J34" s="602">
        <v>549.517</v>
      </c>
      <c r="K34" s="602">
        <v>159866.87278</v>
      </c>
      <c r="L34" s="602">
        <v>140767.33403000003</v>
      </c>
      <c r="M34" s="602">
        <v>495235.27649</v>
      </c>
      <c r="N34" s="602">
        <v>807013.18483</v>
      </c>
      <c r="O34" s="602"/>
      <c r="P34" s="602">
        <v>2927886.3937699962</v>
      </c>
    </row>
    <row r="35" spans="1:16" ht="12.75">
      <c r="A35" s="510" t="s">
        <v>91</v>
      </c>
      <c r="B35" s="602">
        <v>2076845.9868500002</v>
      </c>
      <c r="C35" s="602">
        <v>1088031.09601</v>
      </c>
      <c r="D35" s="602">
        <v>243799.15626000002</v>
      </c>
      <c r="E35" s="602">
        <v>29706.96955</v>
      </c>
      <c r="F35" s="602">
        <v>170189.20209000004</v>
      </c>
      <c r="G35" s="602">
        <v>358959.03685</v>
      </c>
      <c r="H35" s="602">
        <v>1890685.4607600002</v>
      </c>
      <c r="I35" s="602">
        <v>1455.48149</v>
      </c>
      <c r="J35" s="602">
        <v>226.37397</v>
      </c>
      <c r="K35" s="602">
        <v>13874.858839999999</v>
      </c>
      <c r="L35" s="602">
        <v>23396.943139999996</v>
      </c>
      <c r="M35" s="602">
        <v>38953.657439999995</v>
      </c>
      <c r="N35" s="602">
        <v>147206.86865000002</v>
      </c>
      <c r="O35" s="602">
        <v>0</v>
      </c>
      <c r="P35" s="602">
        <v>-137605.99695000076</v>
      </c>
    </row>
    <row r="36" spans="1:16" ht="12.75">
      <c r="A36" s="510" t="s">
        <v>92</v>
      </c>
      <c r="B36" s="602">
        <v>6465392.030859999</v>
      </c>
      <c r="C36" s="602">
        <v>3091113.1064899997</v>
      </c>
      <c r="D36" s="602">
        <v>1030161.10073</v>
      </c>
      <c r="E36" s="602">
        <v>88098.60676000001</v>
      </c>
      <c r="F36" s="602">
        <v>315020.35148</v>
      </c>
      <c r="G36" s="602">
        <v>1406593.9922800001</v>
      </c>
      <c r="H36" s="602">
        <v>5930987.15774</v>
      </c>
      <c r="I36" s="602">
        <v>5699.531349999999</v>
      </c>
      <c r="J36" s="602">
        <v>402.77849</v>
      </c>
      <c r="K36" s="602">
        <v>51538.594079999995</v>
      </c>
      <c r="L36" s="602">
        <v>74707.81395</v>
      </c>
      <c r="M36" s="602">
        <v>132348.71787</v>
      </c>
      <c r="N36" s="602">
        <v>402056.15525</v>
      </c>
      <c r="O36" s="602">
        <v>0</v>
      </c>
      <c r="P36" s="602">
        <v>-432487.139179999</v>
      </c>
    </row>
    <row r="37" spans="1:16" ht="12.75">
      <c r="A37" s="510" t="s">
        <v>93</v>
      </c>
      <c r="B37" s="602">
        <v>3010372.6083500003</v>
      </c>
      <c r="C37" s="602">
        <v>1350921.65721</v>
      </c>
      <c r="D37" s="602">
        <v>399087.4483599999</v>
      </c>
      <c r="E37" s="602">
        <v>31149.92415</v>
      </c>
      <c r="F37" s="602">
        <v>248363.08243</v>
      </c>
      <c r="G37" s="602">
        <v>723831.86595</v>
      </c>
      <c r="H37" s="602">
        <v>2753353.9781</v>
      </c>
      <c r="I37" s="602">
        <v>258.20122</v>
      </c>
      <c r="J37" s="602">
        <v>181.36693</v>
      </c>
      <c r="K37" s="602">
        <v>44517.87876</v>
      </c>
      <c r="L37" s="602">
        <v>26670.204169999997</v>
      </c>
      <c r="M37" s="602">
        <v>71627.65108</v>
      </c>
      <c r="N37" s="602">
        <v>185390.97916999998</v>
      </c>
      <c r="O37" s="602">
        <v>0</v>
      </c>
      <c r="P37" s="602">
        <v>1757026.9786200002</v>
      </c>
    </row>
    <row r="38" spans="1:16" ht="12.75">
      <c r="A38" s="510" t="s">
        <v>94</v>
      </c>
      <c r="B38" s="602">
        <v>2363482.1990900002</v>
      </c>
      <c r="C38" s="602">
        <v>1319128.25014</v>
      </c>
      <c r="D38" s="602">
        <v>270780.30579</v>
      </c>
      <c r="E38" s="602">
        <v>-3465.201710000001</v>
      </c>
      <c r="F38" s="602">
        <v>238399.54143999994</v>
      </c>
      <c r="G38" s="602">
        <v>311666.05349</v>
      </c>
      <c r="H38" s="602">
        <v>2136508.94915</v>
      </c>
      <c r="I38" s="602">
        <v>138.04632999999998</v>
      </c>
      <c r="J38" s="602">
        <v>146.73292999999998</v>
      </c>
      <c r="K38" s="602">
        <v>30698.7183</v>
      </c>
      <c r="L38" s="602">
        <v>43974.329829999995</v>
      </c>
      <c r="M38" s="602">
        <v>74957.82738999999</v>
      </c>
      <c r="N38" s="602">
        <v>152015.42255000002</v>
      </c>
      <c r="O38" s="602">
        <v>0</v>
      </c>
      <c r="P38" s="602">
        <v>1199195.5568500008</v>
      </c>
    </row>
    <row r="39" spans="1:16" ht="12.75">
      <c r="A39" s="510" t="s">
        <v>95</v>
      </c>
      <c r="B39" s="602">
        <v>3674310.51377</v>
      </c>
      <c r="C39" s="602">
        <v>1706622.3080399998</v>
      </c>
      <c r="D39" s="602">
        <v>570229.42128</v>
      </c>
      <c r="E39" s="602">
        <v>29059.372440000003</v>
      </c>
      <c r="F39" s="602">
        <v>281950.8502</v>
      </c>
      <c r="G39" s="602">
        <v>788445.54594</v>
      </c>
      <c r="H39" s="602">
        <v>3376307.4979000003</v>
      </c>
      <c r="I39" s="602">
        <v>182.25142000000002</v>
      </c>
      <c r="J39" s="602">
        <v>350.88252</v>
      </c>
      <c r="K39" s="602">
        <v>31636.56809</v>
      </c>
      <c r="L39" s="602">
        <v>27120.395560000004</v>
      </c>
      <c r="M39" s="602">
        <v>59290.097590000005</v>
      </c>
      <c r="N39" s="602">
        <v>238712.91828</v>
      </c>
      <c r="O39" s="602">
        <v>0</v>
      </c>
      <c r="P39" s="602">
        <v>100179.53184999805</v>
      </c>
    </row>
    <row r="40" spans="1:16" ht="12.75">
      <c r="A40" s="510" t="s">
        <v>96</v>
      </c>
      <c r="B40" s="602">
        <v>5580944.30762</v>
      </c>
      <c r="C40" s="602">
        <v>2585534.6082900004</v>
      </c>
      <c r="D40" s="602">
        <v>955612.90057</v>
      </c>
      <c r="E40" s="602">
        <v>69640.26051000001</v>
      </c>
      <c r="F40" s="602">
        <v>431719.08606</v>
      </c>
      <c r="G40" s="602">
        <v>1084355.72462</v>
      </c>
      <c r="H40" s="602">
        <v>5126862.580050001</v>
      </c>
      <c r="I40" s="602">
        <v>9490.223689999999</v>
      </c>
      <c r="J40" s="602">
        <v>279.04489</v>
      </c>
      <c r="K40" s="602">
        <v>41064.26735</v>
      </c>
      <c r="L40" s="602">
        <v>46667.38060999999</v>
      </c>
      <c r="M40" s="602">
        <v>97500.91653999999</v>
      </c>
      <c r="N40" s="602">
        <v>356580.81103</v>
      </c>
      <c r="O40" s="602">
        <v>0</v>
      </c>
      <c r="P40" s="602">
        <v>-762421.8766700011</v>
      </c>
    </row>
    <row r="41" spans="1:16" ht="12.75">
      <c r="A41" s="510" t="s">
        <v>97</v>
      </c>
      <c r="B41" s="602">
        <v>6509733.949759998</v>
      </c>
      <c r="C41" s="602">
        <v>2870057.9356599995</v>
      </c>
      <c r="D41" s="602">
        <v>1123546.5946</v>
      </c>
      <c r="E41" s="602">
        <v>82009.90047</v>
      </c>
      <c r="F41" s="602">
        <v>752438.0767399999</v>
      </c>
      <c r="G41" s="602">
        <v>1196733.97229</v>
      </c>
      <c r="H41" s="602">
        <v>6024786.479759999</v>
      </c>
      <c r="I41" s="602">
        <v>4349.7651399999995</v>
      </c>
      <c r="J41" s="602">
        <v>231.8385</v>
      </c>
      <c r="K41" s="602">
        <v>50992.38674</v>
      </c>
      <c r="L41" s="602">
        <v>48679.38046</v>
      </c>
      <c r="M41" s="602">
        <v>104253.37084</v>
      </c>
      <c r="N41" s="602">
        <v>380694.09916000004</v>
      </c>
      <c r="O41" s="602">
        <v>0</v>
      </c>
      <c r="P41" s="602">
        <v>-835753.771859997</v>
      </c>
    </row>
    <row r="42" spans="1:16" ht="12.75">
      <c r="A42" s="510" t="s">
        <v>98</v>
      </c>
      <c r="B42" s="602">
        <v>2028801.15887</v>
      </c>
      <c r="C42" s="602">
        <v>1122772.14516</v>
      </c>
      <c r="D42" s="602">
        <v>186387.27830000003</v>
      </c>
      <c r="E42" s="602">
        <v>65404.4119</v>
      </c>
      <c r="F42" s="602">
        <v>153227.69733999998</v>
      </c>
      <c r="G42" s="602">
        <v>329700.41857000004</v>
      </c>
      <c r="H42" s="602">
        <v>1857491.95127</v>
      </c>
      <c r="I42" s="602">
        <v>1967.82747</v>
      </c>
      <c r="J42" s="602">
        <v>178.53009</v>
      </c>
      <c r="K42" s="602">
        <v>17279.26551</v>
      </c>
      <c r="L42" s="602">
        <v>20945.30864</v>
      </c>
      <c r="M42" s="602">
        <v>40370.931710000004</v>
      </c>
      <c r="N42" s="602">
        <v>130938.27589</v>
      </c>
      <c r="O42" s="602">
        <v>0</v>
      </c>
      <c r="P42" s="602">
        <v>64468.46984999953</v>
      </c>
    </row>
    <row r="43" spans="1:16" ht="12.75">
      <c r="A43" s="510" t="s">
        <v>99</v>
      </c>
      <c r="B43" s="602">
        <v>6109433.8872</v>
      </c>
      <c r="C43" s="602">
        <v>2730359.5217399998</v>
      </c>
      <c r="D43" s="602">
        <v>743341.7249300001</v>
      </c>
      <c r="E43" s="602">
        <v>90469.34441</v>
      </c>
      <c r="F43" s="602">
        <v>571058.9352100001</v>
      </c>
      <c r="G43" s="602">
        <v>1468630.1207400002</v>
      </c>
      <c r="H43" s="602">
        <v>5603859.64703</v>
      </c>
      <c r="I43" s="602">
        <v>255.52913</v>
      </c>
      <c r="J43" s="602">
        <v>326.99309000000005</v>
      </c>
      <c r="K43" s="602">
        <v>71253.35488</v>
      </c>
      <c r="L43" s="602">
        <v>62371.27008</v>
      </c>
      <c r="M43" s="602">
        <v>134207.14718</v>
      </c>
      <c r="N43" s="602">
        <v>371367.09299000003</v>
      </c>
      <c r="O43" s="602">
        <v>0</v>
      </c>
      <c r="P43" s="602">
        <v>1711525.876459999</v>
      </c>
    </row>
    <row r="44" spans="1:16" ht="12.75">
      <c r="A44" s="512" t="s">
        <v>100</v>
      </c>
      <c r="B44" s="602">
        <v>1367614.62255</v>
      </c>
      <c r="C44" s="602">
        <v>790712.46588</v>
      </c>
      <c r="D44" s="602">
        <v>154546.62819000002</v>
      </c>
      <c r="E44" s="602">
        <v>23257.9933</v>
      </c>
      <c r="F44" s="602">
        <v>67650.08844</v>
      </c>
      <c r="G44" s="602">
        <v>201967.58583999999</v>
      </c>
      <c r="H44" s="602">
        <v>1238134.76165</v>
      </c>
      <c r="I44" s="602">
        <v>77.56259</v>
      </c>
      <c r="J44" s="602">
        <v>141.51104</v>
      </c>
      <c r="K44" s="602">
        <v>7764.57704</v>
      </c>
      <c r="L44" s="602">
        <v>10286.960409999998</v>
      </c>
      <c r="M44" s="602">
        <v>18270.61108</v>
      </c>
      <c r="N44" s="602">
        <v>111209.24982</v>
      </c>
      <c r="O44" s="602">
        <v>0</v>
      </c>
      <c r="P44" s="602">
        <v>-427413.5280999999</v>
      </c>
    </row>
    <row r="45" spans="1:16" ht="12.75">
      <c r="A45" s="510" t="s">
        <v>101</v>
      </c>
      <c r="B45" s="602">
        <v>5829929.29014</v>
      </c>
      <c r="C45" s="602">
        <v>2888616.4092</v>
      </c>
      <c r="D45" s="602">
        <v>757375.5165399999</v>
      </c>
      <c r="E45" s="602">
        <v>58417.578460000004</v>
      </c>
      <c r="F45" s="602">
        <v>361367.03993999993</v>
      </c>
      <c r="G45" s="602">
        <v>1279286.3204</v>
      </c>
      <c r="H45" s="602">
        <v>5345062.8645399995</v>
      </c>
      <c r="I45" s="602">
        <v>4298.02427</v>
      </c>
      <c r="J45" s="602">
        <v>476.02452</v>
      </c>
      <c r="K45" s="602">
        <v>34169.95975</v>
      </c>
      <c r="L45" s="602">
        <v>43947.43177</v>
      </c>
      <c r="M45" s="602">
        <v>82891.44031</v>
      </c>
      <c r="N45" s="602">
        <v>401974.98529000004</v>
      </c>
      <c r="O45" s="602">
        <v>0</v>
      </c>
      <c r="P45" s="602">
        <v>-957588.6941999998</v>
      </c>
    </row>
    <row r="46" spans="1:16" ht="12.75">
      <c r="A46" s="510" t="s">
        <v>102</v>
      </c>
      <c r="B46" s="602">
        <v>4146979.9824800002</v>
      </c>
      <c r="C46" s="602">
        <v>2181373.28069</v>
      </c>
      <c r="D46" s="602">
        <v>379817.72984999995</v>
      </c>
      <c r="E46" s="602">
        <v>39725.787560000004</v>
      </c>
      <c r="F46" s="602">
        <v>267237.4782</v>
      </c>
      <c r="G46" s="602">
        <v>935213.1485300002</v>
      </c>
      <c r="H46" s="602">
        <v>3803367.4248300004</v>
      </c>
      <c r="I46" s="602">
        <v>8.748629999999999</v>
      </c>
      <c r="J46" s="602">
        <v>388.67945000000003</v>
      </c>
      <c r="K46" s="602">
        <v>24798.453879999997</v>
      </c>
      <c r="L46" s="602">
        <v>30138.28628</v>
      </c>
      <c r="M46" s="602">
        <v>55334.16824</v>
      </c>
      <c r="N46" s="602">
        <v>288278.38941</v>
      </c>
      <c r="O46" s="602">
        <v>0</v>
      </c>
      <c r="P46" s="602">
        <v>-974371.515420001</v>
      </c>
    </row>
    <row r="47" spans="1:16" ht="12.75">
      <c r="A47" s="510" t="s">
        <v>103</v>
      </c>
      <c r="B47" s="602">
        <v>4333754.64023</v>
      </c>
      <c r="C47" s="602">
        <v>2192928.20131</v>
      </c>
      <c r="D47" s="602">
        <v>715633.46977</v>
      </c>
      <c r="E47" s="602">
        <v>54175.731850000004</v>
      </c>
      <c r="F47" s="602">
        <v>316143.51687</v>
      </c>
      <c r="G47" s="602">
        <v>743265.2692300002</v>
      </c>
      <c r="H47" s="602">
        <v>4022146.18903</v>
      </c>
      <c r="I47" s="602">
        <v>5610.65288</v>
      </c>
      <c r="J47" s="602">
        <v>237.38991000000001</v>
      </c>
      <c r="K47" s="602">
        <v>23681.945190000002</v>
      </c>
      <c r="L47" s="602">
        <v>29680.15225</v>
      </c>
      <c r="M47" s="602">
        <v>59210.140230000005</v>
      </c>
      <c r="N47" s="602">
        <v>252398.31097</v>
      </c>
      <c r="O47" s="602">
        <v>0</v>
      </c>
      <c r="P47" s="602">
        <v>-1244153.16969</v>
      </c>
    </row>
    <row r="48" spans="1:16" ht="12.75">
      <c r="A48" s="510" t="s">
        <v>104</v>
      </c>
      <c r="B48" s="602">
        <v>1808900.63301</v>
      </c>
      <c r="C48" s="602">
        <v>850959.5523999999</v>
      </c>
      <c r="D48" s="602">
        <v>296854.7097199999</v>
      </c>
      <c r="E48" s="602">
        <v>18639.74533</v>
      </c>
      <c r="F48" s="602">
        <v>180396.26427</v>
      </c>
      <c r="G48" s="602">
        <v>312995.07538000005</v>
      </c>
      <c r="H48" s="602">
        <v>1659845.3471</v>
      </c>
      <c r="I48" s="602">
        <v>105.11664999999999</v>
      </c>
      <c r="J48" s="602">
        <v>74.26994</v>
      </c>
      <c r="K48" s="602">
        <v>14203.26757</v>
      </c>
      <c r="L48" s="602">
        <v>21386.54869</v>
      </c>
      <c r="M48" s="602">
        <v>35769.20285</v>
      </c>
      <c r="N48" s="602">
        <v>113286.08306</v>
      </c>
      <c r="O48" s="602">
        <v>0</v>
      </c>
      <c r="P48" s="602">
        <v>-180078.72682999982</v>
      </c>
    </row>
    <row r="49" spans="1:16" ht="13.5" thickBot="1">
      <c r="A49" s="513"/>
      <c r="B49" s="603"/>
      <c r="C49" s="603"/>
      <c r="D49" s="603"/>
      <c r="E49" s="603"/>
      <c r="F49" s="603"/>
      <c r="G49" s="603"/>
      <c r="H49" s="603"/>
      <c r="I49" s="603"/>
      <c r="J49" s="603"/>
      <c r="K49" s="603"/>
      <c r="L49" s="603"/>
      <c r="M49" s="603"/>
      <c r="N49" s="603"/>
      <c r="O49" s="603"/>
      <c r="P49" s="603"/>
    </row>
    <row r="50" spans="1:16" ht="12.75">
      <c r="A50" s="604" t="s">
        <v>677</v>
      </c>
      <c r="B50" s="605"/>
      <c r="C50" s="605"/>
      <c r="D50" s="605"/>
      <c r="E50" s="605"/>
      <c r="F50" s="606"/>
      <c r="G50" s="606"/>
      <c r="H50" s="606"/>
      <c r="I50" s="606"/>
      <c r="J50" s="606"/>
      <c r="K50" s="606"/>
      <c r="L50" s="606"/>
      <c r="M50" s="606"/>
      <c r="N50" s="606"/>
      <c r="O50" s="606"/>
      <c r="P50" s="606"/>
    </row>
    <row r="51" spans="1:16" ht="12.75">
      <c r="A51" s="882"/>
      <c r="B51" s="882"/>
      <c r="C51" s="882"/>
      <c r="D51" s="882"/>
      <c r="E51" s="882"/>
      <c r="F51" s="882"/>
      <c r="G51" s="882"/>
      <c r="H51" s="882"/>
      <c r="I51" s="882"/>
      <c r="J51" s="882"/>
      <c r="K51" s="882"/>
      <c r="L51" s="882"/>
      <c r="M51" s="882"/>
      <c r="N51" s="882"/>
      <c r="O51" s="882"/>
      <c r="P51" s="882"/>
    </row>
    <row r="52" spans="1:16" ht="12.75">
      <c r="A52" s="882"/>
      <c r="B52" s="882"/>
      <c r="C52" s="882"/>
      <c r="D52" s="882"/>
      <c r="E52" s="882"/>
      <c r="F52" s="882"/>
      <c r="G52" s="882"/>
      <c r="H52" s="882"/>
      <c r="I52" s="882"/>
      <c r="J52" s="882"/>
      <c r="K52" s="882"/>
      <c r="L52" s="882"/>
      <c r="M52" s="882"/>
      <c r="N52" s="882"/>
      <c r="O52" s="882"/>
      <c r="P52" s="882"/>
    </row>
  </sheetData>
  <sheetProtection/>
  <mergeCells count="18">
    <mergeCell ref="A2:P2"/>
    <mergeCell ref="A3:P3"/>
    <mergeCell ref="A5:P5"/>
    <mergeCell ref="A6:A9"/>
    <mergeCell ref="B6:N6"/>
    <mergeCell ref="P6:P9"/>
    <mergeCell ref="B7:B9"/>
    <mergeCell ref="C7:C9"/>
    <mergeCell ref="D7:D9"/>
    <mergeCell ref="E7:E9"/>
    <mergeCell ref="A51:P51"/>
    <mergeCell ref="A52:P52"/>
    <mergeCell ref="F7:F9"/>
    <mergeCell ref="G7:G9"/>
    <mergeCell ref="H7:H9"/>
    <mergeCell ref="I7:M8"/>
    <mergeCell ref="N7:N9"/>
    <mergeCell ref="O7:O9"/>
  </mergeCells>
  <hyperlinks>
    <hyperlink ref="A1" location="Índice!A1" display="Regresar"/>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J70"/>
  <sheetViews>
    <sheetView showGridLines="0" zoomScalePageLayoutView="0" workbookViewId="0" topLeftCell="A1">
      <selection activeCell="A1" sqref="A1"/>
    </sheetView>
  </sheetViews>
  <sheetFormatPr defaultColWidth="11.421875" defaultRowHeight="12.75"/>
  <cols>
    <col min="1" max="1" width="42.140625" style="0" customWidth="1"/>
    <col min="2" max="2" width="14.28125" style="0" customWidth="1"/>
    <col min="3" max="3" width="13.421875" style="0" customWidth="1"/>
    <col min="4" max="4" width="13.57421875" style="0" customWidth="1"/>
    <col min="5" max="5" width="13.140625" style="0" customWidth="1"/>
    <col min="6" max="6" width="12.140625" style="0" customWidth="1"/>
    <col min="7" max="7" width="12.7109375" style="0" customWidth="1"/>
    <col min="8" max="8" width="12.140625" style="0" customWidth="1"/>
    <col min="9" max="9" width="13.7109375" style="0" customWidth="1"/>
    <col min="10" max="10" width="12.421875" style="0" customWidth="1"/>
  </cols>
  <sheetData>
    <row r="1" spans="1:10" ht="12.75">
      <c r="A1" s="17" t="s">
        <v>66</v>
      </c>
      <c r="B1" s="9"/>
      <c r="C1" s="9"/>
      <c r="D1" s="9"/>
      <c r="E1" s="9"/>
      <c r="F1" s="9"/>
      <c r="G1" s="9"/>
      <c r="H1" s="9"/>
      <c r="I1" s="9"/>
      <c r="J1" s="9"/>
    </row>
    <row r="2" spans="1:10" ht="12.75">
      <c r="A2" s="869" t="s">
        <v>946</v>
      </c>
      <c r="B2" s="869"/>
      <c r="C2" s="869"/>
      <c r="D2" s="869"/>
      <c r="E2" s="869"/>
      <c r="F2" s="869"/>
      <c r="G2" s="869"/>
      <c r="H2" s="869"/>
      <c r="I2" s="869"/>
      <c r="J2" s="869"/>
    </row>
    <row r="3" spans="1:10" ht="15">
      <c r="A3" s="831" t="s">
        <v>947</v>
      </c>
      <c r="B3" s="831"/>
      <c r="C3" s="831"/>
      <c r="D3" s="831"/>
      <c r="E3" s="831"/>
      <c r="F3" s="831"/>
      <c r="G3" s="831"/>
      <c r="H3" s="831"/>
      <c r="I3" s="831"/>
      <c r="J3" s="831"/>
    </row>
    <row r="4" spans="1:10" ht="14.25">
      <c r="A4" s="138" t="s">
        <v>524</v>
      </c>
      <c r="B4" s="524"/>
      <c r="C4" s="524"/>
      <c r="D4" s="524"/>
      <c r="E4" s="524"/>
      <c r="F4" s="524"/>
      <c r="G4" s="524"/>
      <c r="H4" s="524"/>
      <c r="I4" s="524"/>
      <c r="J4" s="524"/>
    </row>
    <row r="5" spans="1:10" ht="13.5" thickBot="1">
      <c r="A5" s="266"/>
      <c r="B5" s="524"/>
      <c r="C5" s="524"/>
      <c r="D5" s="524"/>
      <c r="E5" s="524"/>
      <c r="F5" s="524"/>
      <c r="G5" s="524"/>
      <c r="H5" s="524"/>
      <c r="I5" s="524"/>
      <c r="J5" s="525" t="s">
        <v>948</v>
      </c>
    </row>
    <row r="6" spans="1:10" ht="12.75">
      <c r="A6" s="850" t="s">
        <v>472</v>
      </c>
      <c r="B6" s="819" t="s">
        <v>729</v>
      </c>
      <c r="C6" s="834" t="s">
        <v>624</v>
      </c>
      <c r="D6" s="834"/>
      <c r="E6" s="819" t="s">
        <v>730</v>
      </c>
      <c r="F6" s="819" t="s">
        <v>731</v>
      </c>
      <c r="G6" s="819" t="s">
        <v>732</v>
      </c>
      <c r="H6" s="819" t="s">
        <v>733</v>
      </c>
      <c r="I6" s="267" t="s">
        <v>596</v>
      </c>
      <c r="J6" s="822" t="s">
        <v>682</v>
      </c>
    </row>
    <row r="7" spans="1:10" ht="12.75">
      <c r="A7" s="851"/>
      <c r="B7" s="820"/>
      <c r="C7" s="835"/>
      <c r="D7" s="835"/>
      <c r="E7" s="820"/>
      <c r="F7" s="820"/>
      <c r="G7" s="820"/>
      <c r="H7" s="820"/>
      <c r="I7" s="268" t="s">
        <v>68</v>
      </c>
      <c r="J7" s="823"/>
    </row>
    <row r="8" spans="1:10" ht="12.75">
      <c r="A8" s="852"/>
      <c r="B8" s="821"/>
      <c r="C8" s="500" t="s">
        <v>734</v>
      </c>
      <c r="D8" s="500" t="s">
        <v>735</v>
      </c>
      <c r="E8" s="821"/>
      <c r="F8" s="821"/>
      <c r="G8" s="821"/>
      <c r="H8" s="821"/>
      <c r="I8" s="270" t="s">
        <v>596</v>
      </c>
      <c r="J8" s="824"/>
    </row>
    <row r="9" spans="1:10" ht="12.75">
      <c r="A9" s="529"/>
      <c r="B9" s="530"/>
      <c r="C9" s="529"/>
      <c r="D9" s="529"/>
      <c r="E9" s="529"/>
      <c r="F9" s="530"/>
      <c r="G9" s="530"/>
      <c r="H9" s="529"/>
      <c r="I9" s="531"/>
      <c r="J9" s="529"/>
    </row>
    <row r="10" spans="1:10" ht="12.75">
      <c r="A10" s="475" t="s">
        <v>525</v>
      </c>
      <c r="B10" s="533"/>
      <c r="C10" s="533"/>
      <c r="D10" s="533"/>
      <c r="E10" s="533"/>
      <c r="F10" s="533"/>
      <c r="G10" s="534"/>
      <c r="H10" s="533"/>
      <c r="I10" s="535"/>
      <c r="J10" s="536"/>
    </row>
    <row r="11" spans="1:10" ht="12.75">
      <c r="A11" s="532"/>
      <c r="B11" s="537"/>
      <c r="C11" s="538"/>
      <c r="D11" s="537"/>
      <c r="E11" s="537"/>
      <c r="F11" s="537"/>
      <c r="G11" s="537"/>
      <c r="H11" s="537"/>
      <c r="I11" s="539"/>
      <c r="J11" s="536"/>
    </row>
    <row r="12" spans="1:10" ht="12.75">
      <c r="A12" s="540" t="s">
        <v>683</v>
      </c>
      <c r="B12" s="607">
        <v>21197768.96353</v>
      </c>
      <c r="C12" s="607">
        <v>79870748.8759</v>
      </c>
      <c r="D12" s="607">
        <v>16876109.81317</v>
      </c>
      <c r="E12" s="607">
        <v>96746858.68907</v>
      </c>
      <c r="F12" s="607">
        <v>27982352.80138</v>
      </c>
      <c r="G12" s="607">
        <v>11666896.89493</v>
      </c>
      <c r="H12" s="607">
        <v>932580.56304</v>
      </c>
      <c r="I12" s="607">
        <v>158526457.91195</v>
      </c>
      <c r="J12" s="587">
        <v>70.30642582814639</v>
      </c>
    </row>
    <row r="13" spans="1:10" ht="12.75">
      <c r="A13" s="540" t="s">
        <v>736</v>
      </c>
      <c r="B13" s="607"/>
      <c r="C13" s="607">
        <v>43587044.13664</v>
      </c>
      <c r="D13" s="607">
        <v>899587.14734</v>
      </c>
      <c r="E13" s="607">
        <v>44486631.28398</v>
      </c>
      <c r="F13" s="607">
        <v>1489927.03848</v>
      </c>
      <c r="G13" s="607"/>
      <c r="H13" s="607">
        <v>943415.52049</v>
      </c>
      <c r="I13" s="607">
        <v>46919973.842949994</v>
      </c>
      <c r="J13" s="587">
        <v>20.808991157048144</v>
      </c>
    </row>
    <row r="14" spans="1:10" ht="12.75">
      <c r="A14" s="543" t="s">
        <v>737</v>
      </c>
      <c r="B14" s="607">
        <v>21197768.96353</v>
      </c>
      <c r="C14" s="607">
        <v>123457793.01254</v>
      </c>
      <c r="D14" s="607">
        <v>17775696.96051</v>
      </c>
      <c r="E14" s="607">
        <v>141233489.97305</v>
      </c>
      <c r="F14" s="607">
        <v>29472279.83986</v>
      </c>
      <c r="G14" s="607">
        <v>11666896.89493</v>
      </c>
      <c r="H14" s="607">
        <v>1875996.08353</v>
      </c>
      <c r="I14" s="607">
        <v>205446431.7549</v>
      </c>
      <c r="J14" s="587">
        <v>91.11541698519456</v>
      </c>
    </row>
    <row r="15" spans="1:10" ht="12.75">
      <c r="A15" s="281" t="s">
        <v>798</v>
      </c>
      <c r="B15" s="607">
        <v>4455720.2991700005</v>
      </c>
      <c r="C15" s="607">
        <v>7807718.75326</v>
      </c>
      <c r="D15" s="607">
        <v>936564.95027</v>
      </c>
      <c r="E15" s="607">
        <v>8744283.70353</v>
      </c>
      <c r="F15" s="607">
        <v>6207093.892999999</v>
      </c>
      <c r="G15" s="607">
        <v>498179.04011</v>
      </c>
      <c r="H15" s="607">
        <v>127621.32024</v>
      </c>
      <c r="I15" s="607">
        <v>20032898.256049998</v>
      </c>
      <c r="J15" s="587">
        <v>8.884583014805452</v>
      </c>
    </row>
    <row r="16" spans="1:10" ht="12.75">
      <c r="A16" s="281" t="s">
        <v>799</v>
      </c>
      <c r="B16" s="607">
        <v>4230620.59255</v>
      </c>
      <c r="C16" s="607">
        <v>42933.08539</v>
      </c>
      <c r="D16" s="607">
        <v>44250.76846</v>
      </c>
      <c r="E16" s="607">
        <v>87183.85385</v>
      </c>
      <c r="F16" s="607">
        <v>5305861.54436</v>
      </c>
      <c r="G16" s="607">
        <v>3976.05795</v>
      </c>
      <c r="H16" s="607">
        <v>1960.91924</v>
      </c>
      <c r="I16" s="607">
        <v>9629602.967949998</v>
      </c>
      <c r="J16" s="587">
        <v>4.270725377568912</v>
      </c>
    </row>
    <row r="17" spans="1:10" ht="12.75">
      <c r="A17" s="281" t="s">
        <v>800</v>
      </c>
      <c r="B17" s="607">
        <v>225099.70662</v>
      </c>
      <c r="C17" s="607">
        <v>7764785.66787</v>
      </c>
      <c r="D17" s="607">
        <v>892314.18181</v>
      </c>
      <c r="E17" s="607">
        <v>8657099.849679999</v>
      </c>
      <c r="F17" s="607">
        <v>901232.34864</v>
      </c>
      <c r="G17" s="607">
        <v>494202.98216</v>
      </c>
      <c r="H17" s="607">
        <v>125660.401</v>
      </c>
      <c r="I17" s="607">
        <v>10403295.2881</v>
      </c>
      <c r="J17" s="587">
        <v>4.613857637236541</v>
      </c>
    </row>
    <row r="18" spans="1:10" ht="12.75">
      <c r="A18" s="475" t="s">
        <v>690</v>
      </c>
      <c r="B18" s="607">
        <v>25653489.2627</v>
      </c>
      <c r="C18" s="607">
        <v>131265511.7658</v>
      </c>
      <c r="D18" s="607">
        <v>18712261.91078</v>
      </c>
      <c r="E18" s="607">
        <v>149977773.67658</v>
      </c>
      <c r="F18" s="607">
        <v>35679373.73286</v>
      </c>
      <c r="G18" s="607">
        <v>12165075.935039999</v>
      </c>
      <c r="H18" s="607">
        <v>2003617.40377</v>
      </c>
      <c r="I18" s="607">
        <v>225479330.01095</v>
      </c>
      <c r="J18" s="587">
        <v>100</v>
      </c>
    </row>
    <row r="19" spans="1:10" ht="12.75">
      <c r="A19" s="532"/>
      <c r="B19" s="607"/>
      <c r="C19" s="607"/>
      <c r="D19" s="607"/>
      <c r="E19" s="607"/>
      <c r="F19" s="607"/>
      <c r="G19" s="607"/>
      <c r="H19" s="607"/>
      <c r="I19" s="607"/>
      <c r="J19" s="587"/>
    </row>
    <row r="20" spans="1:10" ht="12.75">
      <c r="A20" s="545"/>
      <c r="B20" s="607"/>
      <c r="C20" s="607"/>
      <c r="D20" s="607"/>
      <c r="E20" s="607"/>
      <c r="F20" s="607"/>
      <c r="G20" s="607"/>
      <c r="H20" s="607"/>
      <c r="I20" s="607"/>
      <c r="J20" s="587"/>
    </row>
    <row r="21" spans="1:10" ht="12.75">
      <c r="A21" s="475" t="s">
        <v>851</v>
      </c>
      <c r="B21" s="607"/>
      <c r="C21" s="607"/>
      <c r="D21" s="607"/>
      <c r="E21" s="607"/>
      <c r="F21" s="607"/>
      <c r="G21" s="607"/>
      <c r="H21" s="607"/>
      <c r="I21" s="607"/>
      <c r="J21" s="587"/>
    </row>
    <row r="22" spans="1:10" ht="12.75">
      <c r="A22" s="532"/>
      <c r="B22" s="607"/>
      <c r="C22" s="607"/>
      <c r="D22" s="607"/>
      <c r="E22" s="607"/>
      <c r="F22" s="607"/>
      <c r="G22" s="607"/>
      <c r="H22" s="607"/>
      <c r="I22" s="607"/>
      <c r="J22" s="587"/>
    </row>
    <row r="23" spans="1:10" ht="12.75">
      <c r="A23" s="540" t="s">
        <v>742</v>
      </c>
      <c r="B23" s="607">
        <v>5057813.7813</v>
      </c>
      <c r="C23" s="607">
        <v>73266871.53544</v>
      </c>
      <c r="D23" s="607">
        <v>22076583.36955</v>
      </c>
      <c r="E23" s="607">
        <v>95343454.90499</v>
      </c>
      <c r="F23" s="607">
        <v>684324.90071</v>
      </c>
      <c r="G23" s="607">
        <v>3355527.84311</v>
      </c>
      <c r="H23" s="607">
        <v>3224438.11476</v>
      </c>
      <c r="I23" s="607">
        <v>107665559.54486999</v>
      </c>
      <c r="J23" s="587">
        <v>47.74963609286998</v>
      </c>
    </row>
    <row r="24" spans="1:10" ht="12.75">
      <c r="A24" s="545" t="s">
        <v>773</v>
      </c>
      <c r="B24" s="607">
        <v>1335502.24162</v>
      </c>
      <c r="C24" s="607">
        <v>21903201.67593</v>
      </c>
      <c r="D24" s="607">
        <v>7169835.55273</v>
      </c>
      <c r="E24" s="607">
        <v>29073037.228660002</v>
      </c>
      <c r="F24" s="607">
        <v>11700.70142</v>
      </c>
      <c r="G24" s="607">
        <v>182275.83861</v>
      </c>
      <c r="H24" s="607">
        <v>1056938.19633</v>
      </c>
      <c r="I24" s="607">
        <v>31659454.206640005</v>
      </c>
      <c r="J24" s="587">
        <v>14.040956306328619</v>
      </c>
    </row>
    <row r="25" spans="1:10" ht="12.75">
      <c r="A25" s="540" t="s">
        <v>744</v>
      </c>
      <c r="B25" s="607">
        <v>117620.96221</v>
      </c>
      <c r="C25" s="607">
        <v>1885007.76051</v>
      </c>
      <c r="D25" s="607">
        <v>601427.17161</v>
      </c>
      <c r="E25" s="607">
        <v>2486434.93212</v>
      </c>
      <c r="F25" s="607">
        <v>2799.38704</v>
      </c>
      <c r="G25" s="607">
        <v>273762.13411</v>
      </c>
      <c r="H25" s="607">
        <v>88895.25397</v>
      </c>
      <c r="I25" s="607">
        <v>2969512.66945</v>
      </c>
      <c r="J25" s="587">
        <v>1.3169777776551805</v>
      </c>
    </row>
    <row r="26" spans="1:10" ht="12.75">
      <c r="A26" s="540" t="s">
        <v>803</v>
      </c>
      <c r="B26" s="607">
        <v>448420.19505</v>
      </c>
      <c r="C26" s="607">
        <v>7065377.29789</v>
      </c>
      <c r="D26" s="607">
        <v>2261176.53454</v>
      </c>
      <c r="E26" s="607">
        <v>9326553.83243</v>
      </c>
      <c r="F26" s="607">
        <v>282577.51839</v>
      </c>
      <c r="G26" s="607">
        <v>7232669.33156</v>
      </c>
      <c r="H26" s="607">
        <v>336692.19852</v>
      </c>
      <c r="I26" s="607">
        <v>17626913.07595</v>
      </c>
      <c r="J26" s="587">
        <v>7.817529471590137</v>
      </c>
    </row>
    <row r="27" spans="1:10" ht="12.75">
      <c r="A27" s="540" t="s">
        <v>746</v>
      </c>
      <c r="B27" s="607">
        <v>5632113.152129999</v>
      </c>
      <c r="C27" s="607">
        <v>28172235.18861</v>
      </c>
      <c r="D27" s="607">
        <v>6244868.88954</v>
      </c>
      <c r="E27" s="607">
        <v>34417104.07815</v>
      </c>
      <c r="F27" s="607">
        <v>5921683.534510001</v>
      </c>
      <c r="G27" s="607">
        <v>948519.81396</v>
      </c>
      <c r="H27" s="607">
        <v>912329.98635</v>
      </c>
      <c r="I27" s="607">
        <v>47831750.5651</v>
      </c>
      <c r="J27" s="587">
        <v>21.213363798259085</v>
      </c>
    </row>
    <row r="28" spans="1:10" ht="12.75">
      <c r="A28" s="545" t="s">
        <v>747</v>
      </c>
      <c r="B28" s="607">
        <v>1094872.30279</v>
      </c>
      <c r="C28" s="607">
        <v>0</v>
      </c>
      <c r="D28" s="607">
        <v>0</v>
      </c>
      <c r="E28" s="607">
        <v>0</v>
      </c>
      <c r="F28" s="607">
        <v>5057169.617930001</v>
      </c>
      <c r="G28" s="607">
        <v>0</v>
      </c>
      <c r="H28" s="607">
        <v>0</v>
      </c>
      <c r="I28" s="607">
        <v>6152041.920720001</v>
      </c>
      <c r="J28" s="587">
        <v>2.728428331067525</v>
      </c>
    </row>
    <row r="29" spans="1:10" ht="12.75">
      <c r="A29" s="546" t="s">
        <v>891</v>
      </c>
      <c r="B29" s="607">
        <v>1128071.72193</v>
      </c>
      <c r="C29" s="607"/>
      <c r="D29" s="607"/>
      <c r="E29" s="607">
        <v>0</v>
      </c>
      <c r="F29" s="607"/>
      <c r="G29" s="607"/>
      <c r="H29" s="607"/>
      <c r="I29" s="607">
        <v>1128071.72193</v>
      </c>
      <c r="J29" s="587">
        <v>0.5002993941285959</v>
      </c>
    </row>
    <row r="30" spans="1:10" ht="12.75">
      <c r="A30" s="546" t="s">
        <v>892</v>
      </c>
      <c r="B30" s="607"/>
      <c r="C30" s="607"/>
      <c r="D30" s="607"/>
      <c r="E30" s="607">
        <v>0</v>
      </c>
      <c r="F30" s="607">
        <v>6753758.53904</v>
      </c>
      <c r="G30" s="607"/>
      <c r="H30" s="607"/>
      <c r="I30" s="607">
        <v>6753758.53904</v>
      </c>
      <c r="J30" s="587">
        <v>2.995289430171722</v>
      </c>
    </row>
    <row r="31" spans="1:10" ht="12.75">
      <c r="A31" s="546" t="s">
        <v>893</v>
      </c>
      <c r="B31" s="607">
        <v>-23705.65841</v>
      </c>
      <c r="C31" s="607"/>
      <c r="D31" s="607"/>
      <c r="E31" s="607">
        <v>0</v>
      </c>
      <c r="F31" s="607">
        <v>-224442.98365</v>
      </c>
      <c r="G31" s="607"/>
      <c r="H31" s="607"/>
      <c r="I31" s="607">
        <v>-248148.64206</v>
      </c>
      <c r="J31" s="587">
        <v>-0.11005383156316328</v>
      </c>
    </row>
    <row r="32" spans="1:10" ht="12.75">
      <c r="A32" s="546" t="s">
        <v>949</v>
      </c>
      <c r="B32" s="607">
        <v>-9493.76073</v>
      </c>
      <c r="C32" s="607"/>
      <c r="D32" s="607"/>
      <c r="E32" s="607">
        <v>0</v>
      </c>
      <c r="F32" s="607">
        <v>-94470.07919</v>
      </c>
      <c r="G32" s="607"/>
      <c r="H32" s="607"/>
      <c r="I32" s="607">
        <v>-103963.83992</v>
      </c>
      <c r="J32" s="587">
        <v>-0.04610792479955975</v>
      </c>
    </row>
    <row r="33" spans="1:10" ht="12.75">
      <c r="A33" s="546" t="s">
        <v>950</v>
      </c>
      <c r="B33" s="607"/>
      <c r="C33" s="607"/>
      <c r="D33" s="607"/>
      <c r="E33" s="607">
        <v>0</v>
      </c>
      <c r="F33" s="607"/>
      <c r="G33" s="607"/>
      <c r="H33" s="607"/>
      <c r="I33" s="607">
        <v>0</v>
      </c>
      <c r="J33" s="587">
        <v>0</v>
      </c>
    </row>
    <row r="34" spans="1:10" ht="12.75">
      <c r="A34" s="546" t="s">
        <v>951</v>
      </c>
      <c r="B34" s="607"/>
      <c r="C34" s="607"/>
      <c r="D34" s="607"/>
      <c r="E34" s="607">
        <v>0</v>
      </c>
      <c r="F34" s="607">
        <v>-1377675.85827</v>
      </c>
      <c r="G34" s="607"/>
      <c r="H34" s="607"/>
      <c r="I34" s="607">
        <v>-1377675.85827</v>
      </c>
      <c r="J34" s="587">
        <v>-0.6109987368700694</v>
      </c>
    </row>
    <row r="35" spans="1:10" ht="12.75">
      <c r="A35" s="540" t="s">
        <v>750</v>
      </c>
      <c r="B35" s="607">
        <v>1431037.56346</v>
      </c>
      <c r="C35" s="607">
        <v>20725184.71518</v>
      </c>
      <c r="D35" s="607">
        <v>6244868.88954</v>
      </c>
      <c r="E35" s="607">
        <v>26970053.604719996</v>
      </c>
      <c r="F35" s="607">
        <v>194434.13947</v>
      </c>
      <c r="G35" s="607">
        <v>948519.81396</v>
      </c>
      <c r="H35" s="607">
        <v>912329.98635</v>
      </c>
      <c r="I35" s="607">
        <v>30456375.107959997</v>
      </c>
      <c r="J35" s="587">
        <v>13.507391168175342</v>
      </c>
    </row>
    <row r="36" spans="1:10" ht="12.75">
      <c r="A36" s="327" t="s">
        <v>751</v>
      </c>
      <c r="B36" s="607">
        <v>2644348.4621599996</v>
      </c>
      <c r="C36" s="607">
        <v>7447050.473430001</v>
      </c>
      <c r="D36" s="607">
        <v>0</v>
      </c>
      <c r="E36" s="607">
        <v>7447050.473430001</v>
      </c>
      <c r="F36" s="607">
        <v>14906.394779999999</v>
      </c>
      <c r="G36" s="607">
        <v>0</v>
      </c>
      <c r="H36" s="607">
        <v>0</v>
      </c>
      <c r="I36" s="607">
        <v>10106305.330370001</v>
      </c>
      <c r="J36" s="587">
        <v>4.482142700122094</v>
      </c>
    </row>
    <row r="37" spans="1:10" ht="12.75">
      <c r="A37" s="546" t="s">
        <v>927</v>
      </c>
      <c r="B37" s="607">
        <v>2213546.1355</v>
      </c>
      <c r="C37" s="607"/>
      <c r="D37" s="607"/>
      <c r="E37" s="607">
        <v>0</v>
      </c>
      <c r="F37" s="607"/>
      <c r="G37" s="607"/>
      <c r="H37" s="607"/>
      <c r="I37" s="607">
        <v>2213546.1355</v>
      </c>
      <c r="J37" s="587">
        <v>0.981706897653325</v>
      </c>
    </row>
    <row r="38" spans="1:10" ht="12.75">
      <c r="A38" s="546" t="s">
        <v>928</v>
      </c>
      <c r="B38" s="607"/>
      <c r="C38" s="607">
        <v>3609247.53622</v>
      </c>
      <c r="D38" s="607"/>
      <c r="E38" s="607">
        <v>3609247.53622</v>
      </c>
      <c r="F38" s="607"/>
      <c r="G38" s="607"/>
      <c r="H38" s="607"/>
      <c r="I38" s="607">
        <v>3609247.53622</v>
      </c>
      <c r="J38" s="587">
        <v>1.6006999559758865</v>
      </c>
    </row>
    <row r="39" spans="1:10" ht="12.75">
      <c r="A39" s="546" t="s">
        <v>929</v>
      </c>
      <c r="B39" s="607"/>
      <c r="C39" s="607">
        <v>3553737.94839</v>
      </c>
      <c r="D39" s="607"/>
      <c r="E39" s="607">
        <v>3553737.94839</v>
      </c>
      <c r="F39" s="607"/>
      <c r="G39" s="607"/>
      <c r="H39" s="607"/>
      <c r="I39" s="607">
        <v>3553737.94839</v>
      </c>
      <c r="J39" s="587">
        <v>1.57608147417212</v>
      </c>
    </row>
    <row r="40" spans="1:10" ht="12.75">
      <c r="A40" s="546" t="s">
        <v>930</v>
      </c>
      <c r="B40" s="607"/>
      <c r="C40" s="607"/>
      <c r="D40" s="607"/>
      <c r="E40" s="607">
        <v>0</v>
      </c>
      <c r="F40" s="607"/>
      <c r="G40" s="607"/>
      <c r="H40" s="607"/>
      <c r="I40" s="607">
        <v>0</v>
      </c>
      <c r="J40" s="587">
        <v>0</v>
      </c>
    </row>
    <row r="41" spans="1:10" ht="12.75">
      <c r="A41" s="546" t="s">
        <v>931</v>
      </c>
      <c r="B41" s="607"/>
      <c r="C41" s="607"/>
      <c r="D41" s="607"/>
      <c r="E41" s="607">
        <v>0</v>
      </c>
      <c r="F41" s="607">
        <v>14716.99894</v>
      </c>
      <c r="G41" s="607"/>
      <c r="H41" s="607"/>
      <c r="I41" s="607">
        <v>14716.99894</v>
      </c>
      <c r="J41" s="587">
        <v>0.006526983621640748</v>
      </c>
    </row>
    <row r="42" spans="1:10" ht="12.75">
      <c r="A42" s="546" t="s">
        <v>932</v>
      </c>
      <c r="B42" s="607"/>
      <c r="C42" s="607"/>
      <c r="D42" s="607"/>
      <c r="E42" s="607">
        <v>0</v>
      </c>
      <c r="F42" s="607"/>
      <c r="G42" s="607"/>
      <c r="H42" s="607"/>
      <c r="I42" s="607">
        <v>0</v>
      </c>
      <c r="J42" s="587">
        <v>0</v>
      </c>
    </row>
    <row r="43" spans="1:10" ht="12.75">
      <c r="A43" s="546" t="s">
        <v>933</v>
      </c>
      <c r="B43" s="607"/>
      <c r="C43" s="607"/>
      <c r="D43" s="607"/>
      <c r="E43" s="607">
        <v>0</v>
      </c>
      <c r="F43" s="607"/>
      <c r="G43" s="607"/>
      <c r="H43" s="607"/>
      <c r="I43" s="607">
        <v>0</v>
      </c>
      <c r="J43" s="587">
        <v>0</v>
      </c>
    </row>
    <row r="44" spans="1:10" ht="12.75">
      <c r="A44" s="546" t="s">
        <v>934</v>
      </c>
      <c r="B44" s="607">
        <v>5436.75948</v>
      </c>
      <c r="C44" s="607"/>
      <c r="D44" s="607"/>
      <c r="E44" s="607">
        <v>0</v>
      </c>
      <c r="F44" s="607"/>
      <c r="G44" s="607"/>
      <c r="H44" s="607"/>
      <c r="I44" s="607">
        <v>5436.75948</v>
      </c>
      <c r="J44" s="587">
        <v>0.002411200831462455</v>
      </c>
    </row>
    <row r="45" spans="1:10" ht="12.75">
      <c r="A45" s="546" t="s">
        <v>935</v>
      </c>
      <c r="B45" s="607">
        <v>424540.49056</v>
      </c>
      <c r="C45" s="607"/>
      <c r="D45" s="607"/>
      <c r="E45" s="607">
        <v>0</v>
      </c>
      <c r="F45" s="607"/>
      <c r="G45" s="607"/>
      <c r="H45" s="607"/>
      <c r="I45" s="607">
        <v>424540.49056</v>
      </c>
      <c r="J45" s="587">
        <v>0.1882835515518797</v>
      </c>
    </row>
    <row r="46" spans="1:10" ht="12.75">
      <c r="A46" s="546" t="s">
        <v>936</v>
      </c>
      <c r="B46" s="607">
        <v>815.3688</v>
      </c>
      <c r="C46" s="607">
        <v>284226.58949</v>
      </c>
      <c r="D46" s="607"/>
      <c r="E46" s="607">
        <v>284226.58949</v>
      </c>
      <c r="F46" s="607"/>
      <c r="G46" s="607"/>
      <c r="H46" s="607"/>
      <c r="I46" s="607">
        <v>285041.95829</v>
      </c>
      <c r="J46" s="587">
        <v>0.1264160037534959</v>
      </c>
    </row>
    <row r="47" spans="1:10" ht="12.75">
      <c r="A47" s="546" t="s">
        <v>952</v>
      </c>
      <c r="B47" s="607">
        <v>9.70782</v>
      </c>
      <c r="C47" s="607">
        <v>-161.60067</v>
      </c>
      <c r="D47" s="607"/>
      <c r="E47" s="607">
        <v>-161.60067</v>
      </c>
      <c r="F47" s="607">
        <v>189.39584</v>
      </c>
      <c r="G47" s="607"/>
      <c r="H47" s="607"/>
      <c r="I47" s="607">
        <v>37.50298999999998</v>
      </c>
      <c r="J47" s="587">
        <v>1.6632562283282783E-05</v>
      </c>
    </row>
    <row r="48" spans="1:10" ht="12.75">
      <c r="A48" s="546" t="s">
        <v>953</v>
      </c>
      <c r="B48" s="607">
        <v>461854.82372</v>
      </c>
      <c r="C48" s="607"/>
      <c r="D48" s="607"/>
      <c r="E48" s="607">
        <v>0</v>
      </c>
      <c r="F48" s="607">
        <v>655173.38233</v>
      </c>
      <c r="G48" s="607"/>
      <c r="H48" s="607"/>
      <c r="I48" s="607">
        <v>1117028.2060500002</v>
      </c>
      <c r="J48" s="587">
        <v>0.49540159889412194</v>
      </c>
    </row>
    <row r="49" spans="1:10" ht="12.75">
      <c r="A49" s="475" t="s">
        <v>939</v>
      </c>
      <c r="B49" s="607">
        <v>12591470.332309999</v>
      </c>
      <c r="C49" s="607">
        <v>132292693.45838</v>
      </c>
      <c r="D49" s="607">
        <v>38353891.51797</v>
      </c>
      <c r="E49" s="607">
        <v>170646584.97635</v>
      </c>
      <c r="F49" s="607">
        <v>6903086.04207</v>
      </c>
      <c r="G49" s="607">
        <v>11992754.961350001</v>
      </c>
      <c r="H49" s="607">
        <v>5619293.74993</v>
      </c>
      <c r="I49" s="607">
        <v>207753190.06201</v>
      </c>
      <c r="J49" s="587">
        <v>92.138463446703</v>
      </c>
    </row>
    <row r="50" spans="1:10" ht="12.75">
      <c r="A50" s="545"/>
      <c r="B50" s="607"/>
      <c r="C50" s="607"/>
      <c r="D50" s="607"/>
      <c r="E50" s="607"/>
      <c r="F50" s="607"/>
      <c r="G50" s="607"/>
      <c r="H50" s="607"/>
      <c r="I50" s="607"/>
      <c r="J50" s="587"/>
    </row>
    <row r="51" spans="1:10" ht="12.75">
      <c r="A51" s="545"/>
      <c r="B51" s="607"/>
      <c r="C51" s="607"/>
      <c r="D51" s="607"/>
      <c r="E51" s="607"/>
      <c r="F51" s="607"/>
      <c r="G51" s="607"/>
      <c r="H51" s="607"/>
      <c r="I51" s="607"/>
      <c r="J51" s="587"/>
    </row>
    <row r="52" spans="1:10" ht="12.75">
      <c r="A52" s="475" t="s">
        <v>761</v>
      </c>
      <c r="B52" s="607"/>
      <c r="C52" s="607"/>
      <c r="D52" s="607"/>
      <c r="E52" s="607"/>
      <c r="F52" s="607"/>
      <c r="G52" s="607"/>
      <c r="H52" s="607"/>
      <c r="I52" s="607"/>
      <c r="J52" s="587"/>
    </row>
    <row r="53" spans="1:10" ht="12.75">
      <c r="A53" s="549" t="s">
        <v>783</v>
      </c>
      <c r="B53" s="607">
        <v>254528.3613</v>
      </c>
      <c r="C53" s="607">
        <v>888351.34995</v>
      </c>
      <c r="D53" s="607">
        <v>195923.7074</v>
      </c>
      <c r="E53" s="607">
        <v>1084275.05735</v>
      </c>
      <c r="F53" s="607">
        <v>327330.85572</v>
      </c>
      <c r="G53" s="607">
        <v>137909.31625</v>
      </c>
      <c r="H53" s="607">
        <v>-80.72869</v>
      </c>
      <c r="I53" s="607">
        <v>1803962.8619299997</v>
      </c>
      <c r="J53" s="587">
        <v>0.8000568663399849</v>
      </c>
    </row>
    <row r="54" spans="1:10" ht="12.75">
      <c r="A54" s="550" t="s">
        <v>912</v>
      </c>
      <c r="B54" s="607">
        <v>44738.10087</v>
      </c>
      <c r="C54" s="607">
        <v>173039.61672</v>
      </c>
      <c r="D54" s="607">
        <v>53802.78198</v>
      </c>
      <c r="E54" s="607">
        <v>226842.3987</v>
      </c>
      <c r="F54" s="607">
        <v>44843.80463</v>
      </c>
      <c r="G54" s="607">
        <v>16088.95697</v>
      </c>
      <c r="H54" s="607">
        <v>7897.9758</v>
      </c>
      <c r="I54" s="607">
        <v>340411.23697</v>
      </c>
      <c r="J54" s="587">
        <v>0.1509722585007985</v>
      </c>
    </row>
    <row r="55" spans="1:10" ht="12.75">
      <c r="A55" s="550" t="s">
        <v>763</v>
      </c>
      <c r="B55" s="607"/>
      <c r="C55" s="607">
        <v>1368874.26792</v>
      </c>
      <c r="D55" s="607"/>
      <c r="E55" s="607">
        <v>1368874.26792</v>
      </c>
      <c r="F55" s="607">
        <v>494261.92814</v>
      </c>
      <c r="G55" s="607">
        <v>20751.06191</v>
      </c>
      <c r="H55" s="607"/>
      <c r="I55" s="607">
        <v>1883887.25797</v>
      </c>
      <c r="J55" s="587">
        <v>0.8355033066128555</v>
      </c>
    </row>
    <row r="56" spans="1:10" ht="12.75">
      <c r="A56" s="551" t="s">
        <v>868</v>
      </c>
      <c r="B56" s="607">
        <v>103652.25112</v>
      </c>
      <c r="C56" s="607">
        <v>-207385.67602</v>
      </c>
      <c r="D56" s="607">
        <v>138724.07246</v>
      </c>
      <c r="E56" s="607">
        <v>-68661.60356000002</v>
      </c>
      <c r="F56" s="607">
        <v>-145354.65757</v>
      </c>
      <c r="G56" s="607">
        <v>96686.98868</v>
      </c>
      <c r="H56" s="607">
        <v>13677.02133</v>
      </c>
      <c r="I56" s="607"/>
      <c r="J56" s="587">
        <v>0</v>
      </c>
    </row>
    <row r="57" spans="1:10" ht="12.75">
      <c r="A57" s="549" t="s">
        <v>715</v>
      </c>
      <c r="B57" s="607">
        <v>103300.4768</v>
      </c>
      <c r="C57" s="607">
        <v>793753.87635</v>
      </c>
      <c r="D57" s="607"/>
      <c r="E57" s="607">
        <v>793753.87635</v>
      </c>
      <c r="F57" s="607"/>
      <c r="G57" s="607"/>
      <c r="H57" s="607"/>
      <c r="I57" s="607">
        <v>897054.3531500001</v>
      </c>
      <c r="J57" s="587">
        <v>0.39784327596965824</v>
      </c>
    </row>
    <row r="58" spans="1:10" ht="12.75">
      <c r="A58" s="475" t="s">
        <v>764</v>
      </c>
      <c r="B58" s="607">
        <v>506219.19009</v>
      </c>
      <c r="C58" s="607">
        <v>3016633.43492</v>
      </c>
      <c r="D58" s="607">
        <v>388450.56184</v>
      </c>
      <c r="E58" s="607">
        <v>3405083.99676</v>
      </c>
      <c r="F58" s="607">
        <v>721081.93092</v>
      </c>
      <c r="G58" s="607">
        <v>271436.32381</v>
      </c>
      <c r="H58" s="607">
        <v>21494.26844</v>
      </c>
      <c r="I58" s="607">
        <v>4925315.71002</v>
      </c>
      <c r="J58" s="587">
        <v>2.184375707423297</v>
      </c>
    </row>
    <row r="59" spans="1:10" ht="12.75">
      <c r="A59" s="550"/>
      <c r="B59" s="607"/>
      <c r="C59" s="607"/>
      <c r="D59" s="607"/>
      <c r="E59" s="607"/>
      <c r="F59" s="607"/>
      <c r="G59" s="607"/>
      <c r="H59" s="607"/>
      <c r="I59" s="607"/>
      <c r="J59" s="587"/>
    </row>
    <row r="60" spans="1:10" ht="12.75">
      <c r="A60" s="550"/>
      <c r="B60" s="607"/>
      <c r="C60" s="607"/>
      <c r="D60" s="607"/>
      <c r="E60" s="607"/>
      <c r="F60" s="607"/>
      <c r="G60" s="607"/>
      <c r="H60" s="607"/>
      <c r="I60" s="607"/>
      <c r="J60" s="587"/>
    </row>
    <row r="61" spans="1:10" ht="12.75">
      <c r="A61" s="475" t="s">
        <v>810</v>
      </c>
      <c r="B61" s="607">
        <v>13097689.5224</v>
      </c>
      <c r="C61" s="607">
        <v>135309326.8933</v>
      </c>
      <c r="D61" s="607">
        <v>38742342.07981</v>
      </c>
      <c r="E61" s="607">
        <v>174051668.97311</v>
      </c>
      <c r="F61" s="607">
        <v>7624167.972990001</v>
      </c>
      <c r="G61" s="607">
        <v>12264191.285160001</v>
      </c>
      <c r="H61" s="607">
        <v>5640788.01837</v>
      </c>
      <c r="I61" s="607">
        <v>212678505.77203</v>
      </c>
      <c r="J61" s="587">
        <v>94.3228391541263</v>
      </c>
    </row>
    <row r="62" spans="1:10" ht="12.75">
      <c r="A62" s="550"/>
      <c r="B62" s="607"/>
      <c r="C62" s="607"/>
      <c r="D62" s="607"/>
      <c r="E62" s="607"/>
      <c r="F62" s="607"/>
      <c r="G62" s="607"/>
      <c r="H62" s="607"/>
      <c r="I62" s="607"/>
      <c r="J62" s="587"/>
    </row>
    <row r="63" spans="1:10" ht="12.75">
      <c r="A63" s="495" t="s">
        <v>846</v>
      </c>
      <c r="B63" s="607">
        <v>12555799.7403</v>
      </c>
      <c r="C63" s="607">
        <v>-4043815.1274999976</v>
      </c>
      <c r="D63" s="607">
        <v>-20030080.16903</v>
      </c>
      <c r="E63" s="607">
        <v>-24073895.296529997</v>
      </c>
      <c r="F63" s="607">
        <v>28055205.75987</v>
      </c>
      <c r="G63" s="607">
        <v>-99115.3501200024</v>
      </c>
      <c r="H63" s="607">
        <v>-3637170.6146</v>
      </c>
      <c r="I63" s="607">
        <v>12800824.23892</v>
      </c>
      <c r="J63" s="587">
        <v>5.6771608458737</v>
      </c>
    </row>
    <row r="64" spans="1:10" ht="12.75">
      <c r="A64" s="554"/>
      <c r="B64" s="607"/>
      <c r="C64" s="607"/>
      <c r="D64" s="607"/>
      <c r="E64" s="607"/>
      <c r="F64" s="607"/>
      <c r="G64" s="607"/>
      <c r="H64" s="607"/>
      <c r="I64" s="607"/>
      <c r="J64" s="587"/>
    </row>
    <row r="65" spans="1:10" ht="12.75">
      <c r="A65" s="494" t="s">
        <v>794</v>
      </c>
      <c r="B65" s="607">
        <v>302793.38115</v>
      </c>
      <c r="C65" s="607">
        <v>4241267.58324</v>
      </c>
      <c r="D65" s="607">
        <v>1259956.13689</v>
      </c>
      <c r="E65" s="607">
        <v>5501223.720129999</v>
      </c>
      <c r="F65" s="607">
        <v>54621.49924</v>
      </c>
      <c r="G65" s="607">
        <v>281574.07239</v>
      </c>
      <c r="H65" s="607">
        <v>185097.83408</v>
      </c>
      <c r="I65" s="607">
        <v>6325310.50699</v>
      </c>
      <c r="J65" s="587">
        <v>2.8052728854049827</v>
      </c>
    </row>
    <row r="66" spans="1:10" ht="12.75">
      <c r="A66" s="494" t="s">
        <v>847</v>
      </c>
      <c r="B66" s="607">
        <v>5291965.85028</v>
      </c>
      <c r="C66" s="607"/>
      <c r="D66" s="607">
        <v>30891.57776</v>
      </c>
      <c r="E66" s="607">
        <v>30891.57776</v>
      </c>
      <c r="F66" s="607">
        <v>952286.93269</v>
      </c>
      <c r="G66" s="607"/>
      <c r="H66" s="607"/>
      <c r="I66" s="607">
        <v>6275144.36073</v>
      </c>
      <c r="J66" s="587">
        <v>2.783024217973886</v>
      </c>
    </row>
    <row r="67" spans="1:10" ht="12.75">
      <c r="A67" s="551"/>
      <c r="B67" s="607"/>
      <c r="C67" s="607"/>
      <c r="D67" s="607"/>
      <c r="E67" s="607"/>
      <c r="F67" s="607"/>
      <c r="G67" s="607"/>
      <c r="H67" s="607"/>
      <c r="I67" s="607"/>
      <c r="J67" s="587"/>
    </row>
    <row r="68" spans="1:10" ht="12.75">
      <c r="A68" s="608" t="s">
        <v>848</v>
      </c>
      <c r="B68" s="609">
        <v>6961040.50887</v>
      </c>
      <c r="C68" s="609">
        <v>-8285082.710739997</v>
      </c>
      <c r="D68" s="609">
        <v>-21320927.88368</v>
      </c>
      <c r="E68" s="609">
        <v>-29606010.594419997</v>
      </c>
      <c r="F68" s="609">
        <v>27048297.327940002</v>
      </c>
      <c r="G68" s="609">
        <v>-380689.4225100024</v>
      </c>
      <c r="H68" s="609">
        <v>-3822268.44868</v>
      </c>
      <c r="I68" s="609">
        <v>200369.3712000046</v>
      </c>
      <c r="J68" s="610">
        <v>0.08886374249483268</v>
      </c>
    </row>
    <row r="69" spans="1:10" ht="12.75">
      <c r="A69" s="558" t="s">
        <v>954</v>
      </c>
      <c r="B69" s="540"/>
      <c r="C69" s="540"/>
      <c r="D69" s="540"/>
      <c r="E69" s="540"/>
      <c r="F69" s="540"/>
      <c r="G69" s="540"/>
      <c r="H69" s="540"/>
      <c r="I69" s="540"/>
      <c r="J69" s="540"/>
    </row>
    <row r="70" spans="1:10" ht="12.75">
      <c r="A70" s="8"/>
      <c r="B70" s="8"/>
      <c r="C70" s="8"/>
      <c r="D70" s="8"/>
      <c r="E70" s="8"/>
      <c r="F70" s="8"/>
      <c r="G70" s="8"/>
      <c r="H70" s="8"/>
      <c r="I70" s="8"/>
      <c r="J70" s="8"/>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50"/>
  <sheetViews>
    <sheetView showGridLines="0" zoomScalePageLayoutView="0" workbookViewId="0" topLeftCell="A1">
      <selection activeCell="G33" sqref="G33"/>
    </sheetView>
  </sheetViews>
  <sheetFormatPr defaultColWidth="11.421875" defaultRowHeight="12.75"/>
  <cols>
    <col min="1" max="1" width="26.57421875" style="0" customWidth="1"/>
    <col min="2" max="2" width="16.421875" style="0" customWidth="1"/>
    <col min="3" max="3" width="19.7109375" style="0" customWidth="1"/>
    <col min="4" max="4" width="19.00390625" style="0" customWidth="1"/>
    <col min="5" max="5" width="18.8515625" style="0" customWidth="1"/>
  </cols>
  <sheetData>
    <row r="1" spans="1:5" ht="12.75">
      <c r="A1" s="17" t="s">
        <v>66</v>
      </c>
      <c r="B1" s="559"/>
      <c r="C1" s="559"/>
      <c r="D1" s="559"/>
      <c r="E1" s="559"/>
    </row>
    <row r="2" spans="1:5" ht="12.75">
      <c r="A2" s="876" t="s">
        <v>946</v>
      </c>
      <c r="B2" s="876"/>
      <c r="C2" s="876"/>
      <c r="D2" s="876"/>
      <c r="E2" s="876"/>
    </row>
    <row r="3" spans="1:5" ht="12.75">
      <c r="A3" s="611"/>
      <c r="B3" s="611"/>
      <c r="C3" s="611"/>
      <c r="D3" s="611"/>
      <c r="E3" s="611"/>
    </row>
    <row r="4" spans="1:5" ht="15">
      <c r="A4" s="826" t="s">
        <v>955</v>
      </c>
      <c r="B4" s="826"/>
      <c r="C4" s="826"/>
      <c r="D4" s="826"/>
      <c r="E4" s="826"/>
    </row>
    <row r="5" spans="1:5" ht="14.25">
      <c r="A5" s="595" t="s">
        <v>524</v>
      </c>
      <c r="B5" s="561"/>
      <c r="C5" s="561"/>
      <c r="D5" s="561"/>
      <c r="E5" s="561"/>
    </row>
    <row r="6" spans="1:5" ht="13.5" thickBot="1">
      <c r="A6" s="876" t="s">
        <v>179</v>
      </c>
      <c r="B6" s="876"/>
      <c r="C6" s="876"/>
      <c r="D6" s="876"/>
      <c r="E6" s="876"/>
    </row>
    <row r="7" spans="1:5" ht="12.75">
      <c r="A7" s="877" t="s">
        <v>67</v>
      </c>
      <c r="B7" s="879" t="s">
        <v>68</v>
      </c>
      <c r="C7" s="877" t="s">
        <v>870</v>
      </c>
      <c r="D7" s="877"/>
      <c r="E7" s="877" t="s">
        <v>871</v>
      </c>
    </row>
    <row r="8" spans="1:5" ht="25.5">
      <c r="A8" s="878"/>
      <c r="B8" s="880"/>
      <c r="C8" s="562" t="s">
        <v>594</v>
      </c>
      <c r="D8" s="562" t="s">
        <v>872</v>
      </c>
      <c r="E8" s="878"/>
    </row>
    <row r="9" spans="1:5" ht="12.75">
      <c r="A9" s="565"/>
      <c r="B9" s="564"/>
      <c r="C9" s="565"/>
      <c r="D9" s="565"/>
      <c r="E9" s="565"/>
    </row>
    <row r="10" spans="1:5" ht="12.75">
      <c r="A10" s="612" t="s">
        <v>873</v>
      </c>
      <c r="B10" s="607">
        <v>225479330.01094997</v>
      </c>
      <c r="C10" s="607">
        <v>158526457.91194996</v>
      </c>
      <c r="D10" s="607">
        <v>46919973.84294999</v>
      </c>
      <c r="E10" s="607">
        <v>20032898.256049998</v>
      </c>
    </row>
    <row r="11" spans="1:5" ht="12.75">
      <c r="A11" s="567"/>
      <c r="B11" s="613"/>
      <c r="C11" s="613"/>
      <c r="D11" s="613"/>
      <c r="E11" s="613"/>
    </row>
    <row r="12" spans="1:5" ht="12.75">
      <c r="A12" s="569" t="s">
        <v>69</v>
      </c>
      <c r="B12" s="607">
        <v>2677118.6398300002</v>
      </c>
      <c r="C12" s="607">
        <v>1997435.5660000003</v>
      </c>
      <c r="D12" s="607">
        <v>662558.8327399999</v>
      </c>
      <c r="E12" s="607">
        <v>17124.241090000003</v>
      </c>
    </row>
    <row r="13" spans="1:5" ht="12.75">
      <c r="A13" s="569" t="s">
        <v>70</v>
      </c>
      <c r="B13" s="607">
        <v>8967274.431690004</v>
      </c>
      <c r="C13" s="607">
        <v>6928646.172900002</v>
      </c>
      <c r="D13" s="607">
        <v>1989039.6147999999</v>
      </c>
      <c r="E13" s="607">
        <v>49588.64399</v>
      </c>
    </row>
    <row r="14" spans="1:5" ht="12.75">
      <c r="A14" s="569" t="s">
        <v>71</v>
      </c>
      <c r="B14" s="607">
        <v>1749265.2104900004</v>
      </c>
      <c r="C14" s="607">
        <v>1346141.5257100002</v>
      </c>
      <c r="D14" s="607">
        <v>387651.1308900001</v>
      </c>
      <c r="E14" s="607">
        <v>15472.55389</v>
      </c>
    </row>
    <row r="15" spans="1:5" ht="12.75">
      <c r="A15" s="569" t="s">
        <v>72</v>
      </c>
      <c r="B15" s="607">
        <v>2101822.70122</v>
      </c>
      <c r="C15" s="607">
        <v>1680049.82939</v>
      </c>
      <c r="D15" s="607">
        <v>405763.44639</v>
      </c>
      <c r="E15" s="607">
        <v>16009.425440000003</v>
      </c>
    </row>
    <row r="16" spans="1:5" ht="12.75">
      <c r="A16" s="569" t="s">
        <v>73</v>
      </c>
      <c r="B16" s="607">
        <v>7500137.04405</v>
      </c>
      <c r="C16" s="607">
        <v>5828313.75908</v>
      </c>
      <c r="D16" s="607">
        <v>1614635.4552499999</v>
      </c>
      <c r="E16" s="607">
        <v>57187.82972</v>
      </c>
    </row>
    <row r="17" spans="1:5" ht="12.75">
      <c r="A17" s="569" t="s">
        <v>74</v>
      </c>
      <c r="B17" s="607">
        <v>1358168.0794400002</v>
      </c>
      <c r="C17" s="607">
        <v>1019614.1774600002</v>
      </c>
      <c r="D17" s="607">
        <v>326306.61516</v>
      </c>
      <c r="E17" s="607">
        <v>12247.286819999992</v>
      </c>
    </row>
    <row r="18" spans="1:5" ht="12.75">
      <c r="A18" s="569" t="s">
        <v>75</v>
      </c>
      <c r="B18" s="607">
        <v>2264049.06041</v>
      </c>
      <c r="C18" s="607">
        <v>1621742.15732</v>
      </c>
      <c r="D18" s="607">
        <v>620440.8267099999</v>
      </c>
      <c r="E18" s="607">
        <v>21866.07637999999</v>
      </c>
    </row>
    <row r="19" spans="1:5" ht="12.75">
      <c r="A19" s="569" t="s">
        <v>76</v>
      </c>
      <c r="B19" s="607">
        <v>8572086.197720002</v>
      </c>
      <c r="C19" s="607">
        <v>6546923.904200002</v>
      </c>
      <c r="D19" s="607">
        <v>1965365.13403</v>
      </c>
      <c r="E19" s="607">
        <v>59797.159490000005</v>
      </c>
    </row>
    <row r="20" spans="1:5" ht="12.75">
      <c r="A20" s="570" t="s">
        <v>77</v>
      </c>
      <c r="B20" s="607">
        <v>18556829.729529995</v>
      </c>
      <c r="C20" s="607">
        <v>0</v>
      </c>
      <c r="D20" s="607">
        <v>0</v>
      </c>
      <c r="E20" s="607">
        <v>18556829.729529995</v>
      </c>
    </row>
    <row r="21" spans="1:5" ht="12.75">
      <c r="A21" s="570" t="s">
        <v>78</v>
      </c>
      <c r="B21" s="607">
        <v>21107580.74685</v>
      </c>
      <c r="C21" s="607">
        <v>16966347.001119997</v>
      </c>
      <c r="D21" s="607">
        <v>4057091.6230800003</v>
      </c>
      <c r="E21" s="607">
        <v>84142.12265000005</v>
      </c>
    </row>
    <row r="22" spans="1:5" ht="12.75">
      <c r="A22" s="570" t="s">
        <v>79</v>
      </c>
      <c r="B22" s="607">
        <v>21248518.819419995</v>
      </c>
      <c r="C22" s="607">
        <v>16605848.028899997</v>
      </c>
      <c r="D22" s="607">
        <v>4498406.06906</v>
      </c>
      <c r="E22" s="607">
        <v>144264.72146000003</v>
      </c>
    </row>
    <row r="23" spans="1:5" ht="12.75">
      <c r="A23" s="571" t="s">
        <v>80</v>
      </c>
      <c r="B23" s="607">
        <v>2332535.8798800004</v>
      </c>
      <c r="C23" s="607">
        <v>1745498.5104500004</v>
      </c>
      <c r="D23" s="607">
        <v>562638.68517</v>
      </c>
      <c r="E23" s="607">
        <v>24398.68426</v>
      </c>
    </row>
    <row r="24" spans="1:5" ht="12.75">
      <c r="A24" s="571" t="s">
        <v>81</v>
      </c>
      <c r="B24" s="607">
        <v>8129312.51769</v>
      </c>
      <c r="C24" s="607">
        <v>6111060.37655</v>
      </c>
      <c r="D24" s="607">
        <v>1955371.4369099997</v>
      </c>
      <c r="E24" s="607">
        <v>62880.70423</v>
      </c>
    </row>
    <row r="25" spans="1:5" ht="12.75">
      <c r="A25" s="569" t="s">
        <v>82</v>
      </c>
      <c r="B25" s="607">
        <v>2133733.4241800006</v>
      </c>
      <c r="C25" s="607">
        <v>1562803.1893800003</v>
      </c>
      <c r="D25" s="607">
        <v>535780.49157</v>
      </c>
      <c r="E25" s="607">
        <v>35149.74322999999</v>
      </c>
    </row>
    <row r="26" spans="1:5" ht="12.75">
      <c r="A26" s="569" t="s">
        <v>83</v>
      </c>
      <c r="B26" s="607">
        <v>2336949.15103</v>
      </c>
      <c r="C26" s="607">
        <v>1766981.3259899998</v>
      </c>
      <c r="D26" s="607">
        <v>556206.56926</v>
      </c>
      <c r="E26" s="607">
        <v>13761.25578</v>
      </c>
    </row>
    <row r="27" spans="1:5" ht="12.75">
      <c r="A27" s="569" t="s">
        <v>84</v>
      </c>
      <c r="B27" s="607">
        <v>16343657.517859997</v>
      </c>
      <c r="C27" s="607">
        <v>12332720.509199997</v>
      </c>
      <c r="D27" s="607">
        <v>3927708.2913099993</v>
      </c>
      <c r="E27" s="607">
        <v>83228.71734999999</v>
      </c>
    </row>
    <row r="28" spans="1:5" ht="12.75">
      <c r="A28" s="569" t="s">
        <v>470</v>
      </c>
      <c r="B28" s="607">
        <v>10143056.796860002</v>
      </c>
      <c r="C28" s="607">
        <v>7780521.195730001</v>
      </c>
      <c r="D28" s="607">
        <v>2288455.43126</v>
      </c>
      <c r="E28" s="607">
        <v>74080.16986999997</v>
      </c>
    </row>
    <row r="29" spans="1:5" ht="12.75">
      <c r="A29" s="569" t="s">
        <v>86</v>
      </c>
      <c r="B29" s="607">
        <v>6945897.246679999</v>
      </c>
      <c r="C29" s="607">
        <v>5311940.262409999</v>
      </c>
      <c r="D29" s="607">
        <v>1569790.6936</v>
      </c>
      <c r="E29" s="607">
        <v>64166.290669999995</v>
      </c>
    </row>
    <row r="30" spans="1:5" ht="12.75">
      <c r="A30" s="569" t="s">
        <v>87</v>
      </c>
      <c r="B30" s="607">
        <v>4434580.91431</v>
      </c>
      <c r="C30" s="607">
        <v>3325886.8557599997</v>
      </c>
      <c r="D30" s="607">
        <v>1081311.5354300002</v>
      </c>
      <c r="E30" s="607">
        <v>27382.52311999999</v>
      </c>
    </row>
    <row r="31" spans="1:5" ht="12.75">
      <c r="A31" s="569" t="s">
        <v>88</v>
      </c>
      <c r="B31" s="607">
        <v>2640426.56213</v>
      </c>
      <c r="C31" s="607">
        <v>1923699.01581</v>
      </c>
      <c r="D31" s="607">
        <v>565790.6093599999</v>
      </c>
      <c r="E31" s="607">
        <v>150936.93696000002</v>
      </c>
    </row>
    <row r="32" spans="1:5" ht="12.75">
      <c r="A32" s="569" t="s">
        <v>89</v>
      </c>
      <c r="B32" s="607">
        <v>1410545.2636099998</v>
      </c>
      <c r="C32" s="607">
        <v>1048810.28515</v>
      </c>
      <c r="D32" s="607">
        <v>347075.1347200001</v>
      </c>
      <c r="E32" s="607">
        <v>14659.843740000004</v>
      </c>
    </row>
    <row r="33" spans="1:5" ht="12.75">
      <c r="A33" s="569" t="s">
        <v>90</v>
      </c>
      <c r="B33" s="607">
        <v>17077316.280700002</v>
      </c>
      <c r="C33" s="607">
        <v>13384280.105660005</v>
      </c>
      <c r="D33" s="607">
        <v>3596874.7226699996</v>
      </c>
      <c r="E33" s="607">
        <v>96161.45237000001</v>
      </c>
    </row>
    <row r="34" spans="1:5" ht="12.75">
      <c r="A34" s="569" t="s">
        <v>91</v>
      </c>
      <c r="B34" s="607">
        <v>2105397.3131699995</v>
      </c>
      <c r="C34" s="607">
        <v>1522161.39132</v>
      </c>
      <c r="D34" s="607">
        <v>566349.2237299999</v>
      </c>
      <c r="E34" s="607">
        <v>16886.698119999997</v>
      </c>
    </row>
    <row r="35" spans="1:5" ht="12.75">
      <c r="A35" s="569" t="s">
        <v>92</v>
      </c>
      <c r="B35" s="607">
        <v>5861789.11221</v>
      </c>
      <c r="C35" s="607">
        <v>4403110.0883599995</v>
      </c>
      <c r="D35" s="607">
        <v>1390769.7842000006</v>
      </c>
      <c r="E35" s="607">
        <v>67909.23965</v>
      </c>
    </row>
    <row r="36" spans="1:5" ht="12.75">
      <c r="A36" s="569" t="s">
        <v>93</v>
      </c>
      <c r="B36" s="607">
        <v>4865251.0538</v>
      </c>
      <c r="C36" s="607">
        <v>3796921.7781100003</v>
      </c>
      <c r="D36" s="607">
        <v>1046628.5784299999</v>
      </c>
      <c r="E36" s="607">
        <v>21700.69726</v>
      </c>
    </row>
    <row r="37" spans="1:5" ht="12.75">
      <c r="A37" s="569" t="s">
        <v>94</v>
      </c>
      <c r="B37" s="607">
        <v>3388859.02503</v>
      </c>
      <c r="C37" s="607">
        <v>2553531.52795</v>
      </c>
      <c r="D37" s="607">
        <v>819685.8111000002</v>
      </c>
      <c r="E37" s="607">
        <v>15641.68598</v>
      </c>
    </row>
    <row r="38" spans="1:5" ht="12.75">
      <c r="A38" s="569" t="s">
        <v>95</v>
      </c>
      <c r="B38" s="607">
        <v>3870109.791710001</v>
      </c>
      <c r="C38" s="607">
        <v>2930700.537100001</v>
      </c>
      <c r="D38" s="607">
        <v>916919.2813400001</v>
      </c>
      <c r="E38" s="607">
        <v>22489.973270000006</v>
      </c>
    </row>
    <row r="39" spans="1:5" ht="12.75">
      <c r="A39" s="569" t="s">
        <v>96</v>
      </c>
      <c r="B39" s="607">
        <v>5006661.79474</v>
      </c>
      <c r="C39" s="607">
        <v>3701730.5248599993</v>
      </c>
      <c r="D39" s="607">
        <v>1257817.75729</v>
      </c>
      <c r="E39" s="607">
        <v>47113.51259</v>
      </c>
    </row>
    <row r="40" spans="1:5" ht="12.75">
      <c r="A40" s="569" t="s">
        <v>97</v>
      </c>
      <c r="B40" s="607">
        <v>5690148.866719999</v>
      </c>
      <c r="C40" s="607">
        <v>4306389.846469999</v>
      </c>
      <c r="D40" s="607">
        <v>1337125.9839300003</v>
      </c>
      <c r="E40" s="607">
        <v>46633.03632000002</v>
      </c>
    </row>
    <row r="41" spans="1:5" ht="12.75">
      <c r="A41" s="569" t="s">
        <v>98</v>
      </c>
      <c r="B41" s="607">
        <v>2222903.42571</v>
      </c>
      <c r="C41" s="607">
        <v>1665343.5109699997</v>
      </c>
      <c r="D41" s="607">
        <v>539689.99104</v>
      </c>
      <c r="E41" s="607">
        <v>17869.923700000003</v>
      </c>
    </row>
    <row r="42" spans="1:5" ht="12.75">
      <c r="A42" s="569" t="s">
        <v>99</v>
      </c>
      <c r="B42" s="607">
        <v>7833769.301170002</v>
      </c>
      <c r="C42" s="607">
        <v>6017705.465260002</v>
      </c>
      <c r="D42" s="607">
        <v>1768085.20337</v>
      </c>
      <c r="E42" s="607">
        <v>47978.63253999999</v>
      </c>
    </row>
    <row r="43" spans="1:5" ht="12.75">
      <c r="A43" s="571" t="s">
        <v>100</v>
      </c>
      <c r="B43" s="607">
        <v>929166.3000300002</v>
      </c>
      <c r="C43" s="607">
        <v>671766.7734300002</v>
      </c>
      <c r="D43" s="607">
        <v>225676.94788</v>
      </c>
      <c r="E43" s="607">
        <v>31722.578719999998</v>
      </c>
    </row>
    <row r="44" spans="1:5" ht="12.75">
      <c r="A44" s="569" t="s">
        <v>101</v>
      </c>
      <c r="B44" s="607">
        <v>5442033.05134</v>
      </c>
      <c r="C44" s="607">
        <v>3948331.4347899994</v>
      </c>
      <c r="D44" s="607">
        <v>1462421.83536</v>
      </c>
      <c r="E44" s="607">
        <v>31279.78119000002</v>
      </c>
    </row>
    <row r="45" spans="1:5" ht="12.75">
      <c r="A45" s="569" t="s">
        <v>102</v>
      </c>
      <c r="B45" s="607">
        <v>3307442.4192200014</v>
      </c>
      <c r="C45" s="607">
        <v>2492025.218850001</v>
      </c>
      <c r="D45" s="607">
        <v>794084.2404400001</v>
      </c>
      <c r="E45" s="607">
        <v>21332.959929999994</v>
      </c>
    </row>
    <row r="46" spans="1:5" ht="12.75">
      <c r="A46" s="569" t="s">
        <v>103</v>
      </c>
      <c r="B46" s="607">
        <v>3137520.3961</v>
      </c>
      <c r="C46" s="607">
        <v>2336634.77677</v>
      </c>
      <c r="D46" s="607">
        <v>850416.42459</v>
      </c>
      <c r="E46" s="607">
        <v>-49530.805260000016</v>
      </c>
    </row>
    <row r="47" spans="1:5" ht="12.75">
      <c r="A47" s="569" t="s">
        <v>104</v>
      </c>
      <c r="B47" s="607">
        <v>1787415.94442</v>
      </c>
      <c r="C47" s="607">
        <v>1344841.2835400002</v>
      </c>
      <c r="D47" s="607">
        <v>430040.43088</v>
      </c>
      <c r="E47" s="607">
        <v>12534.230000000007</v>
      </c>
    </row>
    <row r="48" spans="1:5" ht="13.5" thickBot="1">
      <c r="A48" s="572"/>
      <c r="B48" s="614"/>
      <c r="C48" s="614"/>
      <c r="D48" s="614"/>
      <c r="E48" s="614"/>
    </row>
    <row r="49" spans="1:5" ht="12.75">
      <c r="A49" s="892" t="s">
        <v>677</v>
      </c>
      <c r="B49" s="892"/>
      <c r="C49" s="892"/>
      <c r="D49" s="892"/>
      <c r="E49" s="892"/>
    </row>
    <row r="50" spans="1:5" ht="12.75">
      <c r="A50" s="875"/>
      <c r="B50" s="875"/>
      <c r="C50" s="875"/>
      <c r="D50" s="875"/>
      <c r="E50" s="875"/>
    </row>
  </sheetData>
  <sheetProtection/>
  <mergeCells count="9">
    <mergeCell ref="A49:E49"/>
    <mergeCell ref="A50:E50"/>
    <mergeCell ref="A2:E2"/>
    <mergeCell ref="A4:E4"/>
    <mergeCell ref="A6:E6"/>
    <mergeCell ref="A7:A8"/>
    <mergeCell ref="B7:B8"/>
    <mergeCell ref="C7:D7"/>
    <mergeCell ref="E7:E8"/>
  </mergeCells>
  <hyperlinks>
    <hyperlink ref="A1" location="Índice!A1" display="Regresar"/>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P51"/>
  <sheetViews>
    <sheetView showGridLines="0" zoomScalePageLayoutView="0" workbookViewId="0" topLeftCell="A1">
      <selection activeCell="G33" sqref="G33"/>
    </sheetView>
  </sheetViews>
  <sheetFormatPr defaultColWidth="11.421875" defaultRowHeight="12.75"/>
  <cols>
    <col min="1" max="1" width="25.28125" style="0" customWidth="1"/>
    <col min="2" max="2" width="15.8515625" style="0" customWidth="1"/>
    <col min="3" max="3" width="13.00390625" style="0" customWidth="1"/>
    <col min="4" max="4" width="12.421875" style="0" customWidth="1"/>
    <col min="5" max="5" width="13.7109375" style="0" customWidth="1"/>
    <col min="6" max="6" width="11.7109375" style="0" customWidth="1"/>
    <col min="7" max="7" width="12.140625" style="0" customWidth="1"/>
    <col min="8" max="8" width="13.140625" style="0" customWidth="1"/>
    <col min="11" max="11" width="15.57421875" style="0" customWidth="1"/>
    <col min="12" max="12" width="13.7109375" style="0" customWidth="1"/>
    <col min="13" max="14" width="12.421875" style="0" customWidth="1"/>
    <col min="15" max="15" width="11.7109375" style="0" customWidth="1"/>
    <col min="16" max="16" width="12.28125" style="0" customWidth="1"/>
  </cols>
  <sheetData>
    <row r="1" spans="1:16" ht="12.75">
      <c r="A1" s="17" t="s">
        <v>66</v>
      </c>
      <c r="B1" s="575"/>
      <c r="C1" s="575"/>
      <c r="D1" s="575"/>
      <c r="E1" s="575"/>
      <c r="F1" s="575"/>
      <c r="G1" s="575"/>
      <c r="H1" s="575"/>
      <c r="I1" s="575"/>
      <c r="J1" s="575"/>
      <c r="K1" s="575"/>
      <c r="L1" s="575"/>
      <c r="M1" s="575"/>
      <c r="N1" s="575"/>
      <c r="O1" s="575"/>
      <c r="P1" s="575"/>
    </row>
    <row r="2" spans="1:16" ht="12.75">
      <c r="A2" s="883" t="s">
        <v>946</v>
      </c>
      <c r="B2" s="883"/>
      <c r="C2" s="883"/>
      <c r="D2" s="883"/>
      <c r="E2" s="883"/>
      <c r="F2" s="883"/>
      <c r="G2" s="883"/>
      <c r="H2" s="883"/>
      <c r="I2" s="883"/>
      <c r="J2" s="883"/>
      <c r="K2" s="883"/>
      <c r="L2" s="883"/>
      <c r="M2" s="883"/>
      <c r="N2" s="883"/>
      <c r="O2" s="883"/>
      <c r="P2" s="883"/>
    </row>
    <row r="3" spans="1:16" ht="15">
      <c r="A3" s="826" t="s">
        <v>956</v>
      </c>
      <c r="B3" s="826"/>
      <c r="C3" s="826"/>
      <c r="D3" s="826"/>
      <c r="E3" s="826"/>
      <c r="F3" s="826"/>
      <c r="G3" s="826"/>
      <c r="H3" s="826"/>
      <c r="I3" s="826"/>
      <c r="J3" s="826"/>
      <c r="K3" s="826"/>
      <c r="L3" s="826"/>
      <c r="M3" s="826"/>
      <c r="N3" s="826"/>
      <c r="O3" s="826"/>
      <c r="P3" s="826"/>
    </row>
    <row r="4" spans="1:16" ht="14.25">
      <c r="A4" s="138" t="s">
        <v>524</v>
      </c>
      <c r="B4" s="576"/>
      <c r="C4" s="576"/>
      <c r="D4" s="576"/>
      <c r="E4" s="576"/>
      <c r="F4" s="576"/>
      <c r="G4" s="576"/>
      <c r="H4" s="576"/>
      <c r="I4" s="576"/>
      <c r="J4" s="576"/>
      <c r="K4" s="576"/>
      <c r="L4" s="576"/>
      <c r="M4" s="576"/>
      <c r="N4" s="576"/>
      <c r="O4" s="576"/>
      <c r="P4" s="576"/>
    </row>
    <row r="5" spans="1:16" ht="13.5" thickBot="1">
      <c r="A5" s="883" t="s">
        <v>257</v>
      </c>
      <c r="B5" s="883"/>
      <c r="C5" s="883"/>
      <c r="D5" s="883"/>
      <c r="E5" s="883"/>
      <c r="F5" s="883"/>
      <c r="G5" s="883"/>
      <c r="H5" s="883"/>
      <c r="I5" s="883"/>
      <c r="J5" s="883"/>
      <c r="K5" s="883"/>
      <c r="L5" s="883"/>
      <c r="M5" s="883"/>
      <c r="N5" s="883"/>
      <c r="O5" s="883"/>
      <c r="P5" s="883"/>
    </row>
    <row r="6" spans="1:16" ht="12.75">
      <c r="A6" s="884" t="s">
        <v>67</v>
      </c>
      <c r="B6" s="884" t="s">
        <v>526</v>
      </c>
      <c r="C6" s="884"/>
      <c r="D6" s="884"/>
      <c r="E6" s="884"/>
      <c r="F6" s="884"/>
      <c r="G6" s="884"/>
      <c r="H6" s="884"/>
      <c r="I6" s="884"/>
      <c r="J6" s="884"/>
      <c r="K6" s="884"/>
      <c r="L6" s="884"/>
      <c r="M6" s="884"/>
      <c r="N6" s="884"/>
      <c r="O6" s="601"/>
      <c r="P6" s="863" t="s">
        <v>673</v>
      </c>
    </row>
    <row r="7" spans="1:16" ht="12.75">
      <c r="A7" s="881"/>
      <c r="B7" s="861" t="s">
        <v>721</v>
      </c>
      <c r="C7" s="861" t="s">
        <v>877</v>
      </c>
      <c r="D7" s="861" t="s">
        <v>602</v>
      </c>
      <c r="E7" s="861" t="s">
        <v>601</v>
      </c>
      <c r="F7" s="861" t="s">
        <v>589</v>
      </c>
      <c r="G7" s="861" t="s">
        <v>607</v>
      </c>
      <c r="H7" s="861" t="s">
        <v>879</v>
      </c>
      <c r="I7" s="881" t="s">
        <v>720</v>
      </c>
      <c r="J7" s="881"/>
      <c r="K7" s="881"/>
      <c r="L7" s="881"/>
      <c r="M7" s="881"/>
      <c r="N7" s="861" t="s">
        <v>957</v>
      </c>
      <c r="O7" s="861" t="s">
        <v>881</v>
      </c>
      <c r="P7" s="861"/>
    </row>
    <row r="8" spans="1:16" ht="25.5" customHeight="1">
      <c r="A8" s="881"/>
      <c r="B8" s="861"/>
      <c r="C8" s="862"/>
      <c r="D8" s="861"/>
      <c r="E8" s="861"/>
      <c r="F8" s="861"/>
      <c r="G8" s="861"/>
      <c r="H8" s="861"/>
      <c r="I8" s="861" t="s">
        <v>882</v>
      </c>
      <c r="J8" s="861" t="s">
        <v>883</v>
      </c>
      <c r="K8" s="861" t="s">
        <v>884</v>
      </c>
      <c r="L8" s="861" t="s">
        <v>885</v>
      </c>
      <c r="M8" s="861" t="s">
        <v>886</v>
      </c>
      <c r="N8" s="861"/>
      <c r="O8" s="861"/>
      <c r="P8" s="861"/>
    </row>
    <row r="9" spans="1:16" ht="26.25" customHeight="1">
      <c r="A9" s="881"/>
      <c r="B9" s="861"/>
      <c r="C9" s="862"/>
      <c r="D9" s="861"/>
      <c r="E9" s="861"/>
      <c r="F9" s="861"/>
      <c r="G9" s="861"/>
      <c r="H9" s="861"/>
      <c r="I9" s="861"/>
      <c r="J9" s="861"/>
      <c r="K9" s="861"/>
      <c r="L9" s="861"/>
      <c r="M9" s="861"/>
      <c r="N9" s="861"/>
      <c r="O9" s="861"/>
      <c r="P9" s="861"/>
    </row>
    <row r="10" spans="1:16" ht="12.75">
      <c r="A10" s="578"/>
      <c r="B10" s="578"/>
      <c r="C10" s="578"/>
      <c r="D10" s="578"/>
      <c r="E10" s="578"/>
      <c r="F10" s="578"/>
      <c r="G10" s="578"/>
      <c r="H10" s="578"/>
      <c r="I10" s="578"/>
      <c r="J10" s="578"/>
      <c r="K10" s="578"/>
      <c r="L10" s="578"/>
      <c r="M10" s="578"/>
      <c r="N10" s="578"/>
      <c r="O10" s="578"/>
      <c r="P10" s="578"/>
    </row>
    <row r="11" spans="1:16" ht="12.75">
      <c r="A11" s="615" t="s">
        <v>873</v>
      </c>
      <c r="B11" s="602">
        <v>225278960.63974997</v>
      </c>
      <c r="C11" s="602">
        <v>107665559.54487002</v>
      </c>
      <c r="D11" s="602">
        <v>31659454.20664</v>
      </c>
      <c r="E11" s="602">
        <v>2969512.6694499995</v>
      </c>
      <c r="F11" s="602">
        <v>17626913.07595</v>
      </c>
      <c r="G11" s="602">
        <v>47831750.56509999</v>
      </c>
      <c r="H11" s="602">
        <v>207753190.06201</v>
      </c>
      <c r="I11" s="602">
        <v>897054.3531500001</v>
      </c>
      <c r="J11" s="602">
        <v>340411.2369700001</v>
      </c>
      <c r="K11" s="602">
        <v>1803962.8619300001</v>
      </c>
      <c r="L11" s="602">
        <v>1883887.2579700002</v>
      </c>
      <c r="M11" s="602">
        <v>4925315.71002</v>
      </c>
      <c r="N11" s="602">
        <v>6325310.50699</v>
      </c>
      <c r="O11" s="602">
        <v>6275144.36073</v>
      </c>
      <c r="P11" s="602">
        <v>200369.37119999528</v>
      </c>
    </row>
    <row r="12" spans="1:16" ht="12.75">
      <c r="A12" s="616"/>
      <c r="B12" s="602">
        <v>0</v>
      </c>
      <c r="C12" s="602">
        <v>0</v>
      </c>
      <c r="D12" s="602">
        <v>0</v>
      </c>
      <c r="E12" s="602">
        <v>0</v>
      </c>
      <c r="F12" s="602">
        <v>0</v>
      </c>
      <c r="G12" s="602">
        <v>0</v>
      </c>
      <c r="H12" s="602">
        <v>0</v>
      </c>
      <c r="I12" s="602">
        <v>0</v>
      </c>
      <c r="J12" s="602">
        <v>0</v>
      </c>
      <c r="K12" s="602">
        <v>0</v>
      </c>
      <c r="L12" s="602">
        <v>0</v>
      </c>
      <c r="M12" s="602">
        <v>0</v>
      </c>
      <c r="N12" s="602">
        <v>0</v>
      </c>
      <c r="O12" s="602">
        <v>0</v>
      </c>
      <c r="P12" s="602">
        <v>0</v>
      </c>
    </row>
    <row r="13" spans="1:16" ht="12.75">
      <c r="A13" s="510" t="s">
        <v>69</v>
      </c>
      <c r="B13" s="602">
        <v>2639905.98593</v>
      </c>
      <c r="C13" s="602">
        <v>1312689.34005</v>
      </c>
      <c r="D13" s="602">
        <v>460690.027</v>
      </c>
      <c r="E13" s="602">
        <v>29106.2936</v>
      </c>
      <c r="F13" s="602">
        <v>194773.63246000002</v>
      </c>
      <c r="G13" s="602">
        <v>526554.73875</v>
      </c>
      <c r="H13" s="602">
        <v>2523814.03186</v>
      </c>
      <c r="I13" s="602">
        <v>196.11903</v>
      </c>
      <c r="J13" s="602">
        <v>317.37392</v>
      </c>
      <c r="K13" s="602">
        <v>22066.36224</v>
      </c>
      <c r="L13" s="602">
        <v>24074.066899999994</v>
      </c>
      <c r="M13" s="602">
        <v>46653.92208999999</v>
      </c>
      <c r="N13" s="602">
        <v>69438.03198</v>
      </c>
      <c r="O13" s="602">
        <v>0</v>
      </c>
      <c r="P13" s="602">
        <v>37212.65390000027</v>
      </c>
    </row>
    <row r="14" spans="1:16" ht="12.75">
      <c r="A14" s="510" t="s">
        <v>70</v>
      </c>
      <c r="B14" s="602">
        <v>8419848.97959</v>
      </c>
      <c r="C14" s="602">
        <v>4290082.729060001</v>
      </c>
      <c r="D14" s="602">
        <v>1089569.4061299998</v>
      </c>
      <c r="E14" s="602">
        <v>77882.58029000001</v>
      </c>
      <c r="F14" s="602">
        <v>727991.8606000001</v>
      </c>
      <c r="G14" s="602">
        <v>1924734.8414800002</v>
      </c>
      <c r="H14" s="602">
        <v>8110261.417560001</v>
      </c>
      <c r="I14" s="602">
        <v>4876.54281</v>
      </c>
      <c r="J14" s="602">
        <v>277.64227</v>
      </c>
      <c r="K14" s="602">
        <v>81177.86919</v>
      </c>
      <c r="L14" s="602">
        <v>51578.99300000001</v>
      </c>
      <c r="M14" s="602">
        <v>137911.04727</v>
      </c>
      <c r="N14" s="602">
        <v>171676.51476</v>
      </c>
      <c r="O14" s="602">
        <v>0</v>
      </c>
      <c r="P14" s="602">
        <v>547425.4521000031</v>
      </c>
    </row>
    <row r="15" spans="1:16" ht="12.75">
      <c r="A15" s="510" t="s">
        <v>71</v>
      </c>
      <c r="B15" s="602">
        <v>1823973.0926999997</v>
      </c>
      <c r="C15" s="602">
        <v>1080458.65032</v>
      </c>
      <c r="D15" s="602">
        <v>199784.065</v>
      </c>
      <c r="E15" s="602">
        <v>23940.09664</v>
      </c>
      <c r="F15" s="602">
        <v>190757.56430000003</v>
      </c>
      <c r="G15" s="602">
        <v>250195.7096</v>
      </c>
      <c r="H15" s="602">
        <v>1745136.0858599998</v>
      </c>
      <c r="I15" s="602">
        <v>176.07095999999999</v>
      </c>
      <c r="J15" s="602">
        <v>251.49076000000002</v>
      </c>
      <c r="K15" s="602">
        <v>15424.08547</v>
      </c>
      <c r="L15" s="602">
        <v>19509.370970000004</v>
      </c>
      <c r="M15" s="602">
        <v>35361.01816000001</v>
      </c>
      <c r="N15" s="602">
        <v>43475.98868</v>
      </c>
      <c r="O15" s="602">
        <v>0</v>
      </c>
      <c r="P15" s="602">
        <v>-74707.88220999925</v>
      </c>
    </row>
    <row r="16" spans="1:16" ht="12.75">
      <c r="A16" s="510" t="s">
        <v>72</v>
      </c>
      <c r="B16" s="602">
        <v>1503676.35811</v>
      </c>
      <c r="C16" s="602">
        <v>799268.93137</v>
      </c>
      <c r="D16" s="602">
        <v>178176.95702</v>
      </c>
      <c r="E16" s="602">
        <v>27346.846789999996</v>
      </c>
      <c r="F16" s="602">
        <v>141634.9239</v>
      </c>
      <c r="G16" s="602">
        <v>269272.32972</v>
      </c>
      <c r="H16" s="602">
        <v>1415699.9888</v>
      </c>
      <c r="I16" s="602">
        <v>124.89792999999999</v>
      </c>
      <c r="J16" s="602">
        <v>114.93896000000001</v>
      </c>
      <c r="K16" s="602">
        <v>19474.48686</v>
      </c>
      <c r="L16" s="602">
        <v>29278.082140000002</v>
      </c>
      <c r="M16" s="602">
        <v>48992.40589</v>
      </c>
      <c r="N16" s="602">
        <v>38983.96342</v>
      </c>
      <c r="O16" s="602">
        <v>0</v>
      </c>
      <c r="P16" s="602">
        <v>598146.3431100002</v>
      </c>
    </row>
    <row r="17" spans="1:16" ht="12.75">
      <c r="A17" s="510" t="s">
        <v>73</v>
      </c>
      <c r="B17" s="602">
        <v>8450599.615809998</v>
      </c>
      <c r="C17" s="602">
        <v>4069553.5790299997</v>
      </c>
      <c r="D17" s="602">
        <v>1302959.4377599997</v>
      </c>
      <c r="E17" s="602">
        <v>93752.85436999999</v>
      </c>
      <c r="F17" s="602">
        <v>553968.66073</v>
      </c>
      <c r="G17" s="602">
        <v>2215167.65616</v>
      </c>
      <c r="H17" s="602">
        <v>8235402.188049998</v>
      </c>
      <c r="I17" s="602">
        <v>13696.87653</v>
      </c>
      <c r="J17" s="602">
        <v>527.1719899999999</v>
      </c>
      <c r="K17" s="602">
        <v>68259.25704000001</v>
      </c>
      <c r="L17" s="602">
        <v>62806.301600000006</v>
      </c>
      <c r="M17" s="602">
        <v>145289.60716</v>
      </c>
      <c r="N17" s="602">
        <v>69907.82059999999</v>
      </c>
      <c r="O17" s="602">
        <v>0</v>
      </c>
      <c r="P17" s="602">
        <v>-950462.5717599979</v>
      </c>
    </row>
    <row r="18" spans="1:16" ht="12.75">
      <c r="A18" s="510" t="s">
        <v>74</v>
      </c>
      <c r="B18" s="602">
        <v>1747891.2735600004</v>
      </c>
      <c r="C18" s="602">
        <v>857377.7787700001</v>
      </c>
      <c r="D18" s="602">
        <v>175991.49672</v>
      </c>
      <c r="E18" s="602">
        <v>16152.946370000001</v>
      </c>
      <c r="F18" s="602">
        <v>145743.69525000002</v>
      </c>
      <c r="G18" s="602">
        <v>302990.05088999995</v>
      </c>
      <c r="H18" s="602">
        <v>1498255.9680000003</v>
      </c>
      <c r="I18" s="602">
        <v>198.76276000000001</v>
      </c>
      <c r="J18" s="602">
        <v>151.19672</v>
      </c>
      <c r="K18" s="602">
        <v>11847.320950000001</v>
      </c>
      <c r="L18" s="602">
        <v>19718.68635</v>
      </c>
      <c r="M18" s="602">
        <v>31915.966780000002</v>
      </c>
      <c r="N18" s="602">
        <v>217719.33878000002</v>
      </c>
      <c r="O18" s="602">
        <v>0</v>
      </c>
      <c r="P18" s="602">
        <v>-389723.1941200001</v>
      </c>
    </row>
    <row r="19" spans="1:16" ht="12.75">
      <c r="A19" s="510" t="s">
        <v>75</v>
      </c>
      <c r="B19" s="602">
        <v>2629186.7849399997</v>
      </c>
      <c r="C19" s="602">
        <v>1340636.1649399998</v>
      </c>
      <c r="D19" s="602">
        <v>346535.33729</v>
      </c>
      <c r="E19" s="602">
        <v>33601.976819999996</v>
      </c>
      <c r="F19" s="602">
        <v>217624.26945</v>
      </c>
      <c r="G19" s="602">
        <v>434144.27482</v>
      </c>
      <c r="H19" s="602">
        <v>2372542.0233199997</v>
      </c>
      <c r="I19" s="602">
        <v>1277.52819</v>
      </c>
      <c r="J19" s="602">
        <v>234.08112</v>
      </c>
      <c r="K19" s="602">
        <v>16002.761970000001</v>
      </c>
      <c r="L19" s="602">
        <v>29918.581599999998</v>
      </c>
      <c r="M19" s="602">
        <v>47432.95288</v>
      </c>
      <c r="N19" s="602">
        <v>209211.80874</v>
      </c>
      <c r="O19" s="602">
        <v>0</v>
      </c>
      <c r="P19" s="602">
        <v>-365137.7245299998</v>
      </c>
    </row>
    <row r="20" spans="1:16" ht="12.75">
      <c r="A20" s="510" t="s">
        <v>76</v>
      </c>
      <c r="B20" s="602">
        <v>9093474.972429998</v>
      </c>
      <c r="C20" s="602">
        <v>4729967.14477</v>
      </c>
      <c r="D20" s="602">
        <v>1343087.2147099997</v>
      </c>
      <c r="E20" s="602">
        <v>110624.64996000001</v>
      </c>
      <c r="F20" s="602">
        <v>713653.3949999999</v>
      </c>
      <c r="G20" s="602">
        <v>1997142.4802199998</v>
      </c>
      <c r="H20" s="602">
        <v>8894474.88466</v>
      </c>
      <c r="I20" s="602">
        <v>5740.776339999999</v>
      </c>
      <c r="J20" s="602">
        <v>662.33178</v>
      </c>
      <c r="K20" s="602">
        <v>76404.24609</v>
      </c>
      <c r="L20" s="602">
        <v>70507.60947</v>
      </c>
      <c r="M20" s="602">
        <v>153314.96368</v>
      </c>
      <c r="N20" s="602">
        <v>45685.124090000005</v>
      </c>
      <c r="O20" s="602">
        <v>0</v>
      </c>
      <c r="P20" s="602">
        <v>-521388.77470999584</v>
      </c>
    </row>
    <row r="21" spans="1:16" ht="12.75">
      <c r="A21" s="511" t="s">
        <v>77</v>
      </c>
      <c r="B21" s="602">
        <v>11046873.21667</v>
      </c>
      <c r="C21" s="602">
        <v>4340005.134520001</v>
      </c>
      <c r="D21" s="602">
        <v>191832.94085</v>
      </c>
      <c r="E21" s="602">
        <v>49047.50413</v>
      </c>
      <c r="F21" s="602">
        <v>3589436.2425400005</v>
      </c>
      <c r="G21" s="602">
        <v>1847027.85035</v>
      </c>
      <c r="H21" s="602">
        <v>10017349.67239</v>
      </c>
      <c r="I21" s="602">
        <v>0</v>
      </c>
      <c r="J21" s="602">
        <v>321516.87443</v>
      </c>
      <c r="K21" s="602">
        <v>0</v>
      </c>
      <c r="L21" s="602">
        <v>205892.43464000002</v>
      </c>
      <c r="M21" s="602">
        <v>527409.3090700001</v>
      </c>
      <c r="N21" s="602">
        <v>502114.23521</v>
      </c>
      <c r="O21" s="602">
        <v>0</v>
      </c>
      <c r="P21" s="602">
        <v>7509956.512859995</v>
      </c>
    </row>
    <row r="22" spans="1:16" ht="12.75">
      <c r="A22" s="511" t="s">
        <v>887</v>
      </c>
      <c r="B22" s="602">
        <v>17472965.21507</v>
      </c>
      <c r="C22" s="602">
        <v>9142049.98422</v>
      </c>
      <c r="D22" s="602">
        <v>2667689.29662</v>
      </c>
      <c r="E22" s="602">
        <v>228984.09966</v>
      </c>
      <c r="F22" s="602">
        <v>730963.22157</v>
      </c>
      <c r="G22" s="602">
        <v>3888088.70294</v>
      </c>
      <c r="H22" s="602">
        <v>16657775.30501</v>
      </c>
      <c r="I22" s="602">
        <v>377435.9759</v>
      </c>
      <c r="J22" s="602">
        <v>1849.43016</v>
      </c>
      <c r="K22" s="602">
        <v>196394.08309</v>
      </c>
      <c r="L22" s="602">
        <v>124883.01416000002</v>
      </c>
      <c r="M22" s="602">
        <v>700562.5033100001</v>
      </c>
      <c r="N22" s="602">
        <v>114627.40675000001</v>
      </c>
      <c r="O22" s="602">
        <v>0</v>
      </c>
      <c r="P22" s="602">
        <v>-17472965.21507</v>
      </c>
    </row>
    <row r="23" spans="1:16" ht="12.75">
      <c r="A23" s="511" t="s">
        <v>888</v>
      </c>
      <c r="B23" s="602">
        <v>19814162.37329</v>
      </c>
      <c r="C23" s="602">
        <v>9819934.534729999</v>
      </c>
      <c r="D23" s="602">
        <v>3162669.4418099998</v>
      </c>
      <c r="E23" s="602">
        <v>345311.63087</v>
      </c>
      <c r="F23" s="602">
        <v>1138879.22485</v>
      </c>
      <c r="G23" s="602">
        <v>4702363.5047699995</v>
      </c>
      <c r="H23" s="602">
        <v>19169158.33703</v>
      </c>
      <c r="I23" s="602">
        <v>186263.14013999997</v>
      </c>
      <c r="J23" s="602">
        <v>2014.9036800000001</v>
      </c>
      <c r="K23" s="602">
        <v>193740.7007</v>
      </c>
      <c r="L23" s="602">
        <v>215300.37389</v>
      </c>
      <c r="M23" s="602">
        <v>597319.1184099999</v>
      </c>
      <c r="N23" s="602">
        <v>47684.917850000005</v>
      </c>
      <c r="O23" s="602">
        <v>0</v>
      </c>
      <c r="P23" s="602">
        <v>-19814162.37329</v>
      </c>
    </row>
    <row r="24" spans="1:16" ht="12.75">
      <c r="A24" s="512" t="s">
        <v>80</v>
      </c>
      <c r="B24" s="602">
        <v>3606025.4779499997</v>
      </c>
      <c r="C24" s="602">
        <v>1602771.4495100002</v>
      </c>
      <c r="D24" s="602">
        <v>522780.18975</v>
      </c>
      <c r="E24" s="602">
        <v>42472.80361</v>
      </c>
      <c r="F24" s="602">
        <v>202992.63565999997</v>
      </c>
      <c r="G24" s="602">
        <v>643112.72955</v>
      </c>
      <c r="H24" s="602">
        <v>3014129.80808</v>
      </c>
      <c r="I24" s="602">
        <v>5645.650030000001</v>
      </c>
      <c r="J24" s="602">
        <v>210.46506</v>
      </c>
      <c r="K24" s="602">
        <v>19555.24316</v>
      </c>
      <c r="L24" s="602">
        <v>21862.470139999998</v>
      </c>
      <c r="M24" s="602">
        <v>47273.82839</v>
      </c>
      <c r="N24" s="602">
        <v>544621.8414800001</v>
      </c>
      <c r="O24" s="602">
        <v>0</v>
      </c>
      <c r="P24" s="602">
        <v>-1273489.5980699994</v>
      </c>
    </row>
    <row r="25" spans="1:16" ht="12.75">
      <c r="A25" s="512" t="s">
        <v>81</v>
      </c>
      <c r="B25" s="602">
        <v>7365545.3269299995</v>
      </c>
      <c r="C25" s="602">
        <v>3563133.2692500004</v>
      </c>
      <c r="D25" s="602">
        <v>1290011.6978200004</v>
      </c>
      <c r="E25" s="602">
        <v>90120.01804</v>
      </c>
      <c r="F25" s="602">
        <v>460162.10699999996</v>
      </c>
      <c r="G25" s="602">
        <v>1730937.9040100002</v>
      </c>
      <c r="H25" s="602">
        <v>7134364.99612</v>
      </c>
      <c r="I25" s="602">
        <v>24912.846550000002</v>
      </c>
      <c r="J25" s="602">
        <v>421.15026</v>
      </c>
      <c r="K25" s="602">
        <v>71614.43452</v>
      </c>
      <c r="L25" s="602">
        <v>50970.847969999995</v>
      </c>
      <c r="M25" s="602">
        <v>147919.2793</v>
      </c>
      <c r="N25" s="602">
        <v>83261.05151</v>
      </c>
      <c r="O25" s="602">
        <v>0</v>
      </c>
      <c r="P25" s="602">
        <v>763767.1907600006</v>
      </c>
    </row>
    <row r="26" spans="1:16" ht="12.75">
      <c r="A26" s="510" t="s">
        <v>82</v>
      </c>
      <c r="B26" s="602">
        <v>3171914.6100399997</v>
      </c>
      <c r="C26" s="602">
        <v>1626542.2436300002</v>
      </c>
      <c r="D26" s="602">
        <v>384951.33456999995</v>
      </c>
      <c r="E26" s="602">
        <v>105432.43134000001</v>
      </c>
      <c r="F26" s="602">
        <v>291611.80821</v>
      </c>
      <c r="G26" s="602">
        <v>529179.05859</v>
      </c>
      <c r="H26" s="602">
        <v>2937716.87634</v>
      </c>
      <c r="I26" s="602">
        <v>238.51439000000002</v>
      </c>
      <c r="J26" s="602">
        <v>354.86334000000005</v>
      </c>
      <c r="K26" s="602">
        <v>16766.88268</v>
      </c>
      <c r="L26" s="602">
        <v>30814.492030000005</v>
      </c>
      <c r="M26" s="602">
        <v>48174.752440000004</v>
      </c>
      <c r="N26" s="602">
        <v>186022.98126</v>
      </c>
      <c r="O26" s="602">
        <v>0</v>
      </c>
      <c r="P26" s="602">
        <v>-1038181.1858599992</v>
      </c>
    </row>
    <row r="27" spans="1:16" ht="12.75">
      <c r="A27" s="510" t="s">
        <v>83</v>
      </c>
      <c r="B27" s="602">
        <v>2656708.3263200005</v>
      </c>
      <c r="C27" s="602">
        <v>1376699.06108</v>
      </c>
      <c r="D27" s="602">
        <v>283386.12898000004</v>
      </c>
      <c r="E27" s="602">
        <v>33703.69253</v>
      </c>
      <c r="F27" s="602">
        <v>242062.05979000006</v>
      </c>
      <c r="G27" s="602">
        <v>597025.03078</v>
      </c>
      <c r="H27" s="602">
        <v>2532875.97316</v>
      </c>
      <c r="I27" s="602">
        <v>4226.71996</v>
      </c>
      <c r="J27" s="602">
        <v>338.95340000000004</v>
      </c>
      <c r="K27" s="602">
        <v>19973.63481</v>
      </c>
      <c r="L27" s="602">
        <v>15345.56839</v>
      </c>
      <c r="M27" s="602">
        <v>39884.876560000004</v>
      </c>
      <c r="N27" s="602">
        <v>83947.4766</v>
      </c>
      <c r="O27" s="602">
        <v>0</v>
      </c>
      <c r="P27" s="602">
        <v>-319759.1752900006</v>
      </c>
    </row>
    <row r="28" spans="1:16" ht="12.75">
      <c r="A28" s="510" t="s">
        <v>84</v>
      </c>
      <c r="B28" s="602">
        <v>15847786.504269999</v>
      </c>
      <c r="C28" s="602">
        <v>7789735.964139999</v>
      </c>
      <c r="D28" s="602">
        <v>2834814.3313299995</v>
      </c>
      <c r="E28" s="602">
        <v>218625.63415</v>
      </c>
      <c r="F28" s="602">
        <v>932497.3526399999</v>
      </c>
      <c r="G28" s="602">
        <v>3735817.0011899997</v>
      </c>
      <c r="H28" s="602">
        <v>15511490.283449998</v>
      </c>
      <c r="I28" s="602">
        <v>18605.766949999997</v>
      </c>
      <c r="J28" s="602">
        <v>1186.0198400000002</v>
      </c>
      <c r="K28" s="602">
        <v>132581.18994</v>
      </c>
      <c r="L28" s="602">
        <v>111241.45991</v>
      </c>
      <c r="M28" s="602">
        <v>263614.43663999997</v>
      </c>
      <c r="N28" s="602">
        <v>72681.78418</v>
      </c>
      <c r="O28" s="602">
        <v>0</v>
      </c>
      <c r="P28" s="602">
        <v>495871.0135899987</v>
      </c>
    </row>
    <row r="29" spans="1:16" ht="12.75">
      <c r="A29" s="510" t="s">
        <v>470</v>
      </c>
      <c r="B29" s="602">
        <v>11424395.57231</v>
      </c>
      <c r="C29" s="602">
        <v>5658541.68907</v>
      </c>
      <c r="D29" s="602">
        <v>1499479.35334</v>
      </c>
      <c r="E29" s="602">
        <v>161622.10536000002</v>
      </c>
      <c r="F29" s="602">
        <v>762406.37005</v>
      </c>
      <c r="G29" s="602">
        <v>2774954.32324</v>
      </c>
      <c r="H29" s="602">
        <v>10857003.841060001</v>
      </c>
      <c r="I29" s="602">
        <v>344.73972</v>
      </c>
      <c r="J29" s="602">
        <v>1028.28521</v>
      </c>
      <c r="K29" s="602">
        <v>91347.18225</v>
      </c>
      <c r="L29" s="602">
        <v>76149.27703999999</v>
      </c>
      <c r="M29" s="602">
        <v>168869.48421999998</v>
      </c>
      <c r="N29" s="602">
        <v>398522.24702999997</v>
      </c>
      <c r="O29" s="602">
        <v>0</v>
      </c>
      <c r="P29" s="602">
        <v>-1281338.7754499987</v>
      </c>
    </row>
    <row r="30" spans="1:16" ht="12.75">
      <c r="A30" s="510" t="s">
        <v>86</v>
      </c>
      <c r="B30" s="602">
        <v>6330896.117219999</v>
      </c>
      <c r="C30" s="602">
        <v>3177298.6896300004</v>
      </c>
      <c r="D30" s="602">
        <v>890980.5541699999</v>
      </c>
      <c r="E30" s="602">
        <v>129461.90083</v>
      </c>
      <c r="F30" s="602">
        <v>399678.06321</v>
      </c>
      <c r="G30" s="602">
        <v>1324880.02225</v>
      </c>
      <c r="H30" s="602">
        <v>5922299.23009</v>
      </c>
      <c r="I30" s="602">
        <v>3760.68773</v>
      </c>
      <c r="J30" s="602">
        <v>606.12878</v>
      </c>
      <c r="K30" s="602">
        <v>62692.631299999994</v>
      </c>
      <c r="L30" s="602">
        <v>34438.02664</v>
      </c>
      <c r="M30" s="602">
        <v>101497.47445</v>
      </c>
      <c r="N30" s="602">
        <v>307099.41268</v>
      </c>
      <c r="O30" s="602">
        <v>0</v>
      </c>
      <c r="P30" s="602">
        <v>615001.1294599995</v>
      </c>
    </row>
    <row r="31" spans="1:16" ht="12.75">
      <c r="A31" s="510" t="s">
        <v>87</v>
      </c>
      <c r="B31" s="602">
        <v>4637683.912740001</v>
      </c>
      <c r="C31" s="602">
        <v>2114977.6768900002</v>
      </c>
      <c r="D31" s="602">
        <v>749575.7314</v>
      </c>
      <c r="E31" s="602">
        <v>43336.42911999999</v>
      </c>
      <c r="F31" s="602">
        <v>348811.0752400001</v>
      </c>
      <c r="G31" s="602">
        <v>1128159.09448</v>
      </c>
      <c r="H31" s="602">
        <v>4384860.007130001</v>
      </c>
      <c r="I31" s="602">
        <v>11880.95701</v>
      </c>
      <c r="J31" s="602">
        <v>409.9788</v>
      </c>
      <c r="K31" s="602">
        <v>37919.192350000005</v>
      </c>
      <c r="L31" s="602">
        <v>30815.69318</v>
      </c>
      <c r="M31" s="602">
        <v>81025.82134000001</v>
      </c>
      <c r="N31" s="602">
        <v>171798.08427000002</v>
      </c>
      <c r="O31" s="602">
        <v>0</v>
      </c>
      <c r="P31" s="602">
        <v>-203102.99843000155</v>
      </c>
    </row>
    <row r="32" spans="1:16" ht="12.75">
      <c r="A32" s="510" t="s">
        <v>88</v>
      </c>
      <c r="B32" s="602">
        <v>3486330.6028199997</v>
      </c>
      <c r="C32" s="602">
        <v>1630156.04327</v>
      </c>
      <c r="D32" s="602">
        <v>466403.1169399999</v>
      </c>
      <c r="E32" s="602">
        <v>59829.11623</v>
      </c>
      <c r="F32" s="602">
        <v>309137.27635000006</v>
      </c>
      <c r="G32" s="602">
        <v>865201.31623</v>
      </c>
      <c r="H32" s="602">
        <v>3330726.8690199996</v>
      </c>
      <c r="I32" s="602">
        <v>190.93110000000001</v>
      </c>
      <c r="J32" s="602">
        <v>458.59032</v>
      </c>
      <c r="K32" s="602">
        <v>20878.18648</v>
      </c>
      <c r="L32" s="602">
        <v>20652.040129999998</v>
      </c>
      <c r="M32" s="602">
        <v>42179.74803</v>
      </c>
      <c r="N32" s="602">
        <v>113423.98577</v>
      </c>
      <c r="O32" s="602">
        <v>0</v>
      </c>
      <c r="P32" s="602">
        <v>-845904.0406899997</v>
      </c>
    </row>
    <row r="33" spans="1:16" ht="12.75">
      <c r="A33" s="510" t="s">
        <v>89</v>
      </c>
      <c r="B33" s="602">
        <v>1976626.3516800003</v>
      </c>
      <c r="C33" s="602">
        <v>1048838.1712000002</v>
      </c>
      <c r="D33" s="602">
        <v>234411.51379000003</v>
      </c>
      <c r="E33" s="602">
        <v>31118.52052</v>
      </c>
      <c r="F33" s="602">
        <v>149958.43096000006</v>
      </c>
      <c r="G33" s="602">
        <v>394155.89381000004</v>
      </c>
      <c r="H33" s="602">
        <v>1858482.5302800003</v>
      </c>
      <c r="I33" s="602">
        <v>156.1654</v>
      </c>
      <c r="J33" s="602">
        <v>363.48049</v>
      </c>
      <c r="K33" s="602">
        <v>10990.37709</v>
      </c>
      <c r="L33" s="602">
        <v>19749.418169999997</v>
      </c>
      <c r="M33" s="602">
        <v>31259.44115</v>
      </c>
      <c r="N33" s="602">
        <v>86884.38025</v>
      </c>
      <c r="O33" s="602">
        <v>0</v>
      </c>
      <c r="P33" s="602">
        <v>-566081.0880700005</v>
      </c>
    </row>
    <row r="34" spans="1:16" ht="12.75">
      <c r="A34" s="510" t="s">
        <v>90</v>
      </c>
      <c r="B34" s="602">
        <v>14237210.313230002</v>
      </c>
      <c r="C34" s="602">
        <v>6940667.5392</v>
      </c>
      <c r="D34" s="602">
        <v>2537739.0624100002</v>
      </c>
      <c r="E34" s="602">
        <v>236329.09850999998</v>
      </c>
      <c r="F34" s="602">
        <v>748758.33977</v>
      </c>
      <c r="G34" s="602">
        <v>3248998.72542</v>
      </c>
      <c r="H34" s="602">
        <v>13712492.765310002</v>
      </c>
      <c r="I34" s="602">
        <v>204086.19038</v>
      </c>
      <c r="J34" s="602">
        <v>871.91113</v>
      </c>
      <c r="K34" s="602">
        <v>158821.26659</v>
      </c>
      <c r="L34" s="602">
        <v>105023.15434000001</v>
      </c>
      <c r="M34" s="602">
        <v>468802.52244</v>
      </c>
      <c r="N34" s="602">
        <v>55915.02548</v>
      </c>
      <c r="O34" s="602">
        <v>0</v>
      </c>
      <c r="P34" s="602">
        <v>2840105.9674699996</v>
      </c>
    </row>
    <row r="35" spans="1:16" ht="12.75">
      <c r="A35" s="510" t="s">
        <v>91</v>
      </c>
      <c r="B35" s="602">
        <v>9461263.702750001</v>
      </c>
      <c r="C35" s="602">
        <v>1203218.76703</v>
      </c>
      <c r="D35" s="602">
        <v>260810.00355</v>
      </c>
      <c r="E35" s="602">
        <v>39304.97087</v>
      </c>
      <c r="F35" s="602">
        <v>179662.22713999997</v>
      </c>
      <c r="G35" s="602">
        <v>443174.08963</v>
      </c>
      <c r="H35" s="602">
        <v>2126170.05822</v>
      </c>
      <c r="I35" s="602">
        <v>1479.4363700000001</v>
      </c>
      <c r="J35" s="602">
        <v>365.82275</v>
      </c>
      <c r="K35" s="602">
        <v>15007.37397</v>
      </c>
      <c r="L35" s="602">
        <v>24405.912190000003</v>
      </c>
      <c r="M35" s="602">
        <v>41258.545280000006</v>
      </c>
      <c r="N35" s="602">
        <v>1018690.73852</v>
      </c>
      <c r="O35" s="602">
        <v>6275144.36073</v>
      </c>
      <c r="P35" s="602">
        <v>-7355866.389580002</v>
      </c>
    </row>
    <row r="36" spans="1:16" ht="12.75">
      <c r="A36" s="510" t="s">
        <v>92</v>
      </c>
      <c r="B36" s="602">
        <v>6975096.4768</v>
      </c>
      <c r="C36" s="602">
        <v>3356214.8940999997</v>
      </c>
      <c r="D36" s="602">
        <v>1089111.94432</v>
      </c>
      <c r="E36" s="602">
        <v>101458.22851999999</v>
      </c>
      <c r="F36" s="602">
        <v>320508.7215999999</v>
      </c>
      <c r="G36" s="602">
        <v>1632891.3054499999</v>
      </c>
      <c r="H36" s="602">
        <v>6500185.09399</v>
      </c>
      <c r="I36" s="602">
        <v>5706.96259</v>
      </c>
      <c r="J36" s="602">
        <v>788.6686500000001</v>
      </c>
      <c r="K36" s="602">
        <v>49135.500029999996</v>
      </c>
      <c r="L36" s="602">
        <v>82256.82282</v>
      </c>
      <c r="M36" s="602">
        <v>137887.95409</v>
      </c>
      <c r="N36" s="602">
        <v>337023.42872</v>
      </c>
      <c r="O36" s="602">
        <v>0</v>
      </c>
      <c r="P36" s="602">
        <v>-1113307.3645900004</v>
      </c>
    </row>
    <row r="37" spans="1:16" ht="12.75">
      <c r="A37" s="510" t="s">
        <v>93</v>
      </c>
      <c r="B37" s="602">
        <v>3152296.82775</v>
      </c>
      <c r="C37" s="602">
        <v>1485536.22589</v>
      </c>
      <c r="D37" s="602">
        <v>431356.12839</v>
      </c>
      <c r="E37" s="602">
        <v>38649.120109999996</v>
      </c>
      <c r="F37" s="602">
        <v>260325.34158000004</v>
      </c>
      <c r="G37" s="602">
        <v>802374.0610900001</v>
      </c>
      <c r="H37" s="602">
        <v>3018240.87706</v>
      </c>
      <c r="I37" s="602">
        <v>269.44827000000004</v>
      </c>
      <c r="J37" s="602">
        <v>403.62338</v>
      </c>
      <c r="K37" s="602">
        <v>45017.79433</v>
      </c>
      <c r="L37" s="602">
        <v>25719.99723</v>
      </c>
      <c r="M37" s="602">
        <v>71410.86321</v>
      </c>
      <c r="N37" s="602">
        <v>62645.087479999995</v>
      </c>
      <c r="O37" s="602">
        <v>0</v>
      </c>
      <c r="P37" s="602">
        <v>1712954.2260499997</v>
      </c>
    </row>
    <row r="38" spans="1:16" ht="12.75">
      <c r="A38" s="510" t="s">
        <v>94</v>
      </c>
      <c r="B38" s="602">
        <v>2681877.04996</v>
      </c>
      <c r="C38" s="602">
        <v>1511619.9118900003</v>
      </c>
      <c r="D38" s="602">
        <v>319582.90625999996</v>
      </c>
      <c r="E38" s="602">
        <v>30853.554330000003</v>
      </c>
      <c r="F38" s="602">
        <v>228816.66272000002</v>
      </c>
      <c r="G38" s="602">
        <v>351131.35932</v>
      </c>
      <c r="H38" s="602">
        <v>2442004.39452</v>
      </c>
      <c r="I38" s="602">
        <v>201.37995</v>
      </c>
      <c r="J38" s="602">
        <v>252.47697</v>
      </c>
      <c r="K38" s="602">
        <v>29509.17931</v>
      </c>
      <c r="L38" s="602">
        <v>41139.206289999995</v>
      </c>
      <c r="M38" s="602">
        <v>71102.24252</v>
      </c>
      <c r="N38" s="602">
        <v>168770.41292</v>
      </c>
      <c r="O38" s="602">
        <v>0</v>
      </c>
      <c r="P38" s="602">
        <v>706981.9750700002</v>
      </c>
    </row>
    <row r="39" spans="1:16" ht="12.75">
      <c r="A39" s="510" t="s">
        <v>95</v>
      </c>
      <c r="B39" s="602">
        <v>3830871.9861399997</v>
      </c>
      <c r="C39" s="602">
        <v>1840995.5789700004</v>
      </c>
      <c r="D39" s="602">
        <v>641643.3370399999</v>
      </c>
      <c r="E39" s="602">
        <v>29905.353900000002</v>
      </c>
      <c r="F39" s="602">
        <v>307058.59557</v>
      </c>
      <c r="G39" s="602">
        <v>874682.2568999999</v>
      </c>
      <c r="H39" s="602">
        <v>3694285.12238</v>
      </c>
      <c r="I39" s="602">
        <v>237.389</v>
      </c>
      <c r="J39" s="602">
        <v>627.4033499999999</v>
      </c>
      <c r="K39" s="602">
        <v>31883.18328</v>
      </c>
      <c r="L39" s="602">
        <v>25997.45426</v>
      </c>
      <c r="M39" s="602">
        <v>58745.42989</v>
      </c>
      <c r="N39" s="602">
        <v>77841.43387000001</v>
      </c>
      <c r="O39" s="602">
        <v>0</v>
      </c>
      <c r="P39" s="602">
        <v>39237.80557000125</v>
      </c>
    </row>
    <row r="40" spans="1:16" ht="12.75">
      <c r="A40" s="510" t="s">
        <v>96</v>
      </c>
      <c r="B40" s="602">
        <v>5864470.05857</v>
      </c>
      <c r="C40" s="602">
        <v>2838235.49114</v>
      </c>
      <c r="D40" s="602">
        <v>1111423.7681299997</v>
      </c>
      <c r="E40" s="602">
        <v>74852.12359999999</v>
      </c>
      <c r="F40" s="602">
        <v>444863.45775000006</v>
      </c>
      <c r="G40" s="602">
        <v>1237990.88141</v>
      </c>
      <c r="H40" s="602">
        <v>5707365.72203</v>
      </c>
      <c r="I40" s="602">
        <v>8684.63919</v>
      </c>
      <c r="J40" s="602">
        <v>411.50784999999996</v>
      </c>
      <c r="K40" s="602">
        <v>41843.27983</v>
      </c>
      <c r="L40" s="602">
        <v>38485.466179999996</v>
      </c>
      <c r="M40" s="602">
        <v>89424.89304999998</v>
      </c>
      <c r="N40" s="602">
        <v>67679.44348999999</v>
      </c>
      <c r="O40" s="602">
        <v>0</v>
      </c>
      <c r="P40" s="602">
        <v>-857808.2638300005</v>
      </c>
    </row>
    <row r="41" spans="1:16" ht="12.75">
      <c r="A41" s="510" t="s">
        <v>97</v>
      </c>
      <c r="B41" s="602">
        <v>6908687.1358199995</v>
      </c>
      <c r="C41" s="602">
        <v>3225168.1761899996</v>
      </c>
      <c r="D41" s="602">
        <v>1304568.97014</v>
      </c>
      <c r="E41" s="602">
        <v>84905.38441</v>
      </c>
      <c r="F41" s="602">
        <v>785675.6047299999</v>
      </c>
      <c r="G41" s="602">
        <v>1302905.86898</v>
      </c>
      <c r="H41" s="602">
        <v>6703224.00445</v>
      </c>
      <c r="I41" s="602">
        <v>4026.4399500000004</v>
      </c>
      <c r="J41" s="602">
        <v>401.81334000000004</v>
      </c>
      <c r="K41" s="602">
        <v>49890.81647</v>
      </c>
      <c r="L41" s="602">
        <v>52531.082290000006</v>
      </c>
      <c r="M41" s="602">
        <v>106850.15205</v>
      </c>
      <c r="N41" s="602">
        <v>98612.97932</v>
      </c>
      <c r="O41" s="602">
        <v>0</v>
      </c>
      <c r="P41" s="602">
        <v>-1218538.2691000002</v>
      </c>
    </row>
    <row r="42" spans="1:16" ht="12.75">
      <c r="A42" s="510" t="s">
        <v>98</v>
      </c>
      <c r="B42" s="602">
        <v>2219278.89716</v>
      </c>
      <c r="C42" s="602">
        <v>1230991.7888999998</v>
      </c>
      <c r="D42" s="602">
        <v>213075.33565999998</v>
      </c>
      <c r="E42" s="602">
        <v>43659.17308</v>
      </c>
      <c r="F42" s="602">
        <v>138178.18486999997</v>
      </c>
      <c r="G42" s="602">
        <v>404270.24606</v>
      </c>
      <c r="H42" s="602">
        <v>2030174.72857</v>
      </c>
      <c r="I42" s="602">
        <v>2013.50582</v>
      </c>
      <c r="J42" s="602">
        <v>289.47058000000004</v>
      </c>
      <c r="K42" s="602">
        <v>18714.80515</v>
      </c>
      <c r="L42" s="602">
        <v>20576.92343</v>
      </c>
      <c r="M42" s="602">
        <v>41594.704979999995</v>
      </c>
      <c r="N42" s="602">
        <v>147509.46361</v>
      </c>
      <c r="O42" s="602">
        <v>0</v>
      </c>
      <c r="P42" s="602">
        <v>3624.52854999993</v>
      </c>
    </row>
    <row r="43" spans="1:16" ht="12.75">
      <c r="A43" s="510" t="s">
        <v>99</v>
      </c>
      <c r="B43" s="602">
        <v>6483704.330910001</v>
      </c>
      <c r="C43" s="602">
        <v>2999032.5625</v>
      </c>
      <c r="D43" s="602">
        <v>924807.9900099998</v>
      </c>
      <c r="E43" s="602">
        <v>117264.39503</v>
      </c>
      <c r="F43" s="602">
        <v>575517.9691199999</v>
      </c>
      <c r="G43" s="602">
        <v>1567790.3047100003</v>
      </c>
      <c r="H43" s="602">
        <v>6184413.22137</v>
      </c>
      <c r="I43" s="602">
        <v>400.30642</v>
      </c>
      <c r="J43" s="602">
        <v>522.43724</v>
      </c>
      <c r="K43" s="602">
        <v>68581.88289</v>
      </c>
      <c r="L43" s="602">
        <v>63250.362969999995</v>
      </c>
      <c r="M43" s="602">
        <v>132754.98951999997</v>
      </c>
      <c r="N43" s="602">
        <v>166536.12002</v>
      </c>
      <c r="O43" s="602">
        <v>0</v>
      </c>
      <c r="P43" s="602">
        <v>1350064.9702600008</v>
      </c>
    </row>
    <row r="44" spans="1:16" ht="12.75">
      <c r="A44" s="512" t="s">
        <v>100</v>
      </c>
      <c r="B44" s="602">
        <v>1438521.4690800002</v>
      </c>
      <c r="C44" s="602">
        <v>863835.5754</v>
      </c>
      <c r="D44" s="602">
        <v>166430.63519000006</v>
      </c>
      <c r="E44" s="602">
        <v>26429.101710000003</v>
      </c>
      <c r="F44" s="602">
        <v>76472.11879</v>
      </c>
      <c r="G44" s="602">
        <v>232501.80913</v>
      </c>
      <c r="H44" s="602">
        <v>1365669.24022</v>
      </c>
      <c r="I44" s="602">
        <v>116.83228</v>
      </c>
      <c r="J44" s="602">
        <v>273.48958</v>
      </c>
      <c r="K44" s="602">
        <v>7364.022849999999</v>
      </c>
      <c r="L44" s="602">
        <v>10983.895480000001</v>
      </c>
      <c r="M44" s="602">
        <v>18738.24019</v>
      </c>
      <c r="N44" s="602">
        <v>54113.988670000006</v>
      </c>
      <c r="O44" s="602">
        <v>0</v>
      </c>
      <c r="P44" s="602">
        <v>-509355.16905</v>
      </c>
    </row>
    <row r="45" spans="1:16" ht="12.75">
      <c r="A45" s="510" t="s">
        <v>101</v>
      </c>
      <c r="B45" s="602">
        <v>6030392.74499</v>
      </c>
      <c r="C45" s="602">
        <v>3136600.4688199996</v>
      </c>
      <c r="D45" s="602">
        <v>848769.63418</v>
      </c>
      <c r="E45" s="602">
        <v>63480.15911</v>
      </c>
      <c r="F45" s="602">
        <v>333861.14491999993</v>
      </c>
      <c r="G45" s="602">
        <v>1405130.32018</v>
      </c>
      <c r="H45" s="602">
        <v>5787841.727209999</v>
      </c>
      <c r="I45" s="602">
        <v>4507.01833</v>
      </c>
      <c r="J45" s="602">
        <v>882.2866300000001</v>
      </c>
      <c r="K45" s="602">
        <v>37765.25639</v>
      </c>
      <c r="L45" s="602">
        <v>43337.13510999999</v>
      </c>
      <c r="M45" s="602">
        <v>86491.69645999999</v>
      </c>
      <c r="N45" s="602">
        <v>156059.32132</v>
      </c>
      <c r="O45" s="602">
        <v>0</v>
      </c>
      <c r="P45" s="602">
        <v>-588359.6936499998</v>
      </c>
    </row>
    <row r="46" spans="1:16" ht="12.75">
      <c r="A46" s="510" t="s">
        <v>102</v>
      </c>
      <c r="B46" s="602">
        <v>4279189.08127</v>
      </c>
      <c r="C46" s="602">
        <v>2348646.0807399997</v>
      </c>
      <c r="D46" s="602">
        <v>430416.70288</v>
      </c>
      <c r="E46" s="602">
        <v>44958.14210999999</v>
      </c>
      <c r="F46" s="602">
        <v>276922.70557</v>
      </c>
      <c r="G46" s="602">
        <v>1066654.82516</v>
      </c>
      <c r="H46" s="602">
        <v>4167598.4564599996</v>
      </c>
      <c r="I46" s="602">
        <v>0</v>
      </c>
      <c r="J46" s="602">
        <v>593.25779</v>
      </c>
      <c r="K46" s="602">
        <v>26093.70368</v>
      </c>
      <c r="L46" s="602">
        <v>38176.62167</v>
      </c>
      <c r="M46" s="602">
        <v>64863.58314</v>
      </c>
      <c r="N46" s="602">
        <v>46727.041670000006</v>
      </c>
      <c r="O46" s="602">
        <v>0</v>
      </c>
      <c r="P46" s="602">
        <v>-971746.6620499985</v>
      </c>
    </row>
    <row r="47" spans="1:16" ht="12.75">
      <c r="A47" s="510" t="s">
        <v>103</v>
      </c>
      <c r="B47" s="602">
        <v>4596256.595000001</v>
      </c>
      <c r="C47" s="602">
        <v>2376329.62306</v>
      </c>
      <c r="D47" s="602">
        <v>783995.2937</v>
      </c>
      <c r="E47" s="602">
        <v>67046.01610000001</v>
      </c>
      <c r="F47" s="602">
        <v>309619.28015000006</v>
      </c>
      <c r="G47" s="602">
        <v>835500.86992</v>
      </c>
      <c r="H47" s="602">
        <v>4372491.0829300005</v>
      </c>
      <c r="I47" s="602">
        <v>5197.617139999999</v>
      </c>
      <c r="J47" s="602">
        <v>320.57629</v>
      </c>
      <c r="K47" s="602">
        <v>23981.24419</v>
      </c>
      <c r="L47" s="602">
        <v>25790.62746</v>
      </c>
      <c r="M47" s="602">
        <v>55290.06508</v>
      </c>
      <c r="N47" s="602">
        <v>168475.44699000003</v>
      </c>
      <c r="O47" s="602">
        <v>0</v>
      </c>
      <c r="P47" s="602">
        <v>-1458736.1989000007</v>
      </c>
    </row>
    <row r="48" spans="1:16" ht="12.75">
      <c r="A48" s="510" t="s">
        <v>104</v>
      </c>
      <c r="B48" s="602">
        <v>1973373.29994</v>
      </c>
      <c r="C48" s="602">
        <v>937748.63159</v>
      </c>
      <c r="D48" s="602">
        <v>319942.92178000003</v>
      </c>
      <c r="E48" s="602">
        <v>18943.716829999998</v>
      </c>
      <c r="F48" s="602">
        <v>195928.85191000006</v>
      </c>
      <c r="G48" s="602">
        <v>344649.12791000004</v>
      </c>
      <c r="H48" s="602">
        <v>1817213.2500200002</v>
      </c>
      <c r="I48" s="602">
        <v>177.51803</v>
      </c>
      <c r="J48" s="602">
        <v>111.14014999999999</v>
      </c>
      <c r="K48" s="602">
        <v>15243.42479</v>
      </c>
      <c r="L48" s="602">
        <v>20705.787930000002</v>
      </c>
      <c r="M48" s="602">
        <v>36237.8709</v>
      </c>
      <c r="N48" s="602">
        <v>119922.17902</v>
      </c>
      <c r="O48" s="602">
        <v>0</v>
      </c>
      <c r="P48" s="602">
        <v>-185957.35551999998</v>
      </c>
    </row>
    <row r="49" spans="1:16" ht="13.5" thickBot="1">
      <c r="A49" s="513"/>
      <c r="B49" s="603"/>
      <c r="C49" s="603"/>
      <c r="D49" s="603"/>
      <c r="E49" s="603"/>
      <c r="F49" s="603"/>
      <c r="G49" s="603"/>
      <c r="H49" s="603"/>
      <c r="I49" s="603"/>
      <c r="J49" s="603"/>
      <c r="K49" s="603"/>
      <c r="L49" s="603"/>
      <c r="M49" s="603"/>
      <c r="N49" s="603"/>
      <c r="O49" s="603"/>
      <c r="P49" s="603"/>
    </row>
    <row r="50" spans="1:16" ht="12.75">
      <c r="A50" s="617" t="s">
        <v>677</v>
      </c>
      <c r="B50" s="618"/>
      <c r="C50" s="618"/>
      <c r="D50" s="618"/>
      <c r="E50" s="618"/>
      <c r="F50" s="618"/>
      <c r="G50" s="618"/>
      <c r="H50" s="606"/>
      <c r="I50" s="606"/>
      <c r="J50" s="606"/>
      <c r="K50" s="606"/>
      <c r="L50" s="606"/>
      <c r="M50" s="606"/>
      <c r="N50" s="606"/>
      <c r="O50" s="606"/>
      <c r="P50" s="606"/>
    </row>
    <row r="51" spans="1:16" ht="12.75">
      <c r="A51" s="606"/>
      <c r="B51" s="606"/>
      <c r="C51" s="606"/>
      <c r="D51" s="606"/>
      <c r="E51" s="606"/>
      <c r="F51" s="606"/>
      <c r="G51" s="606"/>
      <c r="H51" s="606"/>
      <c r="I51" s="606"/>
      <c r="J51" s="606"/>
      <c r="K51" s="606"/>
      <c r="L51" s="606"/>
      <c r="M51" s="606"/>
      <c r="N51" s="606"/>
      <c r="O51" s="606"/>
      <c r="P51" s="606"/>
    </row>
  </sheetData>
  <sheetProtection/>
  <mergeCells count="21">
    <mergeCell ref="C7:C9"/>
    <mergeCell ref="I7:M7"/>
    <mergeCell ref="K8:K9"/>
    <mergeCell ref="F7:F9"/>
    <mergeCell ref="H7:H9"/>
    <mergeCell ref="A2:P2"/>
    <mergeCell ref="A3:P3"/>
    <mergeCell ref="A5:P5"/>
    <mergeCell ref="A6:A9"/>
    <mergeCell ref="B6:N6"/>
    <mergeCell ref="D7:D9"/>
    <mergeCell ref="J8:J9"/>
    <mergeCell ref="E7:E9"/>
    <mergeCell ref="L8:L9"/>
    <mergeCell ref="I8:I9"/>
    <mergeCell ref="P6:P9"/>
    <mergeCell ref="B7:B9"/>
    <mergeCell ref="N7:N9"/>
    <mergeCell ref="M8:M9"/>
    <mergeCell ref="G7:G9"/>
    <mergeCell ref="O7:O9"/>
  </mergeCells>
  <hyperlinks>
    <hyperlink ref="A1" location="Índice!A1" display="Regresar"/>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J71"/>
  <sheetViews>
    <sheetView showGridLines="0" zoomScalePageLayoutView="0" workbookViewId="0" topLeftCell="A1">
      <selection activeCell="A1" sqref="A1"/>
    </sheetView>
  </sheetViews>
  <sheetFormatPr defaultColWidth="11.421875" defaultRowHeight="12.75"/>
  <cols>
    <col min="1" max="1" width="42.57421875" style="0" customWidth="1"/>
    <col min="2" max="2" width="13.421875" style="0" customWidth="1"/>
    <col min="3" max="3" width="14.00390625" style="0" customWidth="1"/>
    <col min="4" max="4" width="14.140625" style="0" customWidth="1"/>
    <col min="5" max="5" width="13.421875" style="0" customWidth="1"/>
    <col min="6" max="6" width="12.00390625" style="0" customWidth="1"/>
    <col min="7" max="7" width="12.7109375" style="0" customWidth="1"/>
    <col min="8" max="8" width="11.57421875" style="0" customWidth="1"/>
    <col min="9" max="9" width="13.140625" style="0" customWidth="1"/>
    <col min="10" max="10" width="12.57421875" style="0" customWidth="1"/>
  </cols>
  <sheetData>
    <row r="1" spans="1:10" ht="12.75">
      <c r="A1" s="17" t="s">
        <v>66</v>
      </c>
      <c r="B1" s="9"/>
      <c r="C1" s="9"/>
      <c r="D1" s="9"/>
      <c r="E1" s="9"/>
      <c r="F1" s="9"/>
      <c r="G1" s="9"/>
      <c r="H1" s="9"/>
      <c r="I1" s="9"/>
      <c r="J1" s="9"/>
    </row>
    <row r="2" spans="1:10" ht="12.75">
      <c r="A2" s="869" t="s">
        <v>958</v>
      </c>
      <c r="B2" s="869"/>
      <c r="C2" s="869"/>
      <c r="D2" s="869"/>
      <c r="E2" s="869"/>
      <c r="F2" s="869"/>
      <c r="G2" s="869"/>
      <c r="H2" s="869"/>
      <c r="I2" s="869"/>
      <c r="J2" s="869"/>
    </row>
    <row r="3" spans="1:10" ht="15">
      <c r="A3" s="831" t="s">
        <v>959</v>
      </c>
      <c r="B3" s="831"/>
      <c r="C3" s="831"/>
      <c r="D3" s="831"/>
      <c r="E3" s="831"/>
      <c r="F3" s="831"/>
      <c r="G3" s="831"/>
      <c r="H3" s="831"/>
      <c r="I3" s="831"/>
      <c r="J3" s="831"/>
    </row>
    <row r="4" spans="1:10" ht="14.25">
      <c r="A4" s="893" t="s">
        <v>524</v>
      </c>
      <c r="B4" s="893"/>
      <c r="C4" s="893"/>
      <c r="D4" s="893"/>
      <c r="E4" s="893"/>
      <c r="F4" s="893"/>
      <c r="G4" s="893"/>
      <c r="H4" s="893"/>
      <c r="I4" s="893"/>
      <c r="J4" s="893"/>
    </row>
    <row r="5" spans="1:10" ht="13.5" thickBot="1">
      <c r="A5" s="619"/>
      <c r="B5" s="619"/>
      <c r="C5" s="619"/>
      <c r="D5" s="619"/>
      <c r="E5" s="619"/>
      <c r="F5" s="619"/>
      <c r="G5" s="619"/>
      <c r="H5" s="619"/>
      <c r="I5" s="619"/>
      <c r="J5" s="525" t="s">
        <v>133</v>
      </c>
    </row>
    <row r="6" spans="1:10" ht="12.75">
      <c r="A6" s="894" t="s">
        <v>472</v>
      </c>
      <c r="B6" s="864" t="s">
        <v>729</v>
      </c>
      <c r="C6" s="872" t="s">
        <v>624</v>
      </c>
      <c r="D6" s="872"/>
      <c r="E6" s="864" t="s">
        <v>730</v>
      </c>
      <c r="F6" s="864" t="s">
        <v>731</v>
      </c>
      <c r="G6" s="864" t="s">
        <v>732</v>
      </c>
      <c r="H6" s="864" t="s">
        <v>733</v>
      </c>
      <c r="I6" s="267" t="s">
        <v>596</v>
      </c>
      <c r="J6" s="866" t="s">
        <v>682</v>
      </c>
    </row>
    <row r="7" spans="1:10" ht="12.75">
      <c r="A7" s="895"/>
      <c r="B7" s="865"/>
      <c r="C7" s="873"/>
      <c r="D7" s="873"/>
      <c r="E7" s="865"/>
      <c r="F7" s="865"/>
      <c r="G7" s="865"/>
      <c r="H7" s="865"/>
      <c r="I7" s="268" t="s">
        <v>68</v>
      </c>
      <c r="J7" s="867"/>
    </row>
    <row r="8" spans="1:10" ht="12.75">
      <c r="A8" s="895"/>
      <c r="B8" s="865"/>
      <c r="C8" s="620" t="s">
        <v>734</v>
      </c>
      <c r="D8" s="620" t="s">
        <v>735</v>
      </c>
      <c r="E8" s="865"/>
      <c r="F8" s="865"/>
      <c r="G8" s="865"/>
      <c r="H8" s="865"/>
      <c r="I8" s="270" t="s">
        <v>596</v>
      </c>
      <c r="J8" s="867"/>
    </row>
    <row r="9" spans="1:10" ht="12.75">
      <c r="A9" s="529"/>
      <c r="B9" s="530"/>
      <c r="C9" s="529"/>
      <c r="D9" s="529"/>
      <c r="E9" s="529"/>
      <c r="F9" s="530"/>
      <c r="G9" s="530"/>
      <c r="H9" s="529"/>
      <c r="I9" s="531"/>
      <c r="J9" s="529"/>
    </row>
    <row r="10" spans="1:10" ht="12.75">
      <c r="A10" s="475" t="s">
        <v>525</v>
      </c>
      <c r="B10" s="533"/>
      <c r="C10" s="533"/>
      <c r="D10" s="533"/>
      <c r="E10" s="533"/>
      <c r="F10" s="533"/>
      <c r="G10" s="534"/>
      <c r="H10" s="533"/>
      <c r="I10" s="535"/>
      <c r="J10" s="536"/>
    </row>
    <row r="11" spans="1:10" ht="12.75">
      <c r="A11" s="532"/>
      <c r="B11" s="537"/>
      <c r="C11" s="538"/>
      <c r="D11" s="537"/>
      <c r="E11" s="537"/>
      <c r="F11" s="537"/>
      <c r="G11" s="537"/>
      <c r="H11" s="537"/>
      <c r="I11" s="539"/>
      <c r="J11" s="536"/>
    </row>
    <row r="12" spans="1:10" ht="12.75">
      <c r="A12" s="540" t="s">
        <v>683</v>
      </c>
      <c r="B12" s="607">
        <v>23010353.27024</v>
      </c>
      <c r="C12" s="607">
        <v>86895889.65953</v>
      </c>
      <c r="D12" s="607">
        <v>18173349.74389</v>
      </c>
      <c r="E12" s="607">
        <v>105069239.40342</v>
      </c>
      <c r="F12" s="607">
        <v>30122840.55966</v>
      </c>
      <c r="G12" s="607">
        <v>12536922.05809</v>
      </c>
      <c r="H12" s="607">
        <v>978745.7407</v>
      </c>
      <c r="I12" s="607">
        <v>171718101.03211</v>
      </c>
      <c r="J12" s="587">
        <v>68.27191521630557</v>
      </c>
    </row>
    <row r="13" spans="1:10" ht="12.75">
      <c r="A13" s="540" t="s">
        <v>736</v>
      </c>
      <c r="B13" s="607"/>
      <c r="C13" s="607">
        <v>47197082.0294</v>
      </c>
      <c r="D13" s="607">
        <v>969064.09214</v>
      </c>
      <c r="E13" s="607">
        <v>48166146.121539995</v>
      </c>
      <c r="F13" s="607">
        <v>1605548.79089</v>
      </c>
      <c r="G13" s="607"/>
      <c r="H13" s="607">
        <v>918245.48873</v>
      </c>
      <c r="I13" s="607">
        <v>50689940.401159994</v>
      </c>
      <c r="J13" s="587">
        <v>20.153375168878977</v>
      </c>
    </row>
    <row r="14" spans="1:10" ht="12.75">
      <c r="A14" s="543" t="s">
        <v>737</v>
      </c>
      <c r="B14" s="607">
        <v>23010353.27024</v>
      </c>
      <c r="C14" s="607">
        <v>134092971.68893</v>
      </c>
      <c r="D14" s="607">
        <v>19142413.83603</v>
      </c>
      <c r="E14" s="607">
        <v>153235385.52496</v>
      </c>
      <c r="F14" s="607">
        <v>31728389.35055</v>
      </c>
      <c r="G14" s="607">
        <v>12536922.05809</v>
      </c>
      <c r="H14" s="607">
        <v>1896991.2294299998</v>
      </c>
      <c r="I14" s="607">
        <v>222408041.43327</v>
      </c>
      <c r="J14" s="587">
        <v>88.42529038518455</v>
      </c>
    </row>
    <row r="15" spans="1:10" ht="12.75">
      <c r="A15" s="281" t="s">
        <v>798</v>
      </c>
      <c r="B15" s="607">
        <v>4967994.238117</v>
      </c>
      <c r="C15" s="607">
        <v>12451401.61572</v>
      </c>
      <c r="D15" s="607">
        <v>3756937.88419</v>
      </c>
      <c r="E15" s="607">
        <v>16208339.49991</v>
      </c>
      <c r="F15" s="607">
        <v>6525453.10102</v>
      </c>
      <c r="G15" s="607">
        <v>868099.13299</v>
      </c>
      <c r="H15" s="607">
        <v>542921.96307</v>
      </c>
      <c r="I15" s="607">
        <v>29112807.935107</v>
      </c>
      <c r="J15" s="587">
        <v>11.574709614815442</v>
      </c>
    </row>
    <row r="16" spans="1:10" ht="12.75">
      <c r="A16" s="281" t="s">
        <v>799</v>
      </c>
      <c r="B16" s="607">
        <v>4152069.505937</v>
      </c>
      <c r="C16" s="607">
        <v>43253.55946</v>
      </c>
      <c r="D16" s="607">
        <v>41815.13039</v>
      </c>
      <c r="E16" s="607">
        <v>85068.68985</v>
      </c>
      <c r="F16" s="607">
        <v>5561204.68496</v>
      </c>
      <c r="G16" s="607">
        <v>3875.90105</v>
      </c>
      <c r="H16" s="607">
        <v>2000.26771</v>
      </c>
      <c r="I16" s="607">
        <v>9804219.049507</v>
      </c>
      <c r="J16" s="587">
        <v>3.8979746904193044</v>
      </c>
    </row>
    <row r="17" spans="1:10" ht="12.75">
      <c r="A17" s="281" t="s">
        <v>800</v>
      </c>
      <c r="B17" s="607">
        <v>815924.73218</v>
      </c>
      <c r="C17" s="607">
        <v>12408148.05626</v>
      </c>
      <c r="D17" s="607">
        <v>3715122.7538</v>
      </c>
      <c r="E17" s="607">
        <v>16123270.810060002</v>
      </c>
      <c r="F17" s="607">
        <v>964248.41606</v>
      </c>
      <c r="G17" s="607">
        <v>864223.23194</v>
      </c>
      <c r="H17" s="607">
        <v>540921.69536</v>
      </c>
      <c r="I17" s="607">
        <v>19308588.885600004</v>
      </c>
      <c r="J17" s="587">
        <v>7.676734924396139</v>
      </c>
    </row>
    <row r="18" spans="1:10" ht="12.75">
      <c r="A18" s="475" t="s">
        <v>690</v>
      </c>
      <c r="B18" s="607">
        <v>27978347.508357003</v>
      </c>
      <c r="C18" s="607">
        <v>146544373.30465</v>
      </c>
      <c r="D18" s="607">
        <v>22899351.72022</v>
      </c>
      <c r="E18" s="607">
        <v>169443725.02487</v>
      </c>
      <c r="F18" s="607">
        <v>38253842.45157</v>
      </c>
      <c r="G18" s="607">
        <v>13405021.19108</v>
      </c>
      <c r="H18" s="607">
        <v>2439913.1925</v>
      </c>
      <c r="I18" s="607">
        <v>251520849.36837703</v>
      </c>
      <c r="J18" s="587">
        <v>100</v>
      </c>
    </row>
    <row r="19" spans="1:10" ht="12.75">
      <c r="A19" s="532"/>
      <c r="B19" s="607"/>
      <c r="C19" s="607"/>
      <c r="D19" s="607"/>
      <c r="E19" s="607"/>
      <c r="F19" s="607"/>
      <c r="G19" s="607"/>
      <c r="H19" s="607"/>
      <c r="I19" s="607"/>
      <c r="J19" s="587"/>
    </row>
    <row r="20" spans="1:10" ht="12.75">
      <c r="A20" s="545"/>
      <c r="B20" s="607"/>
      <c r="C20" s="607"/>
      <c r="D20" s="607"/>
      <c r="E20" s="607"/>
      <c r="F20" s="607"/>
      <c r="G20" s="607"/>
      <c r="H20" s="607"/>
      <c r="I20" s="607"/>
      <c r="J20" s="587"/>
    </row>
    <row r="21" spans="1:10" ht="12.75">
      <c r="A21" s="475" t="s">
        <v>851</v>
      </c>
      <c r="B21" s="607"/>
      <c r="C21" s="607"/>
      <c r="D21" s="607"/>
      <c r="E21" s="607"/>
      <c r="F21" s="607"/>
      <c r="G21" s="607"/>
      <c r="H21" s="607"/>
      <c r="I21" s="607"/>
      <c r="J21" s="587"/>
    </row>
    <row r="22" spans="1:10" ht="12.75">
      <c r="A22" s="532"/>
      <c r="B22" s="607"/>
      <c r="C22" s="607"/>
      <c r="D22" s="607"/>
      <c r="E22" s="607"/>
      <c r="F22" s="607"/>
      <c r="G22" s="607"/>
      <c r="H22" s="607"/>
      <c r="I22" s="607"/>
      <c r="J22" s="587"/>
    </row>
    <row r="23" spans="1:10" ht="12.75">
      <c r="A23" s="540" t="s">
        <v>742</v>
      </c>
      <c r="B23" s="607">
        <v>5497853.63833</v>
      </c>
      <c r="C23" s="607">
        <v>79865147.52029</v>
      </c>
      <c r="D23" s="607">
        <v>24075551.92798</v>
      </c>
      <c r="E23" s="607">
        <v>103940699.44827</v>
      </c>
      <c r="F23" s="607">
        <v>716949.0840300001</v>
      </c>
      <c r="G23" s="607">
        <v>3560854.02233</v>
      </c>
      <c r="H23" s="607">
        <v>3512577.88177</v>
      </c>
      <c r="I23" s="607">
        <v>117228934.07473</v>
      </c>
      <c r="J23" s="587">
        <v>46.60803840680288</v>
      </c>
    </row>
    <row r="24" spans="1:10" ht="12.75">
      <c r="A24" s="545" t="s">
        <v>802</v>
      </c>
      <c r="B24" s="607">
        <v>1627852.02446</v>
      </c>
      <c r="C24" s="607">
        <v>24710888.7821</v>
      </c>
      <c r="D24" s="607">
        <v>8464451.44987</v>
      </c>
      <c r="E24" s="607">
        <v>33175340.231969997</v>
      </c>
      <c r="F24" s="607">
        <v>12232.488229999999</v>
      </c>
      <c r="G24" s="607">
        <v>197207.04751</v>
      </c>
      <c r="H24" s="607">
        <v>1244256.67763</v>
      </c>
      <c r="I24" s="607">
        <v>36256888.469799995</v>
      </c>
      <c r="J24" s="587">
        <v>14.415062831112746</v>
      </c>
    </row>
    <row r="25" spans="1:10" ht="12.75">
      <c r="A25" s="540" t="s">
        <v>744</v>
      </c>
      <c r="B25" s="607">
        <v>131202.90045</v>
      </c>
      <c r="C25" s="607">
        <v>2144572.22904</v>
      </c>
      <c r="D25" s="607">
        <v>688786.95078</v>
      </c>
      <c r="E25" s="607">
        <v>2833359.17982</v>
      </c>
      <c r="F25" s="607">
        <v>3051.2990600000003</v>
      </c>
      <c r="G25" s="607">
        <v>241508.14341999998</v>
      </c>
      <c r="H25" s="607">
        <v>101852.8608</v>
      </c>
      <c r="I25" s="607">
        <v>3310974.3835500004</v>
      </c>
      <c r="J25" s="587">
        <v>1.3163816804310933</v>
      </c>
    </row>
    <row r="26" spans="1:10" ht="12.75">
      <c r="A26" s="540" t="s">
        <v>803</v>
      </c>
      <c r="B26" s="607">
        <v>515466.113</v>
      </c>
      <c r="C26" s="607">
        <v>7432090.35823</v>
      </c>
      <c r="D26" s="607">
        <v>2360865.54918</v>
      </c>
      <c r="E26" s="607">
        <v>9792955.90741</v>
      </c>
      <c r="F26" s="607">
        <v>314649.66878000007</v>
      </c>
      <c r="G26" s="607">
        <v>7005970.3885699995</v>
      </c>
      <c r="H26" s="607">
        <v>350384.52514000004</v>
      </c>
      <c r="I26" s="607">
        <v>17979426.6029</v>
      </c>
      <c r="J26" s="587">
        <v>7.148284783567727</v>
      </c>
    </row>
    <row r="27" spans="1:10" ht="12.75">
      <c r="A27" s="540" t="s">
        <v>746</v>
      </c>
      <c r="B27" s="607">
        <v>6555070.394040001</v>
      </c>
      <c r="C27" s="607">
        <v>32832756.77739</v>
      </c>
      <c r="D27" s="607">
        <v>7491430.34899</v>
      </c>
      <c r="E27" s="607">
        <v>40324187.12638</v>
      </c>
      <c r="F27" s="607">
        <v>8588760.67992</v>
      </c>
      <c r="G27" s="607">
        <v>1107920.8976800002</v>
      </c>
      <c r="H27" s="607">
        <v>1093128.96261</v>
      </c>
      <c r="I27" s="607">
        <v>57669068.06063</v>
      </c>
      <c r="J27" s="587">
        <v>22.928146197601286</v>
      </c>
    </row>
    <row r="28" spans="1:10" ht="12.75">
      <c r="A28" s="545" t="s">
        <v>747</v>
      </c>
      <c r="B28" s="607">
        <v>1369082.93485</v>
      </c>
      <c r="C28" s="607">
        <v>0</v>
      </c>
      <c r="D28" s="607">
        <v>0</v>
      </c>
      <c r="E28" s="607">
        <v>0</v>
      </c>
      <c r="F28" s="607">
        <v>7706487.781719999</v>
      </c>
      <c r="G28" s="607">
        <v>0</v>
      </c>
      <c r="H28" s="607">
        <v>0</v>
      </c>
      <c r="I28" s="607">
        <v>9075570.71657</v>
      </c>
      <c r="J28" s="587">
        <v>3.608277699189037</v>
      </c>
    </row>
    <row r="29" spans="1:10" ht="12.75">
      <c r="A29" s="546" t="s">
        <v>960</v>
      </c>
      <c r="B29" s="607">
        <v>1370407.88833</v>
      </c>
      <c r="C29" s="607"/>
      <c r="D29" s="607"/>
      <c r="E29" s="607">
        <v>0</v>
      </c>
      <c r="F29" s="607"/>
      <c r="G29" s="607"/>
      <c r="H29" s="607"/>
      <c r="I29" s="607">
        <v>1370407.88833</v>
      </c>
      <c r="J29" s="587">
        <v>0.5448486245857507</v>
      </c>
    </row>
    <row r="30" spans="1:10" ht="12.75">
      <c r="A30" s="546" t="s">
        <v>961</v>
      </c>
      <c r="B30" s="607"/>
      <c r="C30" s="607"/>
      <c r="D30" s="607"/>
      <c r="E30" s="607">
        <v>0</v>
      </c>
      <c r="F30" s="607">
        <v>9988826.00871</v>
      </c>
      <c r="G30" s="607"/>
      <c r="H30" s="607"/>
      <c r="I30" s="607">
        <v>9988826.00871</v>
      </c>
      <c r="J30" s="587">
        <v>3.971370975326337</v>
      </c>
    </row>
    <row r="31" spans="1:10" ht="12.75">
      <c r="A31" s="546" t="s">
        <v>893</v>
      </c>
      <c r="B31" s="607">
        <v>-871.45918</v>
      </c>
      <c r="C31" s="607"/>
      <c r="D31" s="607"/>
      <c r="E31" s="607">
        <v>0</v>
      </c>
      <c r="F31" s="607">
        <v>-4249.21404</v>
      </c>
      <c r="G31" s="607"/>
      <c r="H31" s="607"/>
      <c r="I31" s="607">
        <v>-5120.67322</v>
      </c>
      <c r="J31" s="587">
        <v>-0.0020358841952303804</v>
      </c>
    </row>
    <row r="32" spans="1:10" ht="12.75">
      <c r="A32" s="546" t="s">
        <v>949</v>
      </c>
      <c r="B32" s="607">
        <v>-453.4943</v>
      </c>
      <c r="C32" s="607"/>
      <c r="D32" s="607"/>
      <c r="E32" s="607">
        <v>0</v>
      </c>
      <c r="F32" s="607">
        <v>-2642.85339</v>
      </c>
      <c r="G32" s="607"/>
      <c r="H32" s="607"/>
      <c r="I32" s="607">
        <v>-3096.34769</v>
      </c>
      <c r="J32" s="587">
        <v>-0.0012310501088778902</v>
      </c>
    </row>
    <row r="33" spans="1:10" ht="12.75">
      <c r="A33" s="546" t="s">
        <v>962</v>
      </c>
      <c r="B33" s="607"/>
      <c r="C33" s="607"/>
      <c r="D33" s="607"/>
      <c r="E33" s="607">
        <v>0</v>
      </c>
      <c r="F33" s="607"/>
      <c r="G33" s="607"/>
      <c r="H33" s="607"/>
      <c r="I33" s="607">
        <v>0</v>
      </c>
      <c r="J33" s="587"/>
    </row>
    <row r="34" spans="1:10" ht="12.75">
      <c r="A34" s="546" t="s">
        <v>963</v>
      </c>
      <c r="B34" s="607"/>
      <c r="C34" s="607"/>
      <c r="D34" s="607"/>
      <c r="E34" s="607">
        <v>0</v>
      </c>
      <c r="F34" s="607">
        <v>-2275446.15956</v>
      </c>
      <c r="G34" s="607"/>
      <c r="H34" s="607"/>
      <c r="I34" s="607">
        <v>-2275446.15956</v>
      </c>
      <c r="J34" s="587">
        <v>-0.904674966418941</v>
      </c>
    </row>
    <row r="35" spans="1:10" ht="12.75">
      <c r="A35" s="546" t="s">
        <v>964</v>
      </c>
      <c r="B35" s="607"/>
      <c r="C35" s="607"/>
      <c r="D35" s="607"/>
      <c r="E35" s="607">
        <v>0</v>
      </c>
      <c r="F35" s="607"/>
      <c r="G35" s="607"/>
      <c r="H35" s="607"/>
      <c r="I35" s="607">
        <v>0</v>
      </c>
      <c r="J35" s="587"/>
    </row>
    <row r="36" spans="1:10" ht="12.75">
      <c r="A36" s="540" t="s">
        <v>750</v>
      </c>
      <c r="B36" s="607">
        <v>1711367.21054</v>
      </c>
      <c r="C36" s="607">
        <v>24849004.95164</v>
      </c>
      <c r="D36" s="607">
        <v>7491430.34899</v>
      </c>
      <c r="E36" s="607">
        <v>32340435.30063</v>
      </c>
      <c r="F36" s="607">
        <v>224301.01684999999</v>
      </c>
      <c r="G36" s="607">
        <v>1107920.8976800002</v>
      </c>
      <c r="H36" s="607">
        <v>1093128.96261</v>
      </c>
      <c r="I36" s="607">
        <v>36477153.38831</v>
      </c>
      <c r="J36" s="587">
        <v>14.502636055783041</v>
      </c>
    </row>
    <row r="37" spans="1:10" ht="12.75">
      <c r="A37" s="327" t="s">
        <v>751</v>
      </c>
      <c r="B37" s="607">
        <v>3035665.39527</v>
      </c>
      <c r="C37" s="607">
        <v>7983751.82575</v>
      </c>
      <c r="D37" s="607">
        <v>0</v>
      </c>
      <c r="E37" s="607">
        <v>7983751.82575</v>
      </c>
      <c r="F37" s="607">
        <v>14747.58646</v>
      </c>
      <c r="G37" s="607">
        <v>0</v>
      </c>
      <c r="H37" s="607">
        <v>0</v>
      </c>
      <c r="I37" s="607">
        <v>11034164.80748</v>
      </c>
      <c r="J37" s="587">
        <v>4.386978190948847</v>
      </c>
    </row>
    <row r="38" spans="1:10" ht="12.75">
      <c r="A38" s="546" t="s">
        <v>965</v>
      </c>
      <c r="B38" s="607">
        <v>2491195.14954</v>
      </c>
      <c r="C38" s="607"/>
      <c r="D38" s="607"/>
      <c r="E38" s="607">
        <v>0</v>
      </c>
      <c r="F38" s="607"/>
      <c r="G38" s="607"/>
      <c r="H38" s="607"/>
      <c r="I38" s="607">
        <v>2491195.14954</v>
      </c>
      <c r="J38" s="587">
        <v>0.9904527421070369</v>
      </c>
    </row>
    <row r="39" spans="1:10" ht="12.75">
      <c r="A39" s="546" t="s">
        <v>898</v>
      </c>
      <c r="B39" s="607"/>
      <c r="C39" s="607">
        <v>3916788.74326</v>
      </c>
      <c r="D39" s="607"/>
      <c r="E39" s="607">
        <v>3916788.74326</v>
      </c>
      <c r="F39" s="607"/>
      <c r="G39" s="607"/>
      <c r="H39" s="607"/>
      <c r="I39" s="607">
        <v>3916788.74326</v>
      </c>
      <c r="J39" s="587">
        <v>1.5572421741958564</v>
      </c>
    </row>
    <row r="40" spans="1:10" ht="12.75">
      <c r="A40" s="546" t="s">
        <v>899</v>
      </c>
      <c r="B40" s="607"/>
      <c r="C40" s="607">
        <v>3677527.24632</v>
      </c>
      <c r="D40" s="607"/>
      <c r="E40" s="607">
        <v>3677527.24632</v>
      </c>
      <c r="F40" s="607"/>
      <c r="G40" s="607"/>
      <c r="H40" s="607"/>
      <c r="I40" s="607">
        <v>3677527.24632</v>
      </c>
      <c r="J40" s="587">
        <v>1.462116264140751</v>
      </c>
    </row>
    <row r="41" spans="1:10" ht="12.75">
      <c r="A41" s="546" t="s">
        <v>966</v>
      </c>
      <c r="B41" s="607"/>
      <c r="C41" s="607"/>
      <c r="D41" s="607"/>
      <c r="E41" s="607">
        <v>0</v>
      </c>
      <c r="F41" s="607"/>
      <c r="G41" s="607"/>
      <c r="H41" s="607"/>
      <c r="I41" s="607">
        <v>0</v>
      </c>
      <c r="J41" s="587"/>
    </row>
    <row r="42" spans="1:10" ht="12.75">
      <c r="A42" s="546" t="s">
        <v>901</v>
      </c>
      <c r="B42" s="607"/>
      <c r="C42" s="607"/>
      <c r="D42" s="607"/>
      <c r="E42" s="607">
        <v>0</v>
      </c>
      <c r="F42" s="607">
        <v>15504.6504</v>
      </c>
      <c r="G42" s="607"/>
      <c r="H42" s="607"/>
      <c r="I42" s="607">
        <v>15504.6504</v>
      </c>
      <c r="J42" s="587">
        <v>0.006164359908506795</v>
      </c>
    </row>
    <row r="43" spans="1:10" ht="12.75">
      <c r="A43" s="546" t="s">
        <v>902</v>
      </c>
      <c r="B43" s="607"/>
      <c r="C43" s="607"/>
      <c r="D43" s="607"/>
      <c r="E43" s="607">
        <v>0</v>
      </c>
      <c r="F43" s="607"/>
      <c r="G43" s="607"/>
      <c r="H43" s="607"/>
      <c r="I43" s="607">
        <v>0</v>
      </c>
      <c r="J43" s="587"/>
    </row>
    <row r="44" spans="1:10" ht="12.75">
      <c r="A44" s="546" t="s">
        <v>903</v>
      </c>
      <c r="B44" s="607"/>
      <c r="C44" s="607"/>
      <c r="D44" s="607"/>
      <c r="E44" s="607">
        <v>0</v>
      </c>
      <c r="F44" s="607"/>
      <c r="G44" s="607"/>
      <c r="H44" s="607"/>
      <c r="I44" s="607">
        <v>0</v>
      </c>
      <c r="J44" s="587"/>
    </row>
    <row r="45" spans="1:10" ht="12.75">
      <c r="A45" s="546" t="s">
        <v>904</v>
      </c>
      <c r="B45" s="607">
        <v>8487.02425</v>
      </c>
      <c r="C45" s="607"/>
      <c r="D45" s="607"/>
      <c r="E45" s="607">
        <v>0</v>
      </c>
      <c r="F45" s="607"/>
      <c r="G45" s="607"/>
      <c r="H45" s="607"/>
      <c r="I45" s="607">
        <v>8487.02425</v>
      </c>
      <c r="J45" s="587">
        <v>0.0033742825977698247</v>
      </c>
    </row>
    <row r="46" spans="1:10" ht="12.75">
      <c r="A46" s="546" t="s">
        <v>905</v>
      </c>
      <c r="B46" s="607">
        <v>535459.19365</v>
      </c>
      <c r="C46" s="607"/>
      <c r="D46" s="607"/>
      <c r="E46" s="607">
        <v>0</v>
      </c>
      <c r="F46" s="607"/>
      <c r="G46" s="607"/>
      <c r="H46" s="607"/>
      <c r="I46" s="607">
        <v>535459.19365</v>
      </c>
      <c r="J46" s="587">
        <v>0.21288859154008638</v>
      </c>
    </row>
    <row r="47" spans="1:10" ht="12.75">
      <c r="A47" s="546" t="s">
        <v>936</v>
      </c>
      <c r="B47" s="607">
        <v>853.3872</v>
      </c>
      <c r="C47" s="607">
        <v>389825.77679</v>
      </c>
      <c r="D47" s="607"/>
      <c r="E47" s="607">
        <v>389825.77679</v>
      </c>
      <c r="F47" s="607"/>
      <c r="G47" s="607"/>
      <c r="H47" s="607"/>
      <c r="I47" s="607">
        <v>390679.16399</v>
      </c>
      <c r="J47" s="587">
        <v>0.15532675122999917</v>
      </c>
    </row>
    <row r="48" spans="1:10" ht="12.75">
      <c r="A48" s="546" t="s">
        <v>967</v>
      </c>
      <c r="B48" s="607">
        <v>-472.90582</v>
      </c>
      <c r="C48" s="607">
        <v>-628.29381</v>
      </c>
      <c r="D48" s="607"/>
      <c r="E48" s="607">
        <v>-628.29381</v>
      </c>
      <c r="F48" s="607">
        <v>-1030.2417</v>
      </c>
      <c r="G48" s="607"/>
      <c r="H48" s="607"/>
      <c r="I48" s="607">
        <v>-2131.44133</v>
      </c>
      <c r="J48" s="587">
        <v>-0.0008474213312146916</v>
      </c>
    </row>
    <row r="49" spans="1:10" ht="12.75">
      <c r="A49" s="546" t="s">
        <v>968</v>
      </c>
      <c r="B49" s="607">
        <v>143.54645000000002</v>
      </c>
      <c r="C49" s="607">
        <v>238.35319</v>
      </c>
      <c r="D49" s="607"/>
      <c r="E49" s="607">
        <v>238.35319</v>
      </c>
      <c r="F49" s="607">
        <v>273.17776000000003</v>
      </c>
      <c r="G49" s="607"/>
      <c r="H49" s="607"/>
      <c r="I49" s="607">
        <v>655.0774000000001</v>
      </c>
      <c r="J49" s="587">
        <v>0.00026044656005458014</v>
      </c>
    </row>
    <row r="50" spans="1:10" ht="12.75">
      <c r="A50" s="546" t="s">
        <v>969</v>
      </c>
      <c r="B50" s="607">
        <v>438954.85338</v>
      </c>
      <c r="C50" s="607"/>
      <c r="D50" s="607"/>
      <c r="E50" s="607">
        <v>0</v>
      </c>
      <c r="F50" s="607">
        <v>643224.29489</v>
      </c>
      <c r="G50" s="607"/>
      <c r="H50" s="607"/>
      <c r="I50" s="607">
        <v>1082179.14827</v>
      </c>
      <c r="J50" s="587">
        <v>0.4302542516803616</v>
      </c>
    </row>
    <row r="51" spans="1:10" ht="12.75">
      <c r="A51" s="475" t="s">
        <v>760</v>
      </c>
      <c r="B51" s="607">
        <v>14327445.07028</v>
      </c>
      <c r="C51" s="607">
        <v>146985455.66705</v>
      </c>
      <c r="D51" s="607">
        <v>43081086.226799995</v>
      </c>
      <c r="E51" s="607">
        <v>190066541.89385</v>
      </c>
      <c r="F51" s="607">
        <v>9635643.22002</v>
      </c>
      <c r="G51" s="607">
        <v>12113460.49951</v>
      </c>
      <c r="H51" s="607">
        <v>6302200.90795</v>
      </c>
      <c r="I51" s="607">
        <v>232445291.59160998</v>
      </c>
      <c r="J51" s="587">
        <v>92.41591389951573</v>
      </c>
    </row>
    <row r="52" spans="1:10" ht="12.75">
      <c r="A52" s="545"/>
      <c r="B52" s="607"/>
      <c r="C52" s="607"/>
      <c r="D52" s="607"/>
      <c r="E52" s="607"/>
      <c r="F52" s="607"/>
      <c r="G52" s="607"/>
      <c r="H52" s="607"/>
      <c r="I52" s="607"/>
      <c r="J52" s="587"/>
    </row>
    <row r="53" spans="1:10" ht="12.75">
      <c r="A53" s="545"/>
      <c r="B53" s="607"/>
      <c r="C53" s="607"/>
      <c r="D53" s="607"/>
      <c r="E53" s="607"/>
      <c r="F53" s="607"/>
      <c r="G53" s="607"/>
      <c r="H53" s="607"/>
      <c r="I53" s="607"/>
      <c r="J53" s="587"/>
    </row>
    <row r="54" spans="1:10" ht="12.75">
      <c r="A54" s="475" t="s">
        <v>761</v>
      </c>
      <c r="B54" s="607"/>
      <c r="C54" s="607"/>
      <c r="D54" s="607"/>
      <c r="E54" s="607"/>
      <c r="F54" s="607"/>
      <c r="G54" s="607"/>
      <c r="H54" s="607"/>
      <c r="I54" s="607"/>
      <c r="J54" s="587"/>
    </row>
    <row r="55" spans="1:10" ht="12.75">
      <c r="A55" s="549" t="s">
        <v>783</v>
      </c>
      <c r="B55" s="607">
        <v>273761.72749</v>
      </c>
      <c r="C55" s="607">
        <v>1018200.6940300001</v>
      </c>
      <c r="D55" s="607">
        <v>227792.74579</v>
      </c>
      <c r="E55" s="607">
        <v>1245993.4398200002</v>
      </c>
      <c r="F55" s="607">
        <v>350611.77832</v>
      </c>
      <c r="G55" s="607">
        <v>151668.33438999997</v>
      </c>
      <c r="H55" s="607">
        <v>2563.13752</v>
      </c>
      <c r="I55" s="607">
        <v>2024598.4175400003</v>
      </c>
      <c r="J55" s="587">
        <v>0.8049425813502946</v>
      </c>
    </row>
    <row r="56" spans="1:10" ht="12.75">
      <c r="A56" s="550" t="s">
        <v>912</v>
      </c>
      <c r="B56" s="607">
        <v>163013.25235</v>
      </c>
      <c r="C56" s="607">
        <v>132608.63739</v>
      </c>
      <c r="D56" s="607">
        <v>41879.99557</v>
      </c>
      <c r="E56" s="607">
        <v>174488.63296</v>
      </c>
      <c r="F56" s="607">
        <v>613788.82181</v>
      </c>
      <c r="G56" s="607">
        <v>12008.019390000001</v>
      </c>
      <c r="H56" s="607">
        <v>6141.70553</v>
      </c>
      <c r="I56" s="607">
        <v>969440.43204</v>
      </c>
      <c r="J56" s="587">
        <v>0.3854314401666794</v>
      </c>
    </row>
    <row r="57" spans="1:10" ht="12.75">
      <c r="A57" s="550" t="s">
        <v>763</v>
      </c>
      <c r="B57" s="607"/>
      <c r="C57" s="607">
        <v>1611537.27029</v>
      </c>
      <c r="D57" s="607"/>
      <c r="E57" s="607">
        <v>1611537.27029</v>
      </c>
      <c r="F57" s="607">
        <v>327243.37536</v>
      </c>
      <c r="G57" s="607">
        <v>23113.43702</v>
      </c>
      <c r="H57" s="607"/>
      <c r="I57" s="607">
        <v>1961894.08267</v>
      </c>
      <c r="J57" s="587">
        <v>0.7800125069538919</v>
      </c>
    </row>
    <row r="58" spans="1:10" ht="12.75">
      <c r="A58" s="551" t="s">
        <v>868</v>
      </c>
      <c r="B58" s="607">
        <v>202592.40588</v>
      </c>
      <c r="C58" s="607">
        <v>-467717.5216699998</v>
      </c>
      <c r="D58" s="607">
        <v>271141.69710000005</v>
      </c>
      <c r="E58" s="607">
        <v>-196575.82456999976</v>
      </c>
      <c r="F58" s="607">
        <v>-235975.46355000001</v>
      </c>
      <c r="G58" s="607">
        <v>203226.59345</v>
      </c>
      <c r="H58" s="607">
        <v>26732.28879</v>
      </c>
      <c r="I58" s="607">
        <v>2.1100277081131935E-10</v>
      </c>
      <c r="J58" s="587"/>
    </row>
    <row r="59" spans="1:10" ht="12.75">
      <c r="A59" s="549" t="s">
        <v>715</v>
      </c>
      <c r="B59" s="607">
        <v>89270.83623999999</v>
      </c>
      <c r="C59" s="607">
        <v>841525.79664</v>
      </c>
      <c r="D59" s="607"/>
      <c r="E59" s="607">
        <v>841525.79664</v>
      </c>
      <c r="F59" s="607"/>
      <c r="G59" s="607"/>
      <c r="H59" s="607"/>
      <c r="I59" s="607">
        <v>930796.6328799999</v>
      </c>
      <c r="J59" s="587">
        <v>0.3700673861500669</v>
      </c>
    </row>
    <row r="60" spans="1:10" ht="12.75">
      <c r="A60" s="475" t="s">
        <v>764</v>
      </c>
      <c r="B60" s="607">
        <v>728638.22196</v>
      </c>
      <c r="C60" s="607">
        <v>3136154.87668</v>
      </c>
      <c r="D60" s="607">
        <v>540814.4384600001</v>
      </c>
      <c r="E60" s="607">
        <v>3676969.3151400005</v>
      </c>
      <c r="F60" s="607">
        <v>1055668.5119399999</v>
      </c>
      <c r="G60" s="607">
        <v>390016.38425</v>
      </c>
      <c r="H60" s="607">
        <v>35437.13184</v>
      </c>
      <c r="I60" s="607">
        <v>5886729.56513</v>
      </c>
      <c r="J60" s="587">
        <v>2.340453914620933</v>
      </c>
    </row>
    <row r="61" spans="1:10" ht="12.75">
      <c r="A61" s="550"/>
      <c r="B61" s="607"/>
      <c r="C61" s="607"/>
      <c r="D61" s="607"/>
      <c r="E61" s="607"/>
      <c r="F61" s="607"/>
      <c r="G61" s="607"/>
      <c r="H61" s="607"/>
      <c r="I61" s="607"/>
      <c r="J61" s="587"/>
    </row>
    <row r="62" spans="1:10" ht="12.75">
      <c r="A62" s="475" t="s">
        <v>721</v>
      </c>
      <c r="B62" s="607">
        <v>15056083.292240001</v>
      </c>
      <c r="C62" s="607">
        <v>150121610.54373</v>
      </c>
      <c r="D62" s="607">
        <v>43621900.665259995</v>
      </c>
      <c r="E62" s="607">
        <v>193743511.20898998</v>
      </c>
      <c r="F62" s="607">
        <v>10691311.73196</v>
      </c>
      <c r="G62" s="607">
        <v>12503476.88376</v>
      </c>
      <c r="H62" s="607">
        <v>6337638.03979</v>
      </c>
      <c r="I62" s="607">
        <v>238332021.15673998</v>
      </c>
      <c r="J62" s="587">
        <v>94.75636781413667</v>
      </c>
    </row>
    <row r="63" spans="1:10" ht="12.75">
      <c r="A63" s="550"/>
      <c r="B63" s="607"/>
      <c r="C63" s="607"/>
      <c r="D63" s="607"/>
      <c r="E63" s="607"/>
      <c r="F63" s="607"/>
      <c r="G63" s="607"/>
      <c r="H63" s="607"/>
      <c r="I63" s="607"/>
      <c r="J63" s="587"/>
    </row>
    <row r="64" spans="1:10" ht="12.75">
      <c r="A64" s="495" t="s">
        <v>846</v>
      </c>
      <c r="B64" s="607">
        <v>12922264.216117002</v>
      </c>
      <c r="C64" s="607">
        <v>-3577237.239079982</v>
      </c>
      <c r="D64" s="607">
        <v>-20722548.945039995</v>
      </c>
      <c r="E64" s="607">
        <v>-24299786.184119977</v>
      </c>
      <c r="F64" s="607">
        <v>27562530.71961</v>
      </c>
      <c r="G64" s="607">
        <v>901544.3073200006</v>
      </c>
      <c r="H64" s="607">
        <v>-3897724.84729</v>
      </c>
      <c r="I64" s="607">
        <v>13188828.211637022</v>
      </c>
      <c r="J64" s="587">
        <v>5.243632185863322</v>
      </c>
    </row>
    <row r="65" spans="1:10" ht="12.75">
      <c r="A65" s="554"/>
      <c r="B65" s="607"/>
      <c r="C65" s="607"/>
      <c r="D65" s="607"/>
      <c r="E65" s="607"/>
      <c r="F65" s="607"/>
      <c r="G65" s="607"/>
      <c r="H65" s="607"/>
      <c r="I65" s="607"/>
      <c r="J65" s="587"/>
    </row>
    <row r="66" spans="1:10" ht="12.75">
      <c r="A66" s="494" t="s">
        <v>794</v>
      </c>
      <c r="B66" s="607">
        <v>330920.07991000003</v>
      </c>
      <c r="C66" s="607">
        <v>4664701.60558</v>
      </c>
      <c r="D66" s="607">
        <v>1390312.79025</v>
      </c>
      <c r="E66" s="607">
        <v>6055014.39583</v>
      </c>
      <c r="F66" s="607">
        <v>52817.8752</v>
      </c>
      <c r="G66" s="607">
        <v>281305.18932999996</v>
      </c>
      <c r="H66" s="607">
        <v>202841.46628999998</v>
      </c>
      <c r="I66" s="607">
        <v>6922899.006559999</v>
      </c>
      <c r="J66" s="587">
        <v>2.7524155647314674</v>
      </c>
    </row>
    <row r="67" spans="1:10" ht="12.75">
      <c r="A67" s="494" t="s">
        <v>847</v>
      </c>
      <c r="B67" s="607">
        <v>3102473.5961100003</v>
      </c>
      <c r="C67" s="607"/>
      <c r="D67" s="607">
        <v>28178.169859999998</v>
      </c>
      <c r="E67" s="607">
        <v>28178.169859999998</v>
      </c>
      <c r="F67" s="607">
        <v>3007692.28842</v>
      </c>
      <c r="G67" s="607"/>
      <c r="H67" s="607"/>
      <c r="I67" s="607">
        <v>6138344.05439</v>
      </c>
      <c r="J67" s="587">
        <v>2.4404911440958883</v>
      </c>
    </row>
    <row r="68" spans="1:10" ht="12.75">
      <c r="A68" s="551"/>
      <c r="B68" s="607"/>
      <c r="C68" s="607"/>
      <c r="D68" s="607"/>
      <c r="E68" s="607"/>
      <c r="F68" s="607"/>
      <c r="G68" s="607"/>
      <c r="H68" s="607"/>
      <c r="I68" s="607"/>
      <c r="J68" s="587"/>
    </row>
    <row r="69" spans="1:10" ht="13.5" thickBot="1">
      <c r="A69" s="497" t="s">
        <v>848</v>
      </c>
      <c r="B69" s="614">
        <v>9488870.540097002</v>
      </c>
      <c r="C69" s="614">
        <v>-8241938.844659982</v>
      </c>
      <c r="D69" s="614">
        <v>-22141039.905149996</v>
      </c>
      <c r="E69" s="614">
        <v>-30382978.74980998</v>
      </c>
      <c r="F69" s="614">
        <v>24502020.55599</v>
      </c>
      <c r="G69" s="614">
        <v>620239.1179900006</v>
      </c>
      <c r="H69" s="614">
        <v>-4100566.31358</v>
      </c>
      <c r="I69" s="614">
        <v>127585.1506870212</v>
      </c>
      <c r="J69" s="593">
        <v>0.050725477035965395</v>
      </c>
    </row>
    <row r="70" spans="1:10" ht="12.75">
      <c r="A70" s="558" t="s">
        <v>970</v>
      </c>
      <c r="B70" s="540"/>
      <c r="C70" s="540"/>
      <c r="D70" s="540"/>
      <c r="E70" s="540"/>
      <c r="F70" s="540"/>
      <c r="G70" s="540"/>
      <c r="H70" s="540"/>
      <c r="I70" s="540"/>
      <c r="J70" s="540"/>
    </row>
    <row r="71" spans="1:10" ht="12.75">
      <c r="A71" s="8"/>
      <c r="B71" s="8"/>
      <c r="C71" s="8"/>
      <c r="D71" s="8"/>
      <c r="E71" s="8"/>
      <c r="F71" s="8"/>
      <c r="G71" s="8"/>
      <c r="H71" s="8"/>
      <c r="I71" s="8"/>
      <c r="J71" s="8"/>
    </row>
  </sheetData>
  <sheetProtection/>
  <mergeCells count="11">
    <mergeCell ref="G6:G8"/>
    <mergeCell ref="H6:H8"/>
    <mergeCell ref="J6:J8"/>
    <mergeCell ref="A2:J2"/>
    <mergeCell ref="A3:J3"/>
    <mergeCell ref="A4:J4"/>
    <mergeCell ref="A6:A8"/>
    <mergeCell ref="B6:B8"/>
    <mergeCell ref="C6:D7"/>
    <mergeCell ref="E6:E8"/>
    <mergeCell ref="F6:F8"/>
  </mergeCells>
  <hyperlinks>
    <hyperlink ref="A1" location="Índice!A1" display="Regresar"/>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G33" sqref="G33"/>
    </sheetView>
  </sheetViews>
  <sheetFormatPr defaultColWidth="11.421875" defaultRowHeight="12.75"/>
  <cols>
    <col min="1" max="1" width="26.28125" style="0" customWidth="1"/>
    <col min="2" max="3" width="19.28125" style="0" customWidth="1"/>
    <col min="4" max="4" width="19.421875" style="0" customWidth="1"/>
    <col min="5" max="5" width="19.57421875" style="0" customWidth="1"/>
  </cols>
  <sheetData>
    <row r="1" spans="1:5" ht="12.75">
      <c r="A1" s="17" t="s">
        <v>66</v>
      </c>
      <c r="B1" s="559"/>
      <c r="C1" s="559"/>
      <c r="D1" s="559"/>
      <c r="E1" s="559"/>
    </row>
    <row r="2" spans="1:5" ht="12.75">
      <c r="A2" s="876" t="s">
        <v>958</v>
      </c>
      <c r="B2" s="876"/>
      <c r="C2" s="876"/>
      <c r="D2" s="876"/>
      <c r="E2" s="876"/>
    </row>
    <row r="3" spans="1:5" ht="15">
      <c r="A3" s="826" t="s">
        <v>971</v>
      </c>
      <c r="B3" s="826"/>
      <c r="C3" s="826"/>
      <c r="D3" s="826"/>
      <c r="E3" s="826"/>
    </row>
    <row r="4" spans="1:5" ht="14.25">
      <c r="A4" s="138" t="s">
        <v>524</v>
      </c>
      <c r="B4" s="561"/>
      <c r="C4" s="561"/>
      <c r="D4" s="561"/>
      <c r="E4" s="561"/>
    </row>
    <row r="5" spans="1:5" ht="13.5" thickBot="1">
      <c r="A5" s="876" t="s">
        <v>179</v>
      </c>
      <c r="B5" s="876"/>
      <c r="C5" s="876"/>
      <c r="D5" s="876"/>
      <c r="E5" s="876"/>
    </row>
    <row r="6" spans="1:5" ht="12.75">
      <c r="A6" s="877" t="s">
        <v>67</v>
      </c>
      <c r="B6" s="879" t="s">
        <v>68</v>
      </c>
      <c r="C6" s="877" t="s">
        <v>870</v>
      </c>
      <c r="D6" s="877"/>
      <c r="E6" s="877" t="s">
        <v>871</v>
      </c>
    </row>
    <row r="7" spans="1:5" ht="25.5">
      <c r="A7" s="878"/>
      <c r="B7" s="880"/>
      <c r="C7" s="562" t="s">
        <v>594</v>
      </c>
      <c r="D7" s="562" t="s">
        <v>872</v>
      </c>
      <c r="E7" s="878"/>
    </row>
    <row r="8" spans="1:5" ht="12.75">
      <c r="A8" s="563"/>
      <c r="B8" s="564"/>
      <c r="C8" s="565"/>
      <c r="D8" s="565"/>
      <c r="E8" s="565"/>
    </row>
    <row r="9" spans="1:5" ht="12.75">
      <c r="A9" s="612" t="s">
        <v>873</v>
      </c>
      <c r="B9" s="607">
        <v>251520849.368367</v>
      </c>
      <c r="C9" s="607">
        <v>171718101.03210998</v>
      </c>
      <c r="D9" s="607">
        <v>50689940.40116001</v>
      </c>
      <c r="E9" s="607">
        <v>29112807.935096998</v>
      </c>
    </row>
    <row r="10" spans="1:5" ht="12.75">
      <c r="A10" s="567"/>
      <c r="B10" s="607"/>
      <c r="C10" s="607"/>
      <c r="D10" s="607"/>
      <c r="E10" s="607"/>
    </row>
    <row r="11" spans="1:5" ht="12.75">
      <c r="A11" s="569" t="s">
        <v>69</v>
      </c>
      <c r="B11" s="607">
        <v>2931817.497179999</v>
      </c>
      <c r="C11" s="607">
        <v>2196691.4017799995</v>
      </c>
      <c r="D11" s="607">
        <v>718212.85974</v>
      </c>
      <c r="E11" s="607">
        <v>16913.235659999995</v>
      </c>
    </row>
    <row r="12" spans="1:5" ht="12.75">
      <c r="A12" s="569" t="s">
        <v>70</v>
      </c>
      <c r="B12" s="607">
        <v>9777407.644099997</v>
      </c>
      <c r="C12" s="607">
        <v>7463128.503579998</v>
      </c>
      <c r="D12" s="607">
        <v>2152230.7607899997</v>
      </c>
      <c r="E12" s="607">
        <v>162048.37973000002</v>
      </c>
    </row>
    <row r="13" spans="1:5" ht="12.75">
      <c r="A13" s="569" t="s">
        <v>71</v>
      </c>
      <c r="B13" s="607">
        <v>1815742.3024500003</v>
      </c>
      <c r="C13" s="607">
        <v>1399977.5524300004</v>
      </c>
      <c r="D13" s="607">
        <v>398937.59754000005</v>
      </c>
      <c r="E13" s="607">
        <v>16827.152480000004</v>
      </c>
    </row>
    <row r="14" spans="1:5" ht="12.75">
      <c r="A14" s="569" t="s">
        <v>72</v>
      </c>
      <c r="B14" s="607">
        <v>2343718.3176799994</v>
      </c>
      <c r="C14" s="607">
        <v>1882727.2424299996</v>
      </c>
      <c r="D14" s="607">
        <v>446929.53919</v>
      </c>
      <c r="E14" s="607">
        <v>14061.536059999999</v>
      </c>
    </row>
    <row r="15" spans="1:5" ht="12.75">
      <c r="A15" s="569" t="s">
        <v>73</v>
      </c>
      <c r="B15" s="607">
        <v>8393789.618549999</v>
      </c>
      <c r="C15" s="607">
        <v>6525930.36266</v>
      </c>
      <c r="D15" s="607">
        <v>1802888.6503099997</v>
      </c>
      <c r="E15" s="607">
        <v>64970.60557999998</v>
      </c>
    </row>
    <row r="16" spans="1:5" ht="12.75">
      <c r="A16" s="569" t="s">
        <v>74</v>
      </c>
      <c r="B16" s="607">
        <v>1601473.8660300002</v>
      </c>
      <c r="C16" s="607">
        <v>1211513.4656300002</v>
      </c>
      <c r="D16" s="607">
        <v>372082.9241100001</v>
      </c>
      <c r="E16" s="607">
        <v>17877.47629</v>
      </c>
    </row>
    <row r="17" spans="1:5" ht="12.75">
      <c r="A17" s="569" t="s">
        <v>75</v>
      </c>
      <c r="B17" s="607">
        <v>2623031.960839999</v>
      </c>
      <c r="C17" s="607">
        <v>1838070.2089999993</v>
      </c>
      <c r="D17" s="607">
        <v>699349.8402199998</v>
      </c>
      <c r="E17" s="607">
        <v>85611.91162</v>
      </c>
    </row>
    <row r="18" spans="1:5" ht="12.75">
      <c r="A18" s="569" t="s">
        <v>76</v>
      </c>
      <c r="B18" s="607">
        <v>9312904.319740003</v>
      </c>
      <c r="C18" s="607">
        <v>7109157.519750002</v>
      </c>
      <c r="D18" s="607">
        <v>2131970.36392</v>
      </c>
      <c r="E18" s="607">
        <v>71776.43606999997</v>
      </c>
    </row>
    <row r="19" spans="1:5" ht="12.75">
      <c r="A19" s="570" t="s">
        <v>77</v>
      </c>
      <c r="B19" s="607">
        <v>27498460.074737</v>
      </c>
      <c r="C19" s="607">
        <v>0</v>
      </c>
      <c r="D19" s="607">
        <v>0</v>
      </c>
      <c r="E19" s="607">
        <v>27498460.074737</v>
      </c>
    </row>
    <row r="20" spans="1:5" ht="12.75">
      <c r="A20" s="570" t="s">
        <v>78</v>
      </c>
      <c r="B20" s="607">
        <v>21839391.805419996</v>
      </c>
      <c r="C20" s="607">
        <v>17404039.550369997</v>
      </c>
      <c r="D20" s="607">
        <v>4260156.417900001</v>
      </c>
      <c r="E20" s="607">
        <v>175195.83714999998</v>
      </c>
    </row>
    <row r="21" spans="1:5" ht="12.75">
      <c r="A21" s="570" t="s">
        <v>79</v>
      </c>
      <c r="B21" s="607">
        <v>22230239.045299992</v>
      </c>
      <c r="C21" s="607">
        <v>17380014.34651999</v>
      </c>
      <c r="D21" s="607">
        <v>4736395.856640001</v>
      </c>
      <c r="E21" s="607">
        <v>113828.84214000005</v>
      </c>
    </row>
    <row r="22" spans="1:5" ht="12.75">
      <c r="A22" s="571" t="s">
        <v>80</v>
      </c>
      <c r="B22" s="607">
        <v>2485472.68011</v>
      </c>
      <c r="C22" s="607">
        <v>1872238.1514899998</v>
      </c>
      <c r="D22" s="607">
        <v>580156.23983</v>
      </c>
      <c r="E22" s="607">
        <v>33078.288790000006</v>
      </c>
    </row>
    <row r="23" spans="1:5" ht="12.75">
      <c r="A23" s="571" t="s">
        <v>81</v>
      </c>
      <c r="B23" s="607">
        <v>8896061.268670002</v>
      </c>
      <c r="C23" s="607">
        <v>6707037.128640002</v>
      </c>
      <c r="D23" s="607">
        <v>2134621.32931</v>
      </c>
      <c r="E23" s="607">
        <v>54402.810720000016</v>
      </c>
    </row>
    <row r="24" spans="1:5" ht="12.75">
      <c r="A24" s="569" t="s">
        <v>82</v>
      </c>
      <c r="B24" s="607">
        <v>2242707.3468400002</v>
      </c>
      <c r="C24" s="607">
        <v>1650464.30888</v>
      </c>
      <c r="D24" s="607">
        <v>563849.69817</v>
      </c>
      <c r="E24" s="607">
        <v>28393.339789999987</v>
      </c>
    </row>
    <row r="25" spans="1:5" ht="12.75">
      <c r="A25" s="569" t="s">
        <v>83</v>
      </c>
      <c r="B25" s="607">
        <v>2545840.12208</v>
      </c>
      <c r="C25" s="607">
        <v>1910536.7779900003</v>
      </c>
      <c r="D25" s="607">
        <v>607819.4879899999</v>
      </c>
      <c r="E25" s="607">
        <v>27483.8561</v>
      </c>
    </row>
    <row r="26" spans="1:5" ht="12.75">
      <c r="A26" s="569" t="s">
        <v>84</v>
      </c>
      <c r="B26" s="607">
        <v>18030075.4057</v>
      </c>
      <c r="C26" s="607">
        <v>13660405.414290002</v>
      </c>
      <c r="D26" s="607">
        <v>4254970.6019899985</v>
      </c>
      <c r="E26" s="607">
        <v>114699.38941999998</v>
      </c>
    </row>
    <row r="27" spans="1:5" ht="12.75">
      <c r="A27" s="569" t="s">
        <v>470</v>
      </c>
      <c r="B27" s="607">
        <v>11009776.32719</v>
      </c>
      <c r="C27" s="607">
        <v>8449980.03677</v>
      </c>
      <c r="D27" s="607">
        <v>2469027.6587699996</v>
      </c>
      <c r="E27" s="607">
        <v>90768.63165000001</v>
      </c>
    </row>
    <row r="28" spans="1:5" ht="12.75">
      <c r="A28" s="569" t="s">
        <v>86</v>
      </c>
      <c r="B28" s="607">
        <v>7564561.119709997</v>
      </c>
      <c r="C28" s="607">
        <v>5819661.392139998</v>
      </c>
      <c r="D28" s="607">
        <v>1710288.7795699998</v>
      </c>
      <c r="E28" s="607">
        <v>34610.948</v>
      </c>
    </row>
    <row r="29" spans="1:5" ht="12.75">
      <c r="A29" s="569" t="s">
        <v>87</v>
      </c>
      <c r="B29" s="607">
        <v>4887363.9222099995</v>
      </c>
      <c r="C29" s="607">
        <v>3679830.1113</v>
      </c>
      <c r="D29" s="607">
        <v>1170169.3661300002</v>
      </c>
      <c r="E29" s="607">
        <v>37364.444780000005</v>
      </c>
    </row>
    <row r="30" spans="1:5" ht="12.75">
      <c r="A30" s="569" t="s">
        <v>88</v>
      </c>
      <c r="B30" s="607">
        <v>2431043.00368</v>
      </c>
      <c r="C30" s="607">
        <v>2065897.8716499999</v>
      </c>
      <c r="D30" s="607">
        <v>609936.8520999999</v>
      </c>
      <c r="E30" s="607">
        <v>-244791.72007000004</v>
      </c>
    </row>
    <row r="31" spans="1:5" ht="12.75">
      <c r="A31" s="569" t="s">
        <v>89</v>
      </c>
      <c r="B31" s="607">
        <v>1549695.78045</v>
      </c>
      <c r="C31" s="607">
        <v>1144041.04513</v>
      </c>
      <c r="D31" s="607">
        <v>382737.72603</v>
      </c>
      <c r="E31" s="607">
        <v>22917.009290000005</v>
      </c>
    </row>
    <row r="32" spans="1:5" ht="12.75">
      <c r="A32" s="569" t="s">
        <v>90</v>
      </c>
      <c r="B32" s="607">
        <v>18585081.699150003</v>
      </c>
      <c r="C32" s="607">
        <v>14502178.018080002</v>
      </c>
      <c r="D32" s="607">
        <v>3914009.8647700003</v>
      </c>
      <c r="E32" s="607">
        <v>168893.81629999995</v>
      </c>
    </row>
    <row r="33" spans="1:5" ht="12.75">
      <c r="A33" s="569" t="s">
        <v>91</v>
      </c>
      <c r="B33" s="607">
        <v>2280244.9336899994</v>
      </c>
      <c r="C33" s="607">
        <v>1647894.7798399997</v>
      </c>
      <c r="D33" s="607">
        <v>603650.5363299998</v>
      </c>
      <c r="E33" s="607">
        <v>28699.617520000003</v>
      </c>
    </row>
    <row r="34" spans="1:5" ht="12.75">
      <c r="A34" s="569" t="s">
        <v>92</v>
      </c>
      <c r="B34" s="607">
        <v>6708466.80408</v>
      </c>
      <c r="C34" s="607">
        <v>5111832.93336</v>
      </c>
      <c r="D34" s="607">
        <v>1517178.3851899996</v>
      </c>
      <c r="E34" s="607">
        <v>79455.48553000002</v>
      </c>
    </row>
    <row r="35" spans="1:5" ht="12.75">
      <c r="A35" s="569" t="s">
        <v>93</v>
      </c>
      <c r="B35" s="607">
        <v>5448860.047509999</v>
      </c>
      <c r="C35" s="607">
        <v>4254951.79472</v>
      </c>
      <c r="D35" s="607">
        <v>1169121.1380199995</v>
      </c>
      <c r="E35" s="607">
        <v>24787.114770000015</v>
      </c>
    </row>
    <row r="36" spans="1:5" ht="12.75">
      <c r="A36" s="569" t="s">
        <v>94</v>
      </c>
      <c r="B36" s="607">
        <v>3663683.6284899996</v>
      </c>
      <c r="C36" s="607">
        <v>2766630.5073499996</v>
      </c>
      <c r="D36" s="607">
        <v>876446.0588099997</v>
      </c>
      <c r="E36" s="607">
        <v>20607.062329999997</v>
      </c>
    </row>
    <row r="37" spans="1:5" ht="12.75">
      <c r="A37" s="569" t="s">
        <v>95</v>
      </c>
      <c r="B37" s="607">
        <v>4211560.7089</v>
      </c>
      <c r="C37" s="607">
        <v>3178954.61527</v>
      </c>
      <c r="D37" s="607">
        <v>1004274.48192</v>
      </c>
      <c r="E37" s="607">
        <v>28331.61171000001</v>
      </c>
    </row>
    <row r="38" spans="1:5" ht="12.75">
      <c r="A38" s="569" t="s">
        <v>96</v>
      </c>
      <c r="B38" s="607">
        <v>5435557.25904</v>
      </c>
      <c r="C38" s="607">
        <v>4023344.87491</v>
      </c>
      <c r="D38" s="607">
        <v>1355620.9451000001</v>
      </c>
      <c r="E38" s="607">
        <v>56591.43902999998</v>
      </c>
    </row>
    <row r="39" spans="1:5" ht="12.75">
      <c r="A39" s="569" t="s">
        <v>97</v>
      </c>
      <c r="B39" s="607">
        <v>6308260.484670001</v>
      </c>
      <c r="C39" s="607">
        <v>4778809.603030002</v>
      </c>
      <c r="D39" s="607">
        <v>1472322.37075</v>
      </c>
      <c r="E39" s="607">
        <v>57128.51088999996</v>
      </c>
    </row>
    <row r="40" spans="1:5" ht="12.75">
      <c r="A40" s="569" t="s">
        <v>98</v>
      </c>
      <c r="B40" s="607">
        <v>2407558.75013</v>
      </c>
      <c r="C40" s="607">
        <v>1804485.77843</v>
      </c>
      <c r="D40" s="607">
        <v>588730.20461</v>
      </c>
      <c r="E40" s="607">
        <v>14342.767089999992</v>
      </c>
    </row>
    <row r="41" spans="1:5" ht="12.75">
      <c r="A41" s="569" t="s">
        <v>99</v>
      </c>
      <c r="B41" s="607">
        <v>8275449.947849998</v>
      </c>
      <c r="C41" s="607">
        <v>6353207.5021899985</v>
      </c>
      <c r="D41" s="607">
        <v>1887655.6459700002</v>
      </c>
      <c r="E41" s="607">
        <v>34586.79969</v>
      </c>
    </row>
    <row r="42" spans="1:5" ht="12.75">
      <c r="A42" s="571" t="s">
        <v>100</v>
      </c>
      <c r="B42" s="607">
        <v>1016825.91779</v>
      </c>
      <c r="C42" s="607">
        <v>737729.2004300001</v>
      </c>
      <c r="D42" s="607">
        <v>245889.4816</v>
      </c>
      <c r="E42" s="607">
        <v>33207.23576</v>
      </c>
    </row>
    <row r="43" spans="1:5" ht="12.75">
      <c r="A43" s="569" t="s">
        <v>101</v>
      </c>
      <c r="B43" s="607">
        <v>6105709.425030002</v>
      </c>
      <c r="C43" s="607">
        <v>4472822.489340002</v>
      </c>
      <c r="D43" s="607">
        <v>1591601.05656</v>
      </c>
      <c r="E43" s="607">
        <v>41285.87912999999</v>
      </c>
    </row>
    <row r="44" spans="1:5" ht="12.75">
      <c r="A44" s="569" t="s">
        <v>102</v>
      </c>
      <c r="B44" s="607">
        <v>3625346.1629800005</v>
      </c>
      <c r="C44" s="607">
        <v>2710556.04504</v>
      </c>
      <c r="D44" s="607">
        <v>881003.0510800002</v>
      </c>
      <c r="E44" s="607">
        <v>33787.06686</v>
      </c>
    </row>
    <row r="45" spans="1:5" ht="12.75">
      <c r="A45" s="569" t="s">
        <v>103</v>
      </c>
      <c r="B45" s="607">
        <v>3450622.2423300017</v>
      </c>
      <c r="C45" s="607">
        <v>2514318.937190002</v>
      </c>
      <c r="D45" s="607">
        <v>905781.9654399999</v>
      </c>
      <c r="E45" s="607">
        <v>30521.339699999986</v>
      </c>
    </row>
    <row r="46" spans="1:5" ht="12.75">
      <c r="A46" s="569" t="s">
        <v>104</v>
      </c>
      <c r="B46" s="607">
        <v>1987047.9280600003</v>
      </c>
      <c r="C46" s="607">
        <v>1489041.5605000001</v>
      </c>
      <c r="D46" s="607">
        <v>473922.66476</v>
      </c>
      <c r="E46" s="607">
        <v>24083.7028</v>
      </c>
    </row>
    <row r="47" spans="1:5" ht="13.5" thickBot="1">
      <c r="A47" s="572"/>
      <c r="B47" s="614"/>
      <c r="C47" s="614"/>
      <c r="D47" s="614"/>
      <c r="E47" s="614"/>
    </row>
    <row r="48" spans="1:5" ht="12.75">
      <c r="A48" s="892" t="s">
        <v>677</v>
      </c>
      <c r="B48" s="892"/>
      <c r="C48" s="892"/>
      <c r="D48" s="892"/>
      <c r="E48" s="892"/>
    </row>
    <row r="49" spans="1:5" ht="12.75">
      <c r="A49" s="875"/>
      <c r="B49" s="875"/>
      <c r="C49" s="875"/>
      <c r="D49" s="875"/>
      <c r="E49" s="875"/>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P51"/>
  <sheetViews>
    <sheetView showGridLines="0" zoomScalePageLayoutView="0" workbookViewId="0" topLeftCell="A1">
      <selection activeCell="G33" sqref="G33"/>
    </sheetView>
  </sheetViews>
  <sheetFormatPr defaultColWidth="11.421875" defaultRowHeight="12.75"/>
  <cols>
    <col min="1" max="1" width="24.421875" style="0" customWidth="1"/>
    <col min="2" max="2" width="15.8515625" style="0" customWidth="1"/>
    <col min="3" max="3" width="13.7109375" style="0" customWidth="1"/>
    <col min="4" max="5" width="13.140625" style="0" customWidth="1"/>
    <col min="6" max="6" width="12.421875" style="0" customWidth="1"/>
    <col min="7" max="7" width="12.28125" style="0" customWidth="1"/>
    <col min="8" max="8" width="14.00390625" style="0" customWidth="1"/>
    <col min="11" max="12" width="14.00390625" style="0" customWidth="1"/>
    <col min="13" max="13" width="13.28125" style="0" customWidth="1"/>
    <col min="14" max="14" width="12.421875" style="0" customWidth="1"/>
    <col min="15" max="15" width="11.57421875" style="0" customWidth="1"/>
    <col min="16" max="16" width="13.140625" style="0" customWidth="1"/>
  </cols>
  <sheetData>
    <row r="1" spans="1:16" ht="12.75">
      <c r="A1" s="17" t="s">
        <v>66</v>
      </c>
      <c r="B1" s="575"/>
      <c r="C1" s="575"/>
      <c r="D1" s="575"/>
      <c r="E1" s="575"/>
      <c r="F1" s="575"/>
      <c r="G1" s="575"/>
      <c r="H1" s="575"/>
      <c r="I1" s="575"/>
      <c r="J1" s="575"/>
      <c r="K1" s="575"/>
      <c r="L1" s="575"/>
      <c r="M1" s="575"/>
      <c r="N1" s="575"/>
      <c r="O1" s="575"/>
      <c r="P1" s="575"/>
    </row>
    <row r="2" spans="1:16" ht="12.75">
      <c r="A2" s="883" t="s">
        <v>958</v>
      </c>
      <c r="B2" s="883"/>
      <c r="C2" s="883"/>
      <c r="D2" s="883"/>
      <c r="E2" s="883"/>
      <c r="F2" s="883"/>
      <c r="G2" s="883"/>
      <c r="H2" s="883"/>
      <c r="I2" s="883"/>
      <c r="J2" s="883"/>
      <c r="K2" s="883"/>
      <c r="L2" s="883"/>
      <c r="M2" s="883"/>
      <c r="N2" s="883"/>
      <c r="O2" s="883"/>
      <c r="P2" s="883"/>
    </row>
    <row r="3" spans="1:16" ht="15">
      <c r="A3" s="826" t="s">
        <v>971</v>
      </c>
      <c r="B3" s="826"/>
      <c r="C3" s="826"/>
      <c r="D3" s="826"/>
      <c r="E3" s="826"/>
      <c r="F3" s="826"/>
      <c r="G3" s="826"/>
      <c r="H3" s="826"/>
      <c r="I3" s="826"/>
      <c r="J3" s="826"/>
      <c r="K3" s="826"/>
      <c r="L3" s="826"/>
      <c r="M3" s="826"/>
      <c r="N3" s="826"/>
      <c r="O3" s="826"/>
      <c r="P3" s="826"/>
    </row>
    <row r="4" spans="1:16" ht="14.25">
      <c r="A4" s="138" t="s">
        <v>524</v>
      </c>
      <c r="B4" s="576"/>
      <c r="C4" s="576"/>
      <c r="D4" s="576"/>
      <c r="E4" s="576"/>
      <c r="F4" s="576"/>
      <c r="G4" s="576"/>
      <c r="H4" s="576"/>
      <c r="I4" s="576"/>
      <c r="J4" s="576"/>
      <c r="K4" s="576"/>
      <c r="L4" s="576"/>
      <c r="M4" s="576"/>
      <c r="N4" s="576"/>
      <c r="O4" s="576"/>
      <c r="P4" s="576"/>
    </row>
    <row r="5" spans="1:16" ht="13.5" thickBot="1">
      <c r="A5" s="883" t="s">
        <v>257</v>
      </c>
      <c r="B5" s="883"/>
      <c r="C5" s="883"/>
      <c r="D5" s="883"/>
      <c r="E5" s="883"/>
      <c r="F5" s="883"/>
      <c r="G5" s="883"/>
      <c r="H5" s="883"/>
      <c r="I5" s="883"/>
      <c r="J5" s="883"/>
      <c r="K5" s="883"/>
      <c r="L5" s="883"/>
      <c r="M5" s="883"/>
      <c r="N5" s="883"/>
      <c r="O5" s="883"/>
      <c r="P5" s="883"/>
    </row>
    <row r="6" spans="1:16" ht="12.75">
      <c r="A6" s="884" t="s">
        <v>67</v>
      </c>
      <c r="B6" s="884" t="s">
        <v>526</v>
      </c>
      <c r="C6" s="884"/>
      <c r="D6" s="884"/>
      <c r="E6" s="884"/>
      <c r="F6" s="884"/>
      <c r="G6" s="884"/>
      <c r="H6" s="884"/>
      <c r="I6" s="884"/>
      <c r="J6" s="884"/>
      <c r="K6" s="884"/>
      <c r="L6" s="884"/>
      <c r="M6" s="884"/>
      <c r="N6" s="884"/>
      <c r="O6" s="863" t="s">
        <v>972</v>
      </c>
      <c r="P6" s="863" t="s">
        <v>673</v>
      </c>
    </row>
    <row r="7" spans="1:16" ht="12.75">
      <c r="A7" s="881"/>
      <c r="B7" s="881" t="s">
        <v>721</v>
      </c>
      <c r="C7" s="861" t="s">
        <v>877</v>
      </c>
      <c r="D7" s="861" t="s">
        <v>602</v>
      </c>
      <c r="E7" s="861" t="s">
        <v>601</v>
      </c>
      <c r="F7" s="861" t="s">
        <v>589</v>
      </c>
      <c r="G7" s="861" t="s">
        <v>607</v>
      </c>
      <c r="H7" s="861" t="s">
        <v>879</v>
      </c>
      <c r="I7" s="881" t="s">
        <v>720</v>
      </c>
      <c r="J7" s="881"/>
      <c r="K7" s="881"/>
      <c r="L7" s="881"/>
      <c r="M7" s="881"/>
      <c r="N7" s="861" t="s">
        <v>957</v>
      </c>
      <c r="O7" s="861"/>
      <c r="P7" s="861"/>
    </row>
    <row r="8" spans="1:16" ht="12.75">
      <c r="A8" s="881"/>
      <c r="B8" s="881"/>
      <c r="C8" s="861"/>
      <c r="D8" s="861"/>
      <c r="E8" s="861"/>
      <c r="F8" s="861"/>
      <c r="G8" s="861"/>
      <c r="H8" s="861"/>
      <c r="I8" s="881"/>
      <c r="J8" s="881"/>
      <c r="K8" s="881"/>
      <c r="L8" s="881"/>
      <c r="M8" s="881"/>
      <c r="N8" s="861"/>
      <c r="O8" s="861"/>
      <c r="P8" s="861"/>
    </row>
    <row r="9" spans="1:16" ht="51">
      <c r="A9" s="881"/>
      <c r="B9" s="881"/>
      <c r="C9" s="861"/>
      <c r="D9" s="861"/>
      <c r="E9" s="861"/>
      <c r="F9" s="861"/>
      <c r="G9" s="861"/>
      <c r="H9" s="861"/>
      <c r="I9" s="577" t="s">
        <v>882</v>
      </c>
      <c r="J9" s="577" t="s">
        <v>883</v>
      </c>
      <c r="K9" s="577" t="s">
        <v>884</v>
      </c>
      <c r="L9" s="577" t="s">
        <v>885</v>
      </c>
      <c r="M9" s="577" t="s">
        <v>886</v>
      </c>
      <c r="N9" s="861"/>
      <c r="O9" s="861"/>
      <c r="P9" s="861"/>
    </row>
    <row r="10" spans="1:16" ht="12.75">
      <c r="A10" s="578"/>
      <c r="B10" s="578"/>
      <c r="C10" s="578"/>
      <c r="D10" s="578"/>
      <c r="E10" s="578"/>
      <c r="F10" s="578"/>
      <c r="G10" s="578"/>
      <c r="H10" s="578"/>
      <c r="I10" s="578"/>
      <c r="J10" s="578"/>
      <c r="K10" s="578"/>
      <c r="L10" s="578"/>
      <c r="M10" s="578"/>
      <c r="N10" s="578"/>
      <c r="O10" s="578"/>
      <c r="P10" s="578"/>
    </row>
    <row r="11" spans="1:16" ht="12.75">
      <c r="A11" s="615" t="s">
        <v>873</v>
      </c>
      <c r="B11" s="602">
        <v>251393264.21914</v>
      </c>
      <c r="C11" s="602">
        <v>117228934.07631999</v>
      </c>
      <c r="D11" s="602">
        <v>36256888.46946001</v>
      </c>
      <c r="E11" s="602">
        <v>3310974.38353</v>
      </c>
      <c r="F11" s="602">
        <v>17979426.60201</v>
      </c>
      <c r="G11" s="602">
        <v>57669068.06173999</v>
      </c>
      <c r="H11" s="602">
        <v>232445291.59306</v>
      </c>
      <c r="I11" s="602">
        <v>930796.6328800003</v>
      </c>
      <c r="J11" s="602">
        <v>969440.4320400001</v>
      </c>
      <c r="K11" s="602">
        <v>2024598.4175400008</v>
      </c>
      <c r="L11" s="602">
        <v>1961894.0826699995</v>
      </c>
      <c r="M11" s="602">
        <v>5886729.565130001</v>
      </c>
      <c r="N11" s="602">
        <v>6922899.0065600015</v>
      </c>
      <c r="O11" s="602">
        <v>6138344.05439</v>
      </c>
      <c r="P11" s="602">
        <v>127585.14922699332</v>
      </c>
    </row>
    <row r="12" spans="1:16" ht="12.75">
      <c r="A12" s="616"/>
      <c r="B12" s="602">
        <v>0</v>
      </c>
      <c r="C12" s="602">
        <v>0</v>
      </c>
      <c r="D12" s="602">
        <v>0</v>
      </c>
      <c r="E12" s="602">
        <v>0</v>
      </c>
      <c r="F12" s="602">
        <v>0</v>
      </c>
      <c r="G12" s="602">
        <v>0</v>
      </c>
      <c r="H12" s="602">
        <v>0</v>
      </c>
      <c r="I12" s="602">
        <v>0</v>
      </c>
      <c r="J12" s="602">
        <v>0</v>
      </c>
      <c r="K12" s="602">
        <v>0</v>
      </c>
      <c r="L12" s="602">
        <v>0</v>
      </c>
      <c r="M12" s="602">
        <v>0</v>
      </c>
      <c r="N12" s="602">
        <v>0</v>
      </c>
      <c r="O12" s="602">
        <v>0</v>
      </c>
      <c r="P12" s="602">
        <v>0</v>
      </c>
    </row>
    <row r="13" spans="1:16" ht="12.75">
      <c r="A13" s="510" t="s">
        <v>69</v>
      </c>
      <c r="B13" s="602">
        <v>3015808.0008799997</v>
      </c>
      <c r="C13" s="602">
        <v>1454822.7671899998</v>
      </c>
      <c r="D13" s="602">
        <v>518167.79199</v>
      </c>
      <c r="E13" s="602">
        <v>36203.390649999994</v>
      </c>
      <c r="F13" s="602">
        <v>229976.99876999995</v>
      </c>
      <c r="G13" s="602">
        <v>640447.2077</v>
      </c>
      <c r="H13" s="602">
        <v>2879618.1563</v>
      </c>
      <c r="I13" s="602">
        <v>55.161010000000005</v>
      </c>
      <c r="J13" s="602">
        <v>241.5319</v>
      </c>
      <c r="K13" s="602">
        <v>23874.394969999998</v>
      </c>
      <c r="L13" s="602">
        <v>26823.776049999993</v>
      </c>
      <c r="M13" s="602">
        <v>50994.86392999999</v>
      </c>
      <c r="N13" s="602">
        <v>85194.98065000001</v>
      </c>
      <c r="O13" s="602">
        <v>0</v>
      </c>
      <c r="P13" s="602">
        <v>-83990.5037000007</v>
      </c>
    </row>
    <row r="14" spans="1:16" ht="12.75">
      <c r="A14" s="510" t="s">
        <v>70</v>
      </c>
      <c r="B14" s="602">
        <v>9420941.330990002</v>
      </c>
      <c r="C14" s="602">
        <v>4656184.09447</v>
      </c>
      <c r="D14" s="602">
        <v>1267815.52168</v>
      </c>
      <c r="E14" s="602">
        <v>94625.35346000001</v>
      </c>
      <c r="F14" s="602">
        <v>717354.42602</v>
      </c>
      <c r="G14" s="602">
        <v>2325091.6732400004</v>
      </c>
      <c r="H14" s="602">
        <v>9061071.06887</v>
      </c>
      <c r="I14" s="602">
        <v>4527.04515</v>
      </c>
      <c r="J14" s="602">
        <v>204.72956</v>
      </c>
      <c r="K14" s="602">
        <v>86527.94655</v>
      </c>
      <c r="L14" s="602">
        <v>61972.548859999995</v>
      </c>
      <c r="M14" s="602">
        <v>153232.27012</v>
      </c>
      <c r="N14" s="602">
        <v>206637.992</v>
      </c>
      <c r="O14" s="602">
        <v>0</v>
      </c>
      <c r="P14" s="602">
        <v>356466.3131099958</v>
      </c>
    </row>
    <row r="15" spans="1:16" ht="12.75">
      <c r="A15" s="510" t="s">
        <v>71</v>
      </c>
      <c r="B15" s="602">
        <v>2060457.4211899997</v>
      </c>
      <c r="C15" s="602">
        <v>1201815.3838799999</v>
      </c>
      <c r="D15" s="602">
        <v>216818.89248</v>
      </c>
      <c r="E15" s="602">
        <v>32241.04102</v>
      </c>
      <c r="F15" s="602">
        <v>197620.71446999995</v>
      </c>
      <c r="G15" s="602">
        <v>326550.9689</v>
      </c>
      <c r="H15" s="602">
        <v>1975047.0007499997</v>
      </c>
      <c r="I15" s="602">
        <v>53.84871</v>
      </c>
      <c r="J15" s="602">
        <v>198.1177</v>
      </c>
      <c r="K15" s="602">
        <v>15928.37565</v>
      </c>
      <c r="L15" s="602">
        <v>16132.20081</v>
      </c>
      <c r="M15" s="602">
        <v>32312.542869999997</v>
      </c>
      <c r="N15" s="602">
        <v>53097.87757</v>
      </c>
      <c r="O15" s="602">
        <v>0</v>
      </c>
      <c r="P15" s="602">
        <v>-244715.11873999937</v>
      </c>
    </row>
    <row r="16" spans="1:16" ht="12.75">
      <c r="A16" s="510" t="s">
        <v>72</v>
      </c>
      <c r="B16" s="602">
        <v>1659405.9342599998</v>
      </c>
      <c r="C16" s="602">
        <v>880963.38218</v>
      </c>
      <c r="D16" s="602">
        <v>201350.25623000003</v>
      </c>
      <c r="E16" s="602">
        <v>20215.63255</v>
      </c>
      <c r="F16" s="602">
        <v>125984.16757999998</v>
      </c>
      <c r="G16" s="602">
        <v>340091.97154000006</v>
      </c>
      <c r="H16" s="602">
        <v>1568605.4100799998</v>
      </c>
      <c r="I16" s="602">
        <v>59.648</v>
      </c>
      <c r="J16" s="602">
        <v>99.61761</v>
      </c>
      <c r="K16" s="602">
        <v>19691.94677</v>
      </c>
      <c r="L16" s="602">
        <v>22995.24704</v>
      </c>
      <c r="M16" s="602">
        <v>42846.45942</v>
      </c>
      <c r="N16" s="602">
        <v>47954.06476</v>
      </c>
      <c r="O16" s="602">
        <v>0</v>
      </c>
      <c r="P16" s="602">
        <v>684312.3834199996</v>
      </c>
    </row>
    <row r="17" spans="1:16" ht="12.75">
      <c r="A17" s="510" t="s">
        <v>73</v>
      </c>
      <c r="B17" s="602">
        <v>9642165.306410002</v>
      </c>
      <c r="C17" s="602">
        <v>4370250.904089999</v>
      </c>
      <c r="D17" s="602">
        <v>1484329.0209499998</v>
      </c>
      <c r="E17" s="602">
        <v>93552.03778999999</v>
      </c>
      <c r="F17" s="602">
        <v>537092.1726</v>
      </c>
      <c r="G17" s="602">
        <v>2736364.6628799997</v>
      </c>
      <c r="H17" s="602">
        <v>9221588.79831</v>
      </c>
      <c r="I17" s="602">
        <v>16211.04138</v>
      </c>
      <c r="J17" s="602">
        <v>403.29599</v>
      </c>
      <c r="K17" s="602">
        <v>76695.94989</v>
      </c>
      <c r="L17" s="602">
        <v>67375.08111</v>
      </c>
      <c r="M17" s="602">
        <v>160685.36837</v>
      </c>
      <c r="N17" s="602">
        <v>259891.13973</v>
      </c>
      <c r="O17" s="602">
        <v>0</v>
      </c>
      <c r="P17" s="602">
        <v>-1248375.6878600027</v>
      </c>
    </row>
    <row r="18" spans="1:16" ht="12.75">
      <c r="A18" s="510" t="s">
        <v>74</v>
      </c>
      <c r="B18" s="602">
        <v>1773907.07115</v>
      </c>
      <c r="C18" s="602">
        <v>951805.4159499999</v>
      </c>
      <c r="D18" s="602">
        <v>199615.68752</v>
      </c>
      <c r="E18" s="602">
        <v>33786.20078</v>
      </c>
      <c r="F18" s="602">
        <v>151170.26948</v>
      </c>
      <c r="G18" s="602">
        <v>351041.80805</v>
      </c>
      <c r="H18" s="602">
        <v>1687419.38178</v>
      </c>
      <c r="I18" s="602">
        <v>4627.956990000001</v>
      </c>
      <c r="J18" s="602">
        <v>120.43316</v>
      </c>
      <c r="K18" s="602">
        <v>13116.025599999999</v>
      </c>
      <c r="L18" s="602">
        <v>12871.785509999998</v>
      </c>
      <c r="M18" s="602">
        <v>30736.201259999998</v>
      </c>
      <c r="N18" s="602">
        <v>55751.48811</v>
      </c>
      <c r="O18" s="602">
        <v>0</v>
      </c>
      <c r="P18" s="602">
        <v>-172433.20511999982</v>
      </c>
    </row>
    <row r="19" spans="1:16" ht="12.75">
      <c r="A19" s="510" t="s">
        <v>75</v>
      </c>
      <c r="B19" s="602">
        <v>2783986.86058</v>
      </c>
      <c r="C19" s="602">
        <v>1427579.0174200002</v>
      </c>
      <c r="D19" s="602">
        <v>413969.64696999994</v>
      </c>
      <c r="E19" s="602">
        <v>46863.007000000005</v>
      </c>
      <c r="F19" s="602">
        <v>218875.30522</v>
      </c>
      <c r="G19" s="602">
        <v>545944.43897</v>
      </c>
      <c r="H19" s="602">
        <v>2653231.4155800003</v>
      </c>
      <c r="I19" s="602">
        <v>1014.6105200000001</v>
      </c>
      <c r="J19" s="602">
        <v>182.46966</v>
      </c>
      <c r="K19" s="602">
        <v>18094.3832</v>
      </c>
      <c r="L19" s="602">
        <v>26523.99293</v>
      </c>
      <c r="M19" s="602">
        <v>45815.45631</v>
      </c>
      <c r="N19" s="602">
        <v>84939.98869</v>
      </c>
      <c r="O19" s="602">
        <v>0</v>
      </c>
      <c r="P19" s="602">
        <v>-160954.8997400012</v>
      </c>
    </row>
    <row r="20" spans="1:16" ht="12.75">
      <c r="A20" s="510" t="s">
        <v>76</v>
      </c>
      <c r="B20" s="602">
        <v>10432912.674769998</v>
      </c>
      <c r="C20" s="602">
        <v>5107442.5344899995</v>
      </c>
      <c r="D20" s="602">
        <v>1536781.3454500004</v>
      </c>
      <c r="E20" s="602">
        <v>91487.67648000001</v>
      </c>
      <c r="F20" s="602">
        <v>716607.5623499997</v>
      </c>
      <c r="G20" s="602">
        <v>2563222.7637</v>
      </c>
      <c r="H20" s="602">
        <v>10015541.882469999</v>
      </c>
      <c r="I20" s="602">
        <v>5324.3688600000005</v>
      </c>
      <c r="J20" s="602">
        <v>503.58306</v>
      </c>
      <c r="K20" s="602">
        <v>84429.81041999998</v>
      </c>
      <c r="L20" s="602">
        <v>62253.13314</v>
      </c>
      <c r="M20" s="602">
        <v>152510.89547999998</v>
      </c>
      <c r="N20" s="602">
        <v>264859.89681999997</v>
      </c>
      <c r="O20" s="602">
        <v>0</v>
      </c>
      <c r="P20" s="602">
        <v>-1120008.3550299946</v>
      </c>
    </row>
    <row r="21" spans="1:16" ht="12.75">
      <c r="A21" s="511" t="s">
        <v>77</v>
      </c>
      <c r="B21" s="602">
        <v>18460569.99856</v>
      </c>
      <c r="C21" s="602">
        <v>4966668.468710002</v>
      </c>
      <c r="D21" s="602">
        <v>119979.72289</v>
      </c>
      <c r="E21" s="602">
        <v>49700.88965999999</v>
      </c>
      <c r="F21" s="602">
        <v>3467069.82222</v>
      </c>
      <c r="G21" s="602">
        <v>2262415.3662900003</v>
      </c>
      <c r="H21" s="602">
        <v>10865834.26977</v>
      </c>
      <c r="I21" s="602"/>
      <c r="J21" s="602">
        <v>955008.51185</v>
      </c>
      <c r="K21" s="602">
        <v>0</v>
      </c>
      <c r="L21" s="602">
        <v>113241.92425</v>
      </c>
      <c r="M21" s="602">
        <v>1068250.4361</v>
      </c>
      <c r="N21" s="602">
        <v>388141.2383</v>
      </c>
      <c r="O21" s="602">
        <v>6138344.05439</v>
      </c>
      <c r="P21" s="602">
        <v>9037890.076177001</v>
      </c>
    </row>
    <row r="22" spans="1:16" ht="12.75">
      <c r="A22" s="511" t="s">
        <v>887</v>
      </c>
      <c r="B22" s="602">
        <v>19981713.06392</v>
      </c>
      <c r="C22" s="602">
        <v>9872921.57451</v>
      </c>
      <c r="D22" s="602">
        <v>3095050.2309699995</v>
      </c>
      <c r="E22" s="602">
        <v>252627.7377</v>
      </c>
      <c r="F22" s="602">
        <v>760824.21896</v>
      </c>
      <c r="G22" s="602">
        <v>4560639.22317</v>
      </c>
      <c r="H22" s="602">
        <v>18542062.98531</v>
      </c>
      <c r="I22" s="602">
        <v>405132.44396</v>
      </c>
      <c r="J22" s="602">
        <v>1382.53062</v>
      </c>
      <c r="K22" s="602">
        <v>200355.94818</v>
      </c>
      <c r="L22" s="602">
        <v>214286.06842000003</v>
      </c>
      <c r="M22" s="602">
        <v>821156.99118</v>
      </c>
      <c r="N22" s="602">
        <v>618493.08743</v>
      </c>
      <c r="O22" s="602">
        <v>0</v>
      </c>
      <c r="P22" s="602">
        <v>-19981713.06392</v>
      </c>
    </row>
    <row r="23" spans="1:16" ht="12.75">
      <c r="A23" s="511" t="s">
        <v>888</v>
      </c>
      <c r="B23" s="602">
        <v>22401918.07796</v>
      </c>
      <c r="C23" s="602">
        <v>10461459.84324</v>
      </c>
      <c r="D23" s="602">
        <v>3745435.45132</v>
      </c>
      <c r="E23" s="602">
        <v>322206.75460999995</v>
      </c>
      <c r="F23" s="602">
        <v>1133727.77637</v>
      </c>
      <c r="G23" s="602">
        <v>5483366.99522</v>
      </c>
      <c r="H23" s="602">
        <v>21146196.82076</v>
      </c>
      <c r="I23" s="602">
        <v>195628.25530000002</v>
      </c>
      <c r="J23" s="602">
        <v>1543.22683</v>
      </c>
      <c r="K23" s="602">
        <v>204071.08153</v>
      </c>
      <c r="L23" s="602">
        <v>195417.16004</v>
      </c>
      <c r="M23" s="602">
        <v>596659.7237</v>
      </c>
      <c r="N23" s="602">
        <v>659061.5335</v>
      </c>
      <c r="O23" s="602">
        <v>0</v>
      </c>
      <c r="P23" s="602">
        <v>-22401918.07796</v>
      </c>
    </row>
    <row r="24" spans="1:16" ht="12.75">
      <c r="A24" s="512" t="s">
        <v>80</v>
      </c>
      <c r="B24" s="602">
        <v>3547774.007079999</v>
      </c>
      <c r="C24" s="602">
        <v>1777359.0394999997</v>
      </c>
      <c r="D24" s="602">
        <v>568784.2847000001</v>
      </c>
      <c r="E24" s="602">
        <v>42808.23929</v>
      </c>
      <c r="F24" s="602">
        <v>215790.74543999997</v>
      </c>
      <c r="G24" s="602">
        <v>785604.00572</v>
      </c>
      <c r="H24" s="602">
        <v>3390346.314649999</v>
      </c>
      <c r="I24" s="602">
        <v>5887.68469</v>
      </c>
      <c r="J24" s="602">
        <v>152.48542999999998</v>
      </c>
      <c r="K24" s="602">
        <v>21306.678050000002</v>
      </c>
      <c r="L24" s="602">
        <v>26978.21978</v>
      </c>
      <c r="M24" s="602">
        <v>54325.06795</v>
      </c>
      <c r="N24" s="602">
        <v>103102.62448</v>
      </c>
      <c r="O24" s="602">
        <v>0</v>
      </c>
      <c r="P24" s="602">
        <v>-1062301.326969999</v>
      </c>
    </row>
    <row r="25" spans="1:16" ht="12.75">
      <c r="A25" s="512" t="s">
        <v>81</v>
      </c>
      <c r="B25" s="602">
        <v>8425069.713849999</v>
      </c>
      <c r="C25" s="602">
        <v>3892084.32774</v>
      </c>
      <c r="D25" s="602">
        <v>1478223.1115699995</v>
      </c>
      <c r="E25" s="602">
        <v>92771.34298</v>
      </c>
      <c r="F25" s="602">
        <v>490776.35306</v>
      </c>
      <c r="G25" s="602">
        <v>2069439.7271500002</v>
      </c>
      <c r="H25" s="602">
        <v>8023294.862499999</v>
      </c>
      <c r="I25" s="602">
        <v>26000.833010000002</v>
      </c>
      <c r="J25" s="602">
        <v>323.32139</v>
      </c>
      <c r="K25" s="602">
        <v>78542.43729</v>
      </c>
      <c r="L25" s="602">
        <v>62447.40643</v>
      </c>
      <c r="M25" s="602">
        <v>167313.99812</v>
      </c>
      <c r="N25" s="602">
        <v>234460.85322999998</v>
      </c>
      <c r="O25" s="602">
        <v>0</v>
      </c>
      <c r="P25" s="602">
        <v>470991.554820003</v>
      </c>
    </row>
    <row r="26" spans="1:16" ht="12.75">
      <c r="A26" s="510" t="s">
        <v>82</v>
      </c>
      <c r="B26" s="602">
        <v>3433405.5776699996</v>
      </c>
      <c r="C26" s="602">
        <v>1758380.82834</v>
      </c>
      <c r="D26" s="602">
        <v>453223.49014000007</v>
      </c>
      <c r="E26" s="602">
        <v>113204.85112</v>
      </c>
      <c r="F26" s="602">
        <v>307541.03218</v>
      </c>
      <c r="G26" s="602">
        <v>652303.0859399999</v>
      </c>
      <c r="H26" s="602">
        <v>3284653.2877199994</v>
      </c>
      <c r="I26" s="602">
        <v>59.884809999999995</v>
      </c>
      <c r="J26" s="602">
        <v>256.93406</v>
      </c>
      <c r="K26" s="602">
        <v>17196.717350000003</v>
      </c>
      <c r="L26" s="602">
        <v>28750.50012</v>
      </c>
      <c r="M26" s="602">
        <v>46264.036340000006</v>
      </c>
      <c r="N26" s="602">
        <v>102488.25361</v>
      </c>
      <c r="O26" s="602">
        <v>0</v>
      </c>
      <c r="P26" s="602">
        <v>-1190698.2308299993</v>
      </c>
    </row>
    <row r="27" spans="1:16" ht="12.75">
      <c r="A27" s="510" t="s">
        <v>83</v>
      </c>
      <c r="B27" s="602">
        <v>3002664.0495799994</v>
      </c>
      <c r="C27" s="602">
        <v>1492912.09513</v>
      </c>
      <c r="D27" s="602">
        <v>309867.18147</v>
      </c>
      <c r="E27" s="602">
        <v>26056.462439999996</v>
      </c>
      <c r="F27" s="602">
        <v>290586.64242</v>
      </c>
      <c r="G27" s="602">
        <v>751319.7998099998</v>
      </c>
      <c r="H27" s="602">
        <v>2870742.1812699996</v>
      </c>
      <c r="I27" s="602">
        <v>9626.20046</v>
      </c>
      <c r="J27" s="602">
        <v>250.02169</v>
      </c>
      <c r="K27" s="602">
        <v>21078.05744</v>
      </c>
      <c r="L27" s="602">
        <v>12968.348820000001</v>
      </c>
      <c r="M27" s="602">
        <v>43922.62841</v>
      </c>
      <c r="N27" s="602">
        <v>87999.2399</v>
      </c>
      <c r="O27" s="602">
        <v>0</v>
      </c>
      <c r="P27" s="602">
        <v>-456823.9274999993</v>
      </c>
    </row>
    <row r="28" spans="1:16" ht="12.75">
      <c r="A28" s="510" t="s">
        <v>84</v>
      </c>
      <c r="B28" s="602">
        <v>18274709.03332</v>
      </c>
      <c r="C28" s="602">
        <v>8432854.23478</v>
      </c>
      <c r="D28" s="602">
        <v>3328039.9391500005</v>
      </c>
      <c r="E28" s="602">
        <v>245043.9851</v>
      </c>
      <c r="F28" s="602">
        <v>1012893.4488700002</v>
      </c>
      <c r="G28" s="602">
        <v>4494146.13765</v>
      </c>
      <c r="H28" s="602">
        <v>17512977.74555</v>
      </c>
      <c r="I28" s="602">
        <v>13239.44515</v>
      </c>
      <c r="J28" s="602">
        <v>950.99294</v>
      </c>
      <c r="K28" s="602">
        <v>143240.20601</v>
      </c>
      <c r="L28" s="602">
        <v>113588.70560999999</v>
      </c>
      <c r="M28" s="602">
        <v>271019.34971</v>
      </c>
      <c r="N28" s="602">
        <v>490711.93806</v>
      </c>
      <c r="O28" s="602">
        <v>0</v>
      </c>
      <c r="P28" s="602">
        <v>-244633.6276200004</v>
      </c>
    </row>
    <row r="29" spans="1:16" ht="12.75">
      <c r="A29" s="510" t="s">
        <v>470</v>
      </c>
      <c r="B29" s="602">
        <v>12812285.09649</v>
      </c>
      <c r="C29" s="602">
        <v>6162113.257459999</v>
      </c>
      <c r="D29" s="602">
        <v>1687534.888</v>
      </c>
      <c r="E29" s="602">
        <v>187281.4429</v>
      </c>
      <c r="F29" s="602">
        <v>817029.47437</v>
      </c>
      <c r="G29" s="602">
        <v>3383929.81315</v>
      </c>
      <c r="H29" s="602">
        <v>12237888.87588</v>
      </c>
      <c r="I29" s="602">
        <v>309.42546000000004</v>
      </c>
      <c r="J29" s="602">
        <v>766.82491</v>
      </c>
      <c r="K29" s="602">
        <v>98478.80601</v>
      </c>
      <c r="L29" s="602">
        <v>92953.41580999999</v>
      </c>
      <c r="M29" s="602">
        <v>192508.47219</v>
      </c>
      <c r="N29" s="602">
        <v>381887.74842</v>
      </c>
      <c r="O29" s="602">
        <v>0</v>
      </c>
      <c r="P29" s="602">
        <v>-1802508.7692999989</v>
      </c>
    </row>
    <row r="30" spans="1:16" ht="12.75">
      <c r="A30" s="510" t="s">
        <v>86</v>
      </c>
      <c r="B30" s="602">
        <v>7008199.500170001</v>
      </c>
      <c r="C30" s="602">
        <v>3438679.54235</v>
      </c>
      <c r="D30" s="602">
        <v>1023562.7827900002</v>
      </c>
      <c r="E30" s="602">
        <v>152159.60663</v>
      </c>
      <c r="F30" s="602">
        <v>457553.4038000001</v>
      </c>
      <c r="G30" s="602">
        <v>1608838.7938199998</v>
      </c>
      <c r="H30" s="602">
        <v>6680794.129390001</v>
      </c>
      <c r="I30" s="602">
        <v>3611.07854</v>
      </c>
      <c r="J30" s="602">
        <v>476.71619</v>
      </c>
      <c r="K30" s="602">
        <v>67931.48925</v>
      </c>
      <c r="L30" s="602">
        <v>44755.05253</v>
      </c>
      <c r="M30" s="602">
        <v>116774.33651</v>
      </c>
      <c r="N30" s="602">
        <v>210631.03427</v>
      </c>
      <c r="O30" s="602">
        <v>0</v>
      </c>
      <c r="P30" s="602">
        <v>556361.6195399966</v>
      </c>
    </row>
    <row r="31" spans="1:16" ht="12.75">
      <c r="A31" s="510" t="s">
        <v>87</v>
      </c>
      <c r="B31" s="602">
        <v>5278322.53809</v>
      </c>
      <c r="C31" s="602">
        <v>2334473.31737</v>
      </c>
      <c r="D31" s="602">
        <v>839030.5631999999</v>
      </c>
      <c r="E31" s="602">
        <v>90851.39975000001</v>
      </c>
      <c r="F31" s="602">
        <v>407914.86889999994</v>
      </c>
      <c r="G31" s="602">
        <v>1369872.9565199998</v>
      </c>
      <c r="H31" s="602">
        <v>5042143.10574</v>
      </c>
      <c r="I31" s="602">
        <v>11029.19007</v>
      </c>
      <c r="J31" s="602">
        <v>306.2203</v>
      </c>
      <c r="K31" s="602">
        <v>41952.56133</v>
      </c>
      <c r="L31" s="602">
        <v>43039.920920000004</v>
      </c>
      <c r="M31" s="602">
        <v>96327.89262</v>
      </c>
      <c r="N31" s="602">
        <v>139851.53973</v>
      </c>
      <c r="O31" s="602">
        <v>0</v>
      </c>
      <c r="P31" s="602">
        <v>-390958.6158800004</v>
      </c>
    </row>
    <row r="32" spans="1:16" ht="12.75">
      <c r="A32" s="510" t="s">
        <v>88</v>
      </c>
      <c r="B32" s="602">
        <v>3907704.88397</v>
      </c>
      <c r="C32" s="602">
        <v>1742022.23024</v>
      </c>
      <c r="D32" s="602">
        <v>528953.80329</v>
      </c>
      <c r="E32" s="602">
        <v>71787.62568</v>
      </c>
      <c r="F32" s="602">
        <v>329883.18598999997</v>
      </c>
      <c r="G32" s="602">
        <v>1001971.36432</v>
      </c>
      <c r="H32" s="602">
        <v>3674618.20952</v>
      </c>
      <c r="I32" s="602">
        <v>58.048190000000005</v>
      </c>
      <c r="J32" s="602">
        <v>355.26395</v>
      </c>
      <c r="K32" s="602">
        <v>103657.11145999999</v>
      </c>
      <c r="L32" s="602">
        <v>21781.883550000002</v>
      </c>
      <c r="M32" s="602">
        <v>125852.30714999998</v>
      </c>
      <c r="N32" s="602">
        <v>107234.3673</v>
      </c>
      <c r="O32" s="602">
        <v>0</v>
      </c>
      <c r="P32" s="602">
        <v>-1476661.8802899998</v>
      </c>
    </row>
    <row r="33" spans="1:16" ht="12.75">
      <c r="A33" s="510" t="s">
        <v>89</v>
      </c>
      <c r="B33" s="602">
        <v>2182722.4676600005</v>
      </c>
      <c r="C33" s="602">
        <v>1143592.8523300001</v>
      </c>
      <c r="D33" s="602">
        <v>259668.25618000003</v>
      </c>
      <c r="E33" s="602">
        <v>38429.78175</v>
      </c>
      <c r="F33" s="602">
        <v>160954.45205999998</v>
      </c>
      <c r="G33" s="602">
        <v>479015.20823999995</v>
      </c>
      <c r="H33" s="602">
        <v>2081660.5505600004</v>
      </c>
      <c r="I33" s="602">
        <v>56.71378</v>
      </c>
      <c r="J33" s="602">
        <v>288.45880999999997</v>
      </c>
      <c r="K33" s="602">
        <v>11967.52832</v>
      </c>
      <c r="L33" s="602">
        <v>20194.456560000002</v>
      </c>
      <c r="M33" s="602">
        <v>32507.157470000002</v>
      </c>
      <c r="N33" s="602">
        <v>68554.75963</v>
      </c>
      <c r="O33" s="602">
        <v>0</v>
      </c>
      <c r="P33" s="602">
        <v>-633026.6872100006</v>
      </c>
    </row>
    <row r="34" spans="1:16" ht="12.75">
      <c r="A34" s="510" t="s">
        <v>90</v>
      </c>
      <c r="B34" s="602">
        <v>16327454.130020002</v>
      </c>
      <c r="C34" s="602">
        <v>7604691.884280001</v>
      </c>
      <c r="D34" s="602">
        <v>2834075.89974</v>
      </c>
      <c r="E34" s="602">
        <v>294114.89319000003</v>
      </c>
      <c r="F34" s="602">
        <v>746970.0460799999</v>
      </c>
      <c r="G34" s="602">
        <v>3921280.6291300007</v>
      </c>
      <c r="H34" s="602">
        <v>15401133.352420002</v>
      </c>
      <c r="I34" s="602">
        <v>197465.3634</v>
      </c>
      <c r="J34" s="602">
        <v>615.81161</v>
      </c>
      <c r="K34" s="602">
        <v>172498.04557</v>
      </c>
      <c r="L34" s="602">
        <v>146400.41551</v>
      </c>
      <c r="M34" s="602">
        <v>516979.6360899999</v>
      </c>
      <c r="N34" s="602">
        <v>409341.14151</v>
      </c>
      <c r="O34" s="602">
        <v>0</v>
      </c>
      <c r="P34" s="602">
        <v>2257627.5691300016</v>
      </c>
    </row>
    <row r="35" spans="1:16" ht="12.75">
      <c r="A35" s="510" t="s">
        <v>91</v>
      </c>
      <c r="B35" s="602">
        <v>2445476.0711</v>
      </c>
      <c r="C35" s="602">
        <v>1292406.30039</v>
      </c>
      <c r="D35" s="602">
        <v>281324.22066000005</v>
      </c>
      <c r="E35" s="602">
        <v>42056.415960000006</v>
      </c>
      <c r="F35" s="602">
        <v>184801.15077999997</v>
      </c>
      <c r="G35" s="602">
        <v>531482.7573</v>
      </c>
      <c r="H35" s="602">
        <v>2332070.84509</v>
      </c>
      <c r="I35" s="602">
        <v>1339.3348999999998</v>
      </c>
      <c r="J35" s="602">
        <v>295.13089</v>
      </c>
      <c r="K35" s="602">
        <v>16028.108619999999</v>
      </c>
      <c r="L35" s="602">
        <v>18812.874679999997</v>
      </c>
      <c r="M35" s="602">
        <v>36475.449089999995</v>
      </c>
      <c r="N35" s="602">
        <v>76929.77692</v>
      </c>
      <c r="O35" s="602"/>
      <c r="P35" s="602">
        <v>-165231.13741000043</v>
      </c>
    </row>
    <row r="36" spans="1:16" ht="12.75">
      <c r="A36" s="510" t="s">
        <v>92</v>
      </c>
      <c r="B36" s="602">
        <v>7875224.763870001</v>
      </c>
      <c r="C36" s="602">
        <v>3801130.92111</v>
      </c>
      <c r="D36" s="602">
        <v>1306185.6758900003</v>
      </c>
      <c r="E36" s="602">
        <v>124275.24952</v>
      </c>
      <c r="F36" s="602">
        <v>360666.4741300001</v>
      </c>
      <c r="G36" s="602">
        <v>1924834.0053100002</v>
      </c>
      <c r="H36" s="602">
        <v>7517092.32596</v>
      </c>
      <c r="I36" s="602">
        <v>6169.1444</v>
      </c>
      <c r="J36" s="602">
        <v>627.79439</v>
      </c>
      <c r="K36" s="602">
        <v>57650.928719999996</v>
      </c>
      <c r="L36" s="602">
        <v>80611.71327000001</v>
      </c>
      <c r="M36" s="602">
        <v>145059.58078000002</v>
      </c>
      <c r="N36" s="602">
        <v>213072.85713</v>
      </c>
      <c r="O36" s="602">
        <v>0</v>
      </c>
      <c r="P36" s="602">
        <v>-1166757.9597900007</v>
      </c>
    </row>
    <row r="37" spans="1:16" ht="12.75">
      <c r="A37" s="510" t="s">
        <v>93</v>
      </c>
      <c r="B37" s="602">
        <v>3584118.61614</v>
      </c>
      <c r="C37" s="602">
        <v>1600252.6671499999</v>
      </c>
      <c r="D37" s="602">
        <v>507985.06289</v>
      </c>
      <c r="E37" s="602">
        <v>29211.154730000002</v>
      </c>
      <c r="F37" s="602">
        <v>303641.4091500001</v>
      </c>
      <c r="G37" s="602">
        <v>972185.2002099999</v>
      </c>
      <c r="H37" s="602">
        <v>3413275.49413</v>
      </c>
      <c r="I37" s="602">
        <v>-644.2364399999999</v>
      </c>
      <c r="J37" s="602">
        <v>303.97</v>
      </c>
      <c r="K37" s="602">
        <v>50799.4392</v>
      </c>
      <c r="L37" s="602">
        <v>24463.700080000002</v>
      </c>
      <c r="M37" s="602">
        <v>74922.87284</v>
      </c>
      <c r="N37" s="602">
        <v>95920.24917</v>
      </c>
      <c r="O37" s="602">
        <v>0</v>
      </c>
      <c r="P37" s="602">
        <v>1864741.431369999</v>
      </c>
    </row>
    <row r="38" spans="1:16" ht="12.75">
      <c r="A38" s="510" t="s">
        <v>94</v>
      </c>
      <c r="B38" s="602">
        <v>2939030.5370699996</v>
      </c>
      <c r="C38" s="602">
        <v>1700952.5080499998</v>
      </c>
      <c r="D38" s="602">
        <v>382097.20723</v>
      </c>
      <c r="E38" s="602">
        <v>32971.22927999999</v>
      </c>
      <c r="F38" s="602">
        <v>232786.98579</v>
      </c>
      <c r="G38" s="602">
        <v>418335.69496</v>
      </c>
      <c r="H38" s="602">
        <v>2767143.6253099996</v>
      </c>
      <c r="I38" s="602">
        <v>69.00864</v>
      </c>
      <c r="J38" s="602">
        <v>194.30202</v>
      </c>
      <c r="K38" s="602">
        <v>31121.68919</v>
      </c>
      <c r="L38" s="602">
        <v>56202.40987</v>
      </c>
      <c r="M38" s="602">
        <v>87587.40972</v>
      </c>
      <c r="N38" s="602">
        <v>84299.50204</v>
      </c>
      <c r="O38" s="602">
        <v>0</v>
      </c>
      <c r="P38" s="602">
        <v>724653.09142</v>
      </c>
    </row>
    <row r="39" spans="1:16" ht="12.75">
      <c r="A39" s="510" t="s">
        <v>95</v>
      </c>
      <c r="B39" s="602">
        <v>4279466.62451</v>
      </c>
      <c r="C39" s="602">
        <v>1986320.74744</v>
      </c>
      <c r="D39" s="602">
        <v>712743.1004100001</v>
      </c>
      <c r="E39" s="602">
        <v>44449.93806999999</v>
      </c>
      <c r="F39" s="602">
        <v>322260.14574</v>
      </c>
      <c r="G39" s="602">
        <v>1034853.8824300001</v>
      </c>
      <c r="H39" s="602">
        <v>4100627.8140900005</v>
      </c>
      <c r="I39" s="602">
        <v>47.734559999999995</v>
      </c>
      <c r="J39" s="602">
        <v>486.38379</v>
      </c>
      <c r="K39" s="602">
        <v>34646.49593</v>
      </c>
      <c r="L39" s="602">
        <v>24772.7718</v>
      </c>
      <c r="M39" s="602">
        <v>59953.38608</v>
      </c>
      <c r="N39" s="602">
        <v>118885.42434</v>
      </c>
      <c r="O39" s="602">
        <v>0</v>
      </c>
      <c r="P39" s="602">
        <v>-67905.91561000049</v>
      </c>
    </row>
    <row r="40" spans="1:16" ht="12.75">
      <c r="A40" s="510" t="s">
        <v>96</v>
      </c>
      <c r="B40" s="602">
        <v>6630246.64641</v>
      </c>
      <c r="C40" s="602">
        <v>3075089.8433</v>
      </c>
      <c r="D40" s="602">
        <v>1222484.46449</v>
      </c>
      <c r="E40" s="602">
        <v>82530.60396000001</v>
      </c>
      <c r="F40" s="602">
        <v>433501.76126</v>
      </c>
      <c r="G40" s="602">
        <v>1538042.04504</v>
      </c>
      <c r="H40" s="602">
        <v>6351648.71805</v>
      </c>
      <c r="I40" s="602">
        <v>9421.57674</v>
      </c>
      <c r="J40" s="602">
        <v>316.01579</v>
      </c>
      <c r="K40" s="602">
        <v>44919.316490000005</v>
      </c>
      <c r="L40" s="602">
        <v>41466.71874</v>
      </c>
      <c r="M40" s="602">
        <v>96123.62776</v>
      </c>
      <c r="N40" s="602">
        <v>182474.3006</v>
      </c>
      <c r="O40" s="602">
        <v>0</v>
      </c>
      <c r="P40" s="602">
        <v>-1194689.3873699997</v>
      </c>
    </row>
    <row r="41" spans="1:16" ht="12.75">
      <c r="A41" s="510" t="s">
        <v>97</v>
      </c>
      <c r="B41" s="602">
        <v>7837276.45232</v>
      </c>
      <c r="C41" s="602">
        <v>3540581.6096300003</v>
      </c>
      <c r="D41" s="602">
        <v>1532004.1284599998</v>
      </c>
      <c r="E41" s="602">
        <v>96283.92527</v>
      </c>
      <c r="F41" s="602">
        <v>771693.61587</v>
      </c>
      <c r="G41" s="602">
        <v>1575477.5013299999</v>
      </c>
      <c r="H41" s="602">
        <v>7516040.78056</v>
      </c>
      <c r="I41" s="602">
        <v>3531.09472</v>
      </c>
      <c r="J41" s="602">
        <v>315.34983</v>
      </c>
      <c r="K41" s="602">
        <v>54853.34037</v>
      </c>
      <c r="L41" s="602">
        <v>51653.41113</v>
      </c>
      <c r="M41" s="602">
        <v>110353.19605</v>
      </c>
      <c r="N41" s="602">
        <v>210882.47571</v>
      </c>
      <c r="O41" s="602">
        <v>0</v>
      </c>
      <c r="P41" s="602">
        <v>-1529015.967649999</v>
      </c>
    </row>
    <row r="42" spans="1:16" ht="12.75">
      <c r="A42" s="510" t="s">
        <v>98</v>
      </c>
      <c r="B42" s="602">
        <v>2261101.82884</v>
      </c>
      <c r="C42" s="602">
        <v>1334202.00624</v>
      </c>
      <c r="D42" s="602">
        <v>245967.83951</v>
      </c>
      <c r="E42" s="602">
        <v>38819.33107</v>
      </c>
      <c r="F42" s="602">
        <v>52494.250120000026</v>
      </c>
      <c r="G42" s="602">
        <v>475783.69460000005</v>
      </c>
      <c r="H42" s="602">
        <v>2147267.12154</v>
      </c>
      <c r="I42" s="602">
        <v>1900.9703200000001</v>
      </c>
      <c r="J42" s="602">
        <v>222.10835</v>
      </c>
      <c r="K42" s="602">
        <v>20351.4306</v>
      </c>
      <c r="L42" s="602">
        <v>22582.0739</v>
      </c>
      <c r="M42" s="602">
        <v>45056.58317</v>
      </c>
      <c r="N42" s="602">
        <v>68778.12413</v>
      </c>
      <c r="O42" s="602">
        <v>0</v>
      </c>
      <c r="P42" s="602">
        <v>146456.92128999997</v>
      </c>
    </row>
    <row r="43" spans="1:16" ht="12.75">
      <c r="A43" s="510" t="s">
        <v>99</v>
      </c>
      <c r="B43" s="602">
        <v>7174022.4677099995</v>
      </c>
      <c r="C43" s="602">
        <v>3295862.31147</v>
      </c>
      <c r="D43" s="602">
        <v>1014090.9829800001</v>
      </c>
      <c r="E43" s="602">
        <v>118943.74702</v>
      </c>
      <c r="F43" s="602">
        <v>586187.1914500003</v>
      </c>
      <c r="G43" s="602">
        <v>1838268.4874299997</v>
      </c>
      <c r="H43" s="602">
        <v>6853352.72035</v>
      </c>
      <c r="I43" s="602">
        <v>122.22402000000001</v>
      </c>
      <c r="J43" s="602">
        <v>390.24435</v>
      </c>
      <c r="K43" s="602">
        <v>72953.31652</v>
      </c>
      <c r="L43" s="602">
        <v>54653.189150000006</v>
      </c>
      <c r="M43" s="602">
        <v>128118.97404</v>
      </c>
      <c r="N43" s="602">
        <v>192550.77331999998</v>
      </c>
      <c r="O43" s="602">
        <v>0</v>
      </c>
      <c r="P43" s="602">
        <v>1101427.4801399987</v>
      </c>
    </row>
    <row r="44" spans="1:16" ht="12.75">
      <c r="A44" s="512" t="s">
        <v>100</v>
      </c>
      <c r="B44" s="602">
        <v>1628190.56813</v>
      </c>
      <c r="C44" s="602">
        <v>916764.8747</v>
      </c>
      <c r="D44" s="602">
        <v>196370.89507999996</v>
      </c>
      <c r="E44" s="602">
        <v>32909.20052</v>
      </c>
      <c r="F44" s="602">
        <v>86848.98599999999</v>
      </c>
      <c r="G44" s="602">
        <v>315488.08895</v>
      </c>
      <c r="H44" s="602">
        <v>1548382.04525</v>
      </c>
      <c r="I44" s="602">
        <v>44.967769999999994</v>
      </c>
      <c r="J44" s="602">
        <v>205.42102</v>
      </c>
      <c r="K44" s="602">
        <v>8134.18971</v>
      </c>
      <c r="L44" s="602">
        <v>15340.885949999998</v>
      </c>
      <c r="M44" s="602">
        <v>23725.46445</v>
      </c>
      <c r="N44" s="602">
        <v>56083.05843</v>
      </c>
      <c r="O44" s="602">
        <v>0</v>
      </c>
      <c r="P44" s="602">
        <v>-611364.65034</v>
      </c>
    </row>
    <row r="45" spans="1:16" ht="12.75">
      <c r="A45" s="510" t="s">
        <v>101</v>
      </c>
      <c r="B45" s="602">
        <v>6840093.88482</v>
      </c>
      <c r="C45" s="602">
        <v>3360843.9315</v>
      </c>
      <c r="D45" s="602">
        <v>1021678.22861</v>
      </c>
      <c r="E45" s="602">
        <v>93427.1297</v>
      </c>
      <c r="F45" s="602">
        <v>354312.9711000001</v>
      </c>
      <c r="G45" s="602">
        <v>1700779.60682</v>
      </c>
      <c r="H45" s="602">
        <v>6531041.86773</v>
      </c>
      <c r="I45" s="602">
        <v>3848.7393399999996</v>
      </c>
      <c r="J45" s="602">
        <v>660.4430500000001</v>
      </c>
      <c r="K45" s="602">
        <v>42292.75318</v>
      </c>
      <c r="L45" s="602">
        <v>57927.20614</v>
      </c>
      <c r="M45" s="602">
        <v>104729.14171</v>
      </c>
      <c r="N45" s="602">
        <v>204322.87537999998</v>
      </c>
      <c r="O45" s="602">
        <v>0</v>
      </c>
      <c r="P45" s="602">
        <v>-734384.4597899979</v>
      </c>
    </row>
    <row r="46" spans="1:16" ht="12.75">
      <c r="A46" s="510" t="s">
        <v>102</v>
      </c>
      <c r="B46" s="602">
        <v>4854469.52779</v>
      </c>
      <c r="C46" s="602">
        <v>2591461.66447</v>
      </c>
      <c r="D46" s="602">
        <v>475512.68139</v>
      </c>
      <c r="E46" s="602">
        <v>58473.344939999995</v>
      </c>
      <c r="F46" s="602">
        <v>271118.07706000004</v>
      </c>
      <c r="G46" s="602">
        <v>1252895.5909999998</v>
      </c>
      <c r="H46" s="602">
        <v>4649461.35886</v>
      </c>
      <c r="I46" s="602">
        <v>0</v>
      </c>
      <c r="J46" s="602">
        <v>435.72852</v>
      </c>
      <c r="K46" s="602">
        <v>27488.634309999998</v>
      </c>
      <c r="L46" s="602">
        <v>32763.625699999997</v>
      </c>
      <c r="M46" s="602">
        <v>60687.988529999995</v>
      </c>
      <c r="N46" s="602">
        <v>144320.1804</v>
      </c>
      <c r="O46" s="602">
        <v>0</v>
      </c>
      <c r="P46" s="602">
        <v>-1229123.3648099992</v>
      </c>
    </row>
    <row r="47" spans="1:16" ht="12.75">
      <c r="A47" s="510" t="s">
        <v>103</v>
      </c>
      <c r="B47" s="602">
        <v>5051253.625750001</v>
      </c>
      <c r="C47" s="602">
        <v>2592036.33751</v>
      </c>
      <c r="D47" s="602">
        <v>851897.01447</v>
      </c>
      <c r="E47" s="602">
        <v>61893.95268</v>
      </c>
      <c r="F47" s="602">
        <v>322782.92203</v>
      </c>
      <c r="G47" s="602">
        <v>1005955.4898000001</v>
      </c>
      <c r="H47" s="602">
        <v>4834565.7164900005</v>
      </c>
      <c r="I47" s="602">
        <v>4899.14768</v>
      </c>
      <c r="J47" s="602">
        <v>265.88081</v>
      </c>
      <c r="K47" s="602">
        <v>25778.624079999998</v>
      </c>
      <c r="L47" s="602">
        <v>31526.277430000002</v>
      </c>
      <c r="M47" s="602">
        <v>62469.93</v>
      </c>
      <c r="N47" s="602">
        <v>154217.97926</v>
      </c>
      <c r="O47" s="602">
        <v>0</v>
      </c>
      <c r="P47" s="602">
        <v>-1600631.383419999</v>
      </c>
    </row>
    <row r="48" spans="1:16" ht="12.75">
      <c r="A48" s="510" t="s">
        <v>104</v>
      </c>
      <c r="B48" s="602">
        <v>2159195.8661100003</v>
      </c>
      <c r="C48" s="602">
        <v>1009951.35771</v>
      </c>
      <c r="D48" s="602">
        <v>396269.1987100001</v>
      </c>
      <c r="E48" s="602">
        <v>26709.808279999997</v>
      </c>
      <c r="F48" s="602">
        <v>202133.57432</v>
      </c>
      <c r="G48" s="602">
        <v>431787.41545</v>
      </c>
      <c r="H48" s="602">
        <v>2066851.35447</v>
      </c>
      <c r="I48" s="602">
        <v>68.67878999999999</v>
      </c>
      <c r="J48" s="602">
        <v>90.56000999999999</v>
      </c>
      <c r="K48" s="602">
        <v>16944.64978</v>
      </c>
      <c r="L48" s="602">
        <v>15365.981029999997</v>
      </c>
      <c r="M48" s="602">
        <v>32469.869609999994</v>
      </c>
      <c r="N48" s="602">
        <v>59874.64203</v>
      </c>
      <c r="O48" s="602">
        <v>0</v>
      </c>
      <c r="P48" s="602">
        <v>-172147.93805</v>
      </c>
    </row>
    <row r="49" spans="1:16" ht="13.5" thickBot="1">
      <c r="A49" s="513"/>
      <c r="B49" s="603"/>
      <c r="C49" s="603"/>
      <c r="D49" s="603"/>
      <c r="E49" s="603"/>
      <c r="F49" s="603"/>
      <c r="G49" s="603"/>
      <c r="H49" s="603"/>
      <c r="I49" s="603"/>
      <c r="J49" s="603"/>
      <c r="K49" s="603"/>
      <c r="L49" s="603"/>
      <c r="M49" s="603"/>
      <c r="N49" s="603"/>
      <c r="O49" s="603"/>
      <c r="P49" s="603"/>
    </row>
    <row r="50" spans="1:16" ht="12.75">
      <c r="A50" s="617" t="s">
        <v>677</v>
      </c>
      <c r="B50" s="618"/>
      <c r="C50" s="618"/>
      <c r="D50" s="618"/>
      <c r="E50" s="618"/>
      <c r="F50" s="618"/>
      <c r="G50" s="618"/>
      <c r="H50" s="606"/>
      <c r="I50" s="606"/>
      <c r="J50" s="606"/>
      <c r="K50" s="606"/>
      <c r="L50" s="606"/>
      <c r="M50" s="606"/>
      <c r="N50" s="606"/>
      <c r="O50" s="606"/>
      <c r="P50" s="606"/>
    </row>
    <row r="51" spans="1:16" ht="12.75">
      <c r="A51" s="621"/>
      <c r="B51" s="606"/>
      <c r="C51" s="606"/>
      <c r="D51" s="606"/>
      <c r="E51" s="606"/>
      <c r="F51" s="606"/>
      <c r="G51" s="606"/>
      <c r="H51" s="606"/>
      <c r="I51" s="606"/>
      <c r="J51" s="606"/>
      <c r="K51" s="606"/>
      <c r="L51" s="606"/>
      <c r="M51" s="606"/>
      <c r="N51" s="606"/>
      <c r="O51" s="606"/>
      <c r="P51" s="606"/>
    </row>
  </sheetData>
  <sheetProtection/>
  <mergeCells count="16">
    <mergeCell ref="E7:E9"/>
    <mergeCell ref="F7:F9"/>
    <mergeCell ref="G7:G9"/>
    <mergeCell ref="H7:H9"/>
    <mergeCell ref="I7:M8"/>
    <mergeCell ref="N7:N9"/>
    <mergeCell ref="A2:P2"/>
    <mergeCell ref="A3:P3"/>
    <mergeCell ref="A5:P5"/>
    <mergeCell ref="A6:A9"/>
    <mergeCell ref="B6:N6"/>
    <mergeCell ref="O6:O9"/>
    <mergeCell ref="P6:P9"/>
    <mergeCell ref="B7:B9"/>
    <mergeCell ref="C7:C9"/>
    <mergeCell ref="D7:D9"/>
  </mergeCells>
  <hyperlinks>
    <hyperlink ref="A1" location="Índice!A1" display="Regresar"/>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J71"/>
  <sheetViews>
    <sheetView showGridLines="0" zoomScalePageLayoutView="0" workbookViewId="0" topLeftCell="A1">
      <selection activeCell="A1" sqref="A1"/>
    </sheetView>
  </sheetViews>
  <sheetFormatPr defaultColWidth="11.421875" defaultRowHeight="12.75"/>
  <cols>
    <col min="1" max="1" width="42.57421875" style="0" customWidth="1"/>
    <col min="2" max="2" width="15.00390625" style="0" customWidth="1"/>
    <col min="3" max="3" width="14.140625" style="0" customWidth="1"/>
    <col min="4" max="4" width="12.57421875" style="0" customWidth="1"/>
    <col min="5" max="5" width="14.140625" style="0" customWidth="1"/>
    <col min="6" max="6" width="12.421875" style="0" customWidth="1"/>
    <col min="7" max="7" width="12.8515625" style="0" customWidth="1"/>
    <col min="9" max="9" width="13.00390625" style="0" customWidth="1"/>
    <col min="10" max="10" width="12.57421875" style="0" customWidth="1"/>
  </cols>
  <sheetData>
    <row r="1" spans="1:10" ht="12.75">
      <c r="A1" s="17" t="s">
        <v>66</v>
      </c>
      <c r="B1" s="9"/>
      <c r="C1" s="9"/>
      <c r="D1" s="9"/>
      <c r="E1" s="9"/>
      <c r="F1" s="9"/>
      <c r="G1" s="9"/>
      <c r="H1" s="9"/>
      <c r="I1" s="9"/>
      <c r="J1" s="9"/>
    </row>
    <row r="2" spans="1:10" ht="12.75">
      <c r="A2" s="869" t="s">
        <v>973</v>
      </c>
      <c r="B2" s="869"/>
      <c r="C2" s="869"/>
      <c r="D2" s="869"/>
      <c r="E2" s="869"/>
      <c r="F2" s="869"/>
      <c r="G2" s="869"/>
      <c r="H2" s="869"/>
      <c r="I2" s="869"/>
      <c r="J2" s="869"/>
    </row>
    <row r="3" spans="1:10" ht="15">
      <c r="A3" s="831" t="s">
        <v>974</v>
      </c>
      <c r="B3" s="831"/>
      <c r="C3" s="831"/>
      <c r="D3" s="831"/>
      <c r="E3" s="831"/>
      <c r="F3" s="831"/>
      <c r="G3" s="831"/>
      <c r="H3" s="831"/>
      <c r="I3" s="831"/>
      <c r="J3" s="831"/>
    </row>
    <row r="4" spans="1:10" ht="14.25">
      <c r="A4" s="893" t="s">
        <v>524</v>
      </c>
      <c r="B4" s="893"/>
      <c r="C4" s="893"/>
      <c r="D4" s="893"/>
      <c r="E4" s="893"/>
      <c r="F4" s="893"/>
      <c r="G4" s="893"/>
      <c r="H4" s="893"/>
      <c r="I4" s="893"/>
      <c r="J4" s="893"/>
    </row>
    <row r="5" spans="1:10" ht="13.5" thickBot="1">
      <c r="A5" s="619"/>
      <c r="B5" s="619"/>
      <c r="C5" s="619"/>
      <c r="D5" s="619"/>
      <c r="E5" s="619"/>
      <c r="F5" s="619"/>
      <c r="G5" s="619"/>
      <c r="H5" s="619"/>
      <c r="I5" s="619"/>
      <c r="J5" s="525" t="s">
        <v>975</v>
      </c>
    </row>
    <row r="6" spans="1:10" ht="12.75">
      <c r="A6" s="894" t="s">
        <v>472</v>
      </c>
      <c r="B6" s="864" t="s">
        <v>729</v>
      </c>
      <c r="C6" s="872" t="s">
        <v>624</v>
      </c>
      <c r="D6" s="872"/>
      <c r="E6" s="864" t="s">
        <v>730</v>
      </c>
      <c r="F6" s="864" t="s">
        <v>731</v>
      </c>
      <c r="G6" s="864" t="s">
        <v>732</v>
      </c>
      <c r="H6" s="864" t="s">
        <v>733</v>
      </c>
      <c r="I6" s="267" t="s">
        <v>596</v>
      </c>
      <c r="J6" s="866" t="s">
        <v>682</v>
      </c>
    </row>
    <row r="7" spans="1:10" ht="12.75">
      <c r="A7" s="895"/>
      <c r="B7" s="865"/>
      <c r="C7" s="873"/>
      <c r="D7" s="873"/>
      <c r="E7" s="865"/>
      <c r="F7" s="865"/>
      <c r="G7" s="865"/>
      <c r="H7" s="865"/>
      <c r="I7" s="268" t="s">
        <v>68</v>
      </c>
      <c r="J7" s="867"/>
    </row>
    <row r="8" spans="1:10" ht="12.75">
      <c r="A8" s="895"/>
      <c r="B8" s="865"/>
      <c r="C8" s="620" t="s">
        <v>734</v>
      </c>
      <c r="D8" s="620" t="s">
        <v>735</v>
      </c>
      <c r="E8" s="865"/>
      <c r="F8" s="865"/>
      <c r="G8" s="865"/>
      <c r="H8" s="865"/>
      <c r="I8" s="270" t="s">
        <v>596</v>
      </c>
      <c r="J8" s="867"/>
    </row>
    <row r="9" spans="1:10" ht="12.75">
      <c r="A9" s="529"/>
      <c r="B9" s="530"/>
      <c r="C9" s="529"/>
      <c r="D9" s="529"/>
      <c r="E9" s="529"/>
      <c r="F9" s="530"/>
      <c r="G9" s="530"/>
      <c r="H9" s="529"/>
      <c r="I9" s="531"/>
      <c r="J9" s="529"/>
    </row>
    <row r="10" spans="1:10" ht="12.75">
      <c r="A10" s="475" t="s">
        <v>525</v>
      </c>
      <c r="B10" s="533"/>
      <c r="C10" s="533"/>
      <c r="D10" s="533"/>
      <c r="E10" s="533"/>
      <c r="F10" s="533"/>
      <c r="G10" s="534"/>
      <c r="H10" s="533"/>
      <c r="I10" s="535"/>
      <c r="J10" s="536"/>
    </row>
    <row r="11" spans="1:10" ht="12.75">
      <c r="A11" s="532"/>
      <c r="B11" s="537"/>
      <c r="C11" s="538"/>
      <c r="D11" s="537"/>
      <c r="E11" s="537"/>
      <c r="F11" s="537"/>
      <c r="G11" s="537"/>
      <c r="H11" s="537"/>
      <c r="I11" s="539"/>
      <c r="J11" s="536"/>
    </row>
    <row r="12" spans="1:10" ht="12.75">
      <c r="A12" s="540" t="s">
        <v>683</v>
      </c>
      <c r="B12" s="607">
        <v>25935710.62616</v>
      </c>
      <c r="C12" s="607">
        <v>94599976.40986</v>
      </c>
      <c r="D12" s="607">
        <v>19771861.44129</v>
      </c>
      <c r="E12" s="607">
        <v>114371837.85115</v>
      </c>
      <c r="F12" s="607">
        <v>32884791.991</v>
      </c>
      <c r="G12" s="607">
        <v>13658170.49047</v>
      </c>
      <c r="H12" s="607">
        <v>1000535.52432</v>
      </c>
      <c r="I12" s="607">
        <v>187851046.4831</v>
      </c>
      <c r="J12" s="587">
        <v>68.39010509180716</v>
      </c>
    </row>
    <row r="13" spans="1:10" ht="12.75">
      <c r="A13" s="540" t="s">
        <v>736</v>
      </c>
      <c r="B13" s="607">
        <v>0</v>
      </c>
      <c r="C13" s="607">
        <v>51048890.93719</v>
      </c>
      <c r="D13" s="607">
        <v>1057334.91639</v>
      </c>
      <c r="E13" s="607">
        <v>52106225.853580005</v>
      </c>
      <c r="F13" s="607">
        <v>1752861.85344</v>
      </c>
      <c r="G13" s="607"/>
      <c r="H13" s="607">
        <v>843147.76837</v>
      </c>
      <c r="I13" s="607">
        <v>54702235.47539001</v>
      </c>
      <c r="J13" s="587">
        <v>19.915202512620933</v>
      </c>
    </row>
    <row r="14" spans="1:10" ht="12.75">
      <c r="A14" s="543" t="s">
        <v>737</v>
      </c>
      <c r="B14" s="607">
        <v>25935710.62616</v>
      </c>
      <c r="C14" s="607">
        <v>145648867.34705</v>
      </c>
      <c r="D14" s="607">
        <v>20829196.35768</v>
      </c>
      <c r="E14" s="607">
        <v>166478063.70473</v>
      </c>
      <c r="F14" s="607">
        <v>34637653.84444</v>
      </c>
      <c r="G14" s="607">
        <v>13658170.49047</v>
      </c>
      <c r="H14" s="607">
        <v>1843683.29269</v>
      </c>
      <c r="I14" s="607">
        <v>242553281.95848998</v>
      </c>
      <c r="J14" s="587">
        <v>88.30530760442808</v>
      </c>
    </row>
    <row r="15" spans="1:10" ht="12.75">
      <c r="A15" s="281" t="s">
        <v>798</v>
      </c>
      <c r="B15" s="607">
        <v>3722246.50895</v>
      </c>
      <c r="C15" s="607">
        <v>16364144.526999999</v>
      </c>
      <c r="D15" s="607">
        <v>4835469.8884</v>
      </c>
      <c r="E15" s="607">
        <v>21199614.4154</v>
      </c>
      <c r="F15" s="607">
        <v>5169269.02367</v>
      </c>
      <c r="G15" s="607">
        <v>1327740.62124</v>
      </c>
      <c r="H15" s="607">
        <v>703615.59825</v>
      </c>
      <c r="I15" s="607">
        <v>32122486.16751</v>
      </c>
      <c r="J15" s="587">
        <v>11.694692395571888</v>
      </c>
    </row>
    <row r="16" spans="1:10" ht="12.75">
      <c r="A16" s="281" t="s">
        <v>799</v>
      </c>
      <c r="B16" s="607">
        <v>2688562.53579</v>
      </c>
      <c r="C16" s="607">
        <v>782304.38173</v>
      </c>
      <c r="D16" s="607">
        <v>44653.68987</v>
      </c>
      <c r="E16" s="607">
        <v>826958.0716</v>
      </c>
      <c r="F16" s="607">
        <v>4117992.83103</v>
      </c>
      <c r="G16" s="607">
        <v>4472.62124</v>
      </c>
      <c r="H16" s="607">
        <v>2243.02127</v>
      </c>
      <c r="I16" s="607">
        <v>7640229.08093</v>
      </c>
      <c r="J16" s="587">
        <v>2.7815446309866156</v>
      </c>
    </row>
    <row r="17" spans="1:10" ht="12.75">
      <c r="A17" s="281" t="s">
        <v>800</v>
      </c>
      <c r="B17" s="607">
        <v>1033683.97316</v>
      </c>
      <c r="C17" s="607">
        <v>15581840.14527</v>
      </c>
      <c r="D17" s="607">
        <v>4790816.19853</v>
      </c>
      <c r="E17" s="607">
        <v>20372656.3438</v>
      </c>
      <c r="F17" s="607">
        <v>1051276.19264</v>
      </c>
      <c r="G17" s="607">
        <v>1323268</v>
      </c>
      <c r="H17" s="607">
        <v>701372.57698</v>
      </c>
      <c r="I17" s="607">
        <v>24482257.086579997</v>
      </c>
      <c r="J17" s="587">
        <v>8.913147764585272</v>
      </c>
    </row>
    <row r="18" spans="1:10" ht="12.75">
      <c r="A18" s="475" t="s">
        <v>690</v>
      </c>
      <c r="B18" s="607">
        <v>29657957.13511</v>
      </c>
      <c r="C18" s="607">
        <v>162013011.87405002</v>
      </c>
      <c r="D18" s="607">
        <v>25664666.24608</v>
      </c>
      <c r="E18" s="607">
        <v>187677678.12013003</v>
      </c>
      <c r="F18" s="607">
        <v>39806922.86811</v>
      </c>
      <c r="G18" s="607">
        <v>14985911.111709999</v>
      </c>
      <c r="H18" s="607">
        <v>2547298.8909400003</v>
      </c>
      <c r="I18" s="607">
        <v>274675768.12600005</v>
      </c>
      <c r="J18" s="587">
        <v>100</v>
      </c>
    </row>
    <row r="19" spans="1:10" ht="12.75">
      <c r="A19" s="532"/>
      <c r="B19" s="607"/>
      <c r="C19" s="607"/>
      <c r="D19" s="607"/>
      <c r="E19" s="607"/>
      <c r="F19" s="607"/>
      <c r="G19" s="607"/>
      <c r="H19" s="607"/>
      <c r="I19" s="607"/>
      <c r="J19" s="587"/>
    </row>
    <row r="20" spans="1:10" ht="12.75">
      <c r="A20" s="545"/>
      <c r="B20" s="607"/>
      <c r="C20" s="607"/>
      <c r="D20" s="607"/>
      <c r="E20" s="607"/>
      <c r="F20" s="607"/>
      <c r="G20" s="607"/>
      <c r="H20" s="607"/>
      <c r="I20" s="607"/>
      <c r="J20" s="587"/>
    </row>
    <row r="21" spans="1:10" ht="12.75">
      <c r="A21" s="475" t="s">
        <v>851</v>
      </c>
      <c r="B21" s="607"/>
      <c r="C21" s="607"/>
      <c r="D21" s="607"/>
      <c r="E21" s="607"/>
      <c r="F21" s="607"/>
      <c r="G21" s="607"/>
      <c r="H21" s="607"/>
      <c r="I21" s="607"/>
      <c r="J21" s="587"/>
    </row>
    <row r="22" spans="1:10" ht="12.75">
      <c r="A22" s="532"/>
      <c r="B22" s="607"/>
      <c r="C22" s="607"/>
      <c r="D22" s="607"/>
      <c r="E22" s="607"/>
      <c r="F22" s="607"/>
      <c r="G22" s="607"/>
      <c r="H22" s="607"/>
      <c r="I22" s="607"/>
      <c r="J22" s="587"/>
    </row>
    <row r="23" spans="1:10" ht="12.75">
      <c r="A23" s="540" t="s">
        <v>742</v>
      </c>
      <c r="B23" s="607">
        <v>5967215.01428</v>
      </c>
      <c r="C23" s="607">
        <v>85730465.35376</v>
      </c>
      <c r="D23" s="607">
        <v>25976336.73034</v>
      </c>
      <c r="E23" s="607">
        <v>111706802.08410001</v>
      </c>
      <c r="F23" s="607">
        <v>724302.12939</v>
      </c>
      <c r="G23" s="607">
        <v>3734872.07286</v>
      </c>
      <c r="H23" s="607">
        <v>3790395.5243</v>
      </c>
      <c r="I23" s="607">
        <v>125923586.82493001</v>
      </c>
      <c r="J23" s="587">
        <v>45.84444695797337</v>
      </c>
    </row>
    <row r="24" spans="1:10" ht="12.75">
      <c r="A24" s="545" t="s">
        <v>802</v>
      </c>
      <c r="B24" s="607">
        <v>1673009.02562</v>
      </c>
      <c r="C24" s="607">
        <v>26965070.85087</v>
      </c>
      <c r="D24" s="607">
        <v>9058746.05732</v>
      </c>
      <c r="E24" s="607">
        <v>36023816.90819</v>
      </c>
      <c r="F24" s="607">
        <v>13588.7698</v>
      </c>
      <c r="G24" s="607">
        <v>183614.07504</v>
      </c>
      <c r="H24" s="607">
        <v>1335941.78575</v>
      </c>
      <c r="I24" s="607">
        <v>39229970.564399995</v>
      </c>
      <c r="J24" s="587">
        <v>14.282283010274249</v>
      </c>
    </row>
    <row r="25" spans="1:10" ht="12.75">
      <c r="A25" s="540" t="s">
        <v>744</v>
      </c>
      <c r="B25" s="607">
        <v>131080.93182</v>
      </c>
      <c r="C25" s="607">
        <v>2149341.58703</v>
      </c>
      <c r="D25" s="607">
        <v>696231.85798</v>
      </c>
      <c r="E25" s="607">
        <v>2845573.44501</v>
      </c>
      <c r="F25" s="607">
        <v>2681.8845</v>
      </c>
      <c r="G25" s="607">
        <v>199023.02901</v>
      </c>
      <c r="H25" s="607">
        <v>103159.76627</v>
      </c>
      <c r="I25" s="607">
        <v>3281519.0566100003</v>
      </c>
      <c r="J25" s="587">
        <v>1.1946882242283174</v>
      </c>
    </row>
    <row r="26" spans="1:10" ht="12.75">
      <c r="A26" s="540" t="s">
        <v>803</v>
      </c>
      <c r="B26" s="607">
        <v>595469.97618</v>
      </c>
      <c r="C26" s="607">
        <v>8452116.95177</v>
      </c>
      <c r="D26" s="607">
        <v>2734925.06913</v>
      </c>
      <c r="E26" s="607">
        <v>11187042.0209</v>
      </c>
      <c r="F26" s="607">
        <v>353685.22665</v>
      </c>
      <c r="G26" s="607">
        <v>7843769.65725</v>
      </c>
      <c r="H26" s="607">
        <v>405143.67312</v>
      </c>
      <c r="I26" s="607">
        <v>20385110.5541</v>
      </c>
      <c r="J26" s="587">
        <v>7.42151762901374</v>
      </c>
    </row>
    <row r="27" spans="1:10" ht="12.75">
      <c r="A27" s="540" t="s">
        <v>746</v>
      </c>
      <c r="B27" s="607">
        <v>7296046.81109</v>
      </c>
      <c r="C27" s="607">
        <v>37003824.95478</v>
      </c>
      <c r="D27" s="607">
        <v>8629231.74527</v>
      </c>
      <c r="E27" s="607">
        <v>45633056.70005</v>
      </c>
      <c r="F27" s="607">
        <v>8014358.503590001</v>
      </c>
      <c r="G27" s="607">
        <v>1241677.57077</v>
      </c>
      <c r="H27" s="607">
        <v>1259371.10409</v>
      </c>
      <c r="I27" s="607">
        <v>63444510.68959</v>
      </c>
      <c r="J27" s="587">
        <v>23.097964237051503</v>
      </c>
    </row>
    <row r="28" spans="1:10" ht="12.75">
      <c r="A28" s="545" t="s">
        <v>747</v>
      </c>
      <c r="B28" s="607">
        <v>1468049.67088</v>
      </c>
      <c r="C28" s="607">
        <v>0</v>
      </c>
      <c r="D28" s="607">
        <v>0</v>
      </c>
      <c r="E28" s="607">
        <v>0</v>
      </c>
      <c r="F28" s="607">
        <v>7044057.678370001</v>
      </c>
      <c r="G28" s="607">
        <v>0</v>
      </c>
      <c r="H28" s="607">
        <v>0</v>
      </c>
      <c r="I28" s="607">
        <v>8512107.34925</v>
      </c>
      <c r="J28" s="587">
        <v>3.0989655211759715</v>
      </c>
    </row>
    <row r="29" spans="1:10" ht="12.75">
      <c r="A29" s="546" t="s">
        <v>960</v>
      </c>
      <c r="B29" s="607">
        <v>1468726.06519</v>
      </c>
      <c r="C29" s="607"/>
      <c r="D29" s="607"/>
      <c r="E29" s="607">
        <v>0</v>
      </c>
      <c r="F29" s="607"/>
      <c r="G29" s="607"/>
      <c r="H29" s="607"/>
      <c r="I29" s="607">
        <v>1468726.06519</v>
      </c>
      <c r="J29" s="587">
        <v>0.5347126450980786</v>
      </c>
    </row>
    <row r="30" spans="1:10" ht="12.75">
      <c r="A30" s="546" t="s">
        <v>961</v>
      </c>
      <c r="B30" s="607"/>
      <c r="C30" s="607"/>
      <c r="D30" s="607"/>
      <c r="E30" s="607">
        <v>0</v>
      </c>
      <c r="F30" s="607">
        <v>9502120.61108</v>
      </c>
      <c r="G30" s="607"/>
      <c r="H30" s="607"/>
      <c r="I30" s="607">
        <v>9502120.61108</v>
      </c>
      <c r="J30" s="587">
        <v>3.459395299377541</v>
      </c>
    </row>
    <row r="31" spans="1:10" ht="12.75">
      <c r="A31" s="546" t="s">
        <v>893</v>
      </c>
      <c r="B31" s="607">
        <v>-397.69033</v>
      </c>
      <c r="C31" s="607"/>
      <c r="D31" s="607"/>
      <c r="E31" s="607">
        <v>0</v>
      </c>
      <c r="F31" s="607">
        <v>-1389.10764</v>
      </c>
      <c r="G31" s="607"/>
      <c r="H31" s="607"/>
      <c r="I31" s="607">
        <v>-1786.79797</v>
      </c>
      <c r="J31" s="587">
        <v>-0.0006505116859017411</v>
      </c>
    </row>
    <row r="32" spans="1:10" ht="12.75">
      <c r="A32" s="546" t="s">
        <v>949</v>
      </c>
      <c r="B32" s="607">
        <v>-278.70398</v>
      </c>
      <c r="C32" s="607"/>
      <c r="D32" s="607"/>
      <c r="E32" s="607">
        <v>0</v>
      </c>
      <c r="F32" s="607">
        <v>-1083.15624</v>
      </c>
      <c r="G32" s="607"/>
      <c r="H32" s="607"/>
      <c r="I32" s="607">
        <v>-1361.86022</v>
      </c>
      <c r="J32" s="587">
        <v>-0.0004958064663990613</v>
      </c>
    </row>
    <row r="33" spans="1:10" ht="12.75">
      <c r="A33" s="546" t="s">
        <v>962</v>
      </c>
      <c r="B33" s="607"/>
      <c r="C33" s="607"/>
      <c r="D33" s="607"/>
      <c r="E33" s="607"/>
      <c r="F33" s="607"/>
      <c r="G33" s="607"/>
      <c r="H33" s="607"/>
      <c r="I33" s="607">
        <v>0</v>
      </c>
      <c r="J33" s="587"/>
    </row>
    <row r="34" spans="1:10" ht="12.75">
      <c r="A34" s="546" t="s">
        <v>963</v>
      </c>
      <c r="B34" s="607"/>
      <c r="C34" s="607"/>
      <c r="D34" s="607"/>
      <c r="E34" s="607"/>
      <c r="F34" s="607">
        <v>-2455590.66883</v>
      </c>
      <c r="G34" s="607"/>
      <c r="H34" s="607"/>
      <c r="I34" s="607">
        <v>-2455590.66883</v>
      </c>
      <c r="J34" s="587">
        <v>-0.8939961051473475</v>
      </c>
    </row>
    <row r="35" spans="1:10" ht="12.75">
      <c r="A35" s="546" t="s">
        <v>964</v>
      </c>
      <c r="B35" s="607"/>
      <c r="C35" s="607"/>
      <c r="D35" s="607"/>
      <c r="E35" s="607"/>
      <c r="F35" s="607"/>
      <c r="G35" s="607"/>
      <c r="H35" s="607"/>
      <c r="I35" s="607">
        <v>0</v>
      </c>
      <c r="J35" s="587"/>
    </row>
    <row r="36" spans="1:10" ht="12.75">
      <c r="A36" s="540" t="s">
        <v>750</v>
      </c>
      <c r="B36" s="607">
        <v>1983378.25767</v>
      </c>
      <c r="C36" s="607">
        <v>28479288.84184</v>
      </c>
      <c r="D36" s="607">
        <v>8629231.74527</v>
      </c>
      <c r="E36" s="607">
        <v>37108520.58711</v>
      </c>
      <c r="F36" s="607">
        <v>242540.14109</v>
      </c>
      <c r="G36" s="607">
        <v>1241677.57077</v>
      </c>
      <c r="H36" s="607">
        <v>1259371.10409</v>
      </c>
      <c r="I36" s="607">
        <v>41835487.66073</v>
      </c>
      <c r="J36" s="587">
        <v>15.230862171117732</v>
      </c>
    </row>
    <row r="37" spans="1:10" ht="12.75">
      <c r="A37" s="327" t="s">
        <v>751</v>
      </c>
      <c r="B37" s="607">
        <v>3429278.2073999997</v>
      </c>
      <c r="C37" s="607">
        <v>8524536.112939999</v>
      </c>
      <c r="D37" s="607">
        <v>0</v>
      </c>
      <c r="E37" s="607">
        <v>8524536.112939999</v>
      </c>
      <c r="F37" s="607">
        <v>14108.23163</v>
      </c>
      <c r="G37" s="607">
        <v>0</v>
      </c>
      <c r="H37" s="607">
        <v>0</v>
      </c>
      <c r="I37" s="607">
        <v>11967922.551969998</v>
      </c>
      <c r="J37" s="587">
        <v>4.357108977476323</v>
      </c>
    </row>
    <row r="38" spans="1:10" ht="12.75">
      <c r="A38" s="546" t="s">
        <v>897</v>
      </c>
      <c r="B38" s="607">
        <v>2742932.03528</v>
      </c>
      <c r="C38" s="607"/>
      <c r="D38" s="607"/>
      <c r="E38" s="607">
        <v>0</v>
      </c>
      <c r="F38" s="607"/>
      <c r="G38" s="607"/>
      <c r="H38" s="607"/>
      <c r="I38" s="607">
        <v>2742932.03528</v>
      </c>
      <c r="J38" s="587">
        <v>0.9986072138776197</v>
      </c>
    </row>
    <row r="39" spans="1:10" ht="12.75">
      <c r="A39" s="546" t="s">
        <v>898</v>
      </c>
      <c r="B39" s="607"/>
      <c r="C39" s="607">
        <v>4247402.60342</v>
      </c>
      <c r="D39" s="607"/>
      <c r="E39" s="607">
        <v>4247402.60342</v>
      </c>
      <c r="F39" s="607"/>
      <c r="G39" s="607"/>
      <c r="H39" s="607"/>
      <c r="I39" s="607">
        <v>4247402.60342</v>
      </c>
      <c r="J39" s="587">
        <v>1.5463332031064418</v>
      </c>
    </row>
    <row r="40" spans="1:10" ht="12.75">
      <c r="A40" s="546" t="s">
        <v>899</v>
      </c>
      <c r="B40" s="607"/>
      <c r="C40" s="607">
        <v>3914912.50563</v>
      </c>
      <c r="D40" s="607"/>
      <c r="E40" s="607">
        <v>3914912.50563</v>
      </c>
      <c r="F40" s="607"/>
      <c r="G40" s="607"/>
      <c r="H40" s="607"/>
      <c r="I40" s="607">
        <v>3914912.50563</v>
      </c>
      <c r="J40" s="587">
        <v>1.4252849941368473</v>
      </c>
    </row>
    <row r="41" spans="1:10" ht="12.75">
      <c r="A41" s="546" t="s">
        <v>966</v>
      </c>
      <c r="B41" s="607"/>
      <c r="C41" s="607"/>
      <c r="D41" s="607"/>
      <c r="E41" s="607"/>
      <c r="F41" s="607"/>
      <c r="G41" s="607"/>
      <c r="H41" s="607"/>
      <c r="I41" s="607">
        <v>0</v>
      </c>
      <c r="J41" s="587"/>
    </row>
    <row r="42" spans="1:10" ht="12.75">
      <c r="A42" s="546" t="s">
        <v>901</v>
      </c>
      <c r="B42" s="607"/>
      <c r="C42" s="607"/>
      <c r="D42" s="607"/>
      <c r="E42" s="607"/>
      <c r="F42" s="607">
        <v>15403.0062</v>
      </c>
      <c r="G42" s="607"/>
      <c r="H42" s="607"/>
      <c r="I42" s="607">
        <v>15403.0062</v>
      </c>
      <c r="J42" s="587">
        <v>0.005607704787753352</v>
      </c>
    </row>
    <row r="43" spans="1:10" ht="12.75">
      <c r="A43" s="546" t="s">
        <v>902</v>
      </c>
      <c r="B43" s="607"/>
      <c r="C43" s="607"/>
      <c r="D43" s="607"/>
      <c r="E43" s="607"/>
      <c r="F43" s="607"/>
      <c r="G43" s="607"/>
      <c r="H43" s="607"/>
      <c r="I43" s="607">
        <v>0</v>
      </c>
      <c r="J43" s="587"/>
    </row>
    <row r="44" spans="1:10" ht="12.75">
      <c r="A44" s="546" t="s">
        <v>903</v>
      </c>
      <c r="B44" s="607"/>
      <c r="C44" s="607"/>
      <c r="D44" s="607"/>
      <c r="E44" s="607"/>
      <c r="F44" s="607"/>
      <c r="G44" s="607"/>
      <c r="H44" s="607"/>
      <c r="I44" s="607">
        <v>0</v>
      </c>
      <c r="J44" s="587"/>
    </row>
    <row r="45" spans="1:10" ht="12.75">
      <c r="A45" s="546" t="s">
        <v>904</v>
      </c>
      <c r="B45" s="607">
        <v>8291.90376</v>
      </c>
      <c r="C45" s="607"/>
      <c r="D45" s="607"/>
      <c r="E45" s="607">
        <v>0</v>
      </c>
      <c r="F45" s="607"/>
      <c r="G45" s="607"/>
      <c r="H45" s="607"/>
      <c r="I45" s="607">
        <v>8291.90376</v>
      </c>
      <c r="J45" s="587">
        <v>0.0030187969679933008</v>
      </c>
    </row>
    <row r="46" spans="1:10" ht="12.75">
      <c r="A46" s="546" t="s">
        <v>905</v>
      </c>
      <c r="B46" s="607">
        <v>678239.79059</v>
      </c>
      <c r="C46" s="607"/>
      <c r="D46" s="607"/>
      <c r="E46" s="607">
        <v>0</v>
      </c>
      <c r="F46" s="607"/>
      <c r="G46" s="607"/>
      <c r="H46" s="607"/>
      <c r="I46" s="607">
        <v>678239.79059</v>
      </c>
      <c r="J46" s="587">
        <v>0.24692378043296337</v>
      </c>
    </row>
    <row r="47" spans="1:10" ht="12.75">
      <c r="A47" s="546" t="s">
        <v>976</v>
      </c>
      <c r="B47" s="607">
        <v>1129.5204</v>
      </c>
      <c r="C47" s="607">
        <v>364330.02622</v>
      </c>
      <c r="D47" s="607"/>
      <c r="E47" s="607">
        <v>364330.02622</v>
      </c>
      <c r="F47" s="607"/>
      <c r="G47" s="607"/>
      <c r="H47" s="607"/>
      <c r="I47" s="607">
        <v>365459.54662</v>
      </c>
      <c r="J47" s="587">
        <v>0.13305125134021845</v>
      </c>
    </row>
    <row r="48" spans="1:10" ht="12.75">
      <c r="A48" s="546" t="s">
        <v>967</v>
      </c>
      <c r="B48" s="607">
        <v>-1747.59333</v>
      </c>
      <c r="C48" s="607">
        <v>-2784.07413</v>
      </c>
      <c r="D48" s="607"/>
      <c r="E48" s="607">
        <v>-2784.07413</v>
      </c>
      <c r="F48" s="607">
        <v>-2022.51716</v>
      </c>
      <c r="G48" s="607"/>
      <c r="H48" s="607"/>
      <c r="I48" s="607">
        <v>-6554.18462</v>
      </c>
      <c r="J48" s="587">
        <v>-0.0023861531960815145</v>
      </c>
    </row>
    <row r="49" spans="1:10" ht="12.75">
      <c r="A49" s="546" t="s">
        <v>968</v>
      </c>
      <c r="B49" s="607">
        <v>432.5507</v>
      </c>
      <c r="C49" s="607">
        <v>675.0518</v>
      </c>
      <c r="D49" s="607"/>
      <c r="E49" s="607">
        <v>675.0518</v>
      </c>
      <c r="F49" s="607">
        <v>727.74259</v>
      </c>
      <c r="G49" s="607"/>
      <c r="H49" s="607"/>
      <c r="I49" s="607">
        <v>1835.3450899999998</v>
      </c>
      <c r="J49" s="587">
        <v>0.0006681860225682832</v>
      </c>
    </row>
    <row r="50" spans="1:10" ht="12.75">
      <c r="A50" s="546" t="s">
        <v>969</v>
      </c>
      <c r="B50" s="607">
        <v>415340.67514</v>
      </c>
      <c r="C50" s="607"/>
      <c r="D50" s="607"/>
      <c r="E50" s="607">
        <v>0</v>
      </c>
      <c r="F50" s="607">
        <v>713652.4525</v>
      </c>
      <c r="G50" s="607"/>
      <c r="H50" s="607"/>
      <c r="I50" s="607">
        <v>1128993.12764</v>
      </c>
      <c r="J50" s="587">
        <v>0.4110275672814739</v>
      </c>
    </row>
    <row r="51" spans="1:10" ht="12.75">
      <c r="A51" s="475" t="s">
        <v>760</v>
      </c>
      <c r="B51" s="607">
        <v>15662821.75899</v>
      </c>
      <c r="C51" s="607">
        <v>160300819.69821</v>
      </c>
      <c r="D51" s="607">
        <v>47095471.46004</v>
      </c>
      <c r="E51" s="607">
        <v>207396291.15825</v>
      </c>
      <c r="F51" s="607">
        <v>9108616.51393</v>
      </c>
      <c r="G51" s="607">
        <v>13202956.40493</v>
      </c>
      <c r="H51" s="607">
        <v>6894011.853530001</v>
      </c>
      <c r="I51" s="607">
        <v>252264697.68962997</v>
      </c>
      <c r="J51" s="587">
        <v>91.84090005854117</v>
      </c>
    </row>
    <row r="52" spans="1:10" ht="12.75">
      <c r="A52" s="545"/>
      <c r="B52" s="607"/>
      <c r="C52" s="607"/>
      <c r="D52" s="607"/>
      <c r="E52" s="607"/>
      <c r="F52" s="607"/>
      <c r="G52" s="607"/>
      <c r="H52" s="607"/>
      <c r="I52" s="607"/>
      <c r="J52" s="587"/>
    </row>
    <row r="53" spans="1:10" ht="12.75">
      <c r="A53" s="545"/>
      <c r="B53" s="607"/>
      <c r="C53" s="607"/>
      <c r="D53" s="607"/>
      <c r="E53" s="607"/>
      <c r="F53" s="607"/>
      <c r="G53" s="607"/>
      <c r="H53" s="607"/>
      <c r="I53" s="607"/>
      <c r="J53" s="587"/>
    </row>
    <row r="54" spans="1:10" ht="12.75">
      <c r="A54" s="475" t="s">
        <v>761</v>
      </c>
      <c r="B54" s="607"/>
      <c r="C54" s="607"/>
      <c r="D54" s="607"/>
      <c r="E54" s="607"/>
      <c r="F54" s="607"/>
      <c r="G54" s="607"/>
      <c r="H54" s="607"/>
      <c r="I54" s="607"/>
      <c r="J54" s="587"/>
    </row>
    <row r="55" spans="1:10" ht="12.75">
      <c r="A55" s="549" t="s">
        <v>783</v>
      </c>
      <c r="B55" s="607">
        <v>311819.09589</v>
      </c>
      <c r="C55" s="607">
        <v>5129413.24535</v>
      </c>
      <c r="D55" s="607">
        <v>284879.87651</v>
      </c>
      <c r="E55" s="607">
        <v>5414293.12186</v>
      </c>
      <c r="F55" s="607">
        <v>381846.00842</v>
      </c>
      <c r="G55" s="607">
        <v>171940.00898</v>
      </c>
      <c r="H55" s="607">
        <v>8299.6758</v>
      </c>
      <c r="I55" s="607">
        <v>6288197.91095</v>
      </c>
      <c r="J55" s="587">
        <v>2.2893165836403377</v>
      </c>
    </row>
    <row r="56" spans="1:10" ht="12.75">
      <c r="A56" s="550" t="s">
        <v>912</v>
      </c>
      <c r="B56" s="607">
        <v>269994.53987</v>
      </c>
      <c r="C56" s="607">
        <v>270258.80244</v>
      </c>
      <c r="D56" s="607">
        <v>85101.85561</v>
      </c>
      <c r="E56" s="607">
        <v>355360.65804999997</v>
      </c>
      <c r="F56" s="607">
        <v>86673.91411</v>
      </c>
      <c r="G56" s="607">
        <v>24319.11024</v>
      </c>
      <c r="H56" s="607">
        <v>12495.02062</v>
      </c>
      <c r="I56" s="607">
        <v>748843.2428899999</v>
      </c>
      <c r="J56" s="587">
        <v>0.27262806908634485</v>
      </c>
    </row>
    <row r="57" spans="1:10" ht="12.75">
      <c r="A57" s="550" t="s">
        <v>763</v>
      </c>
      <c r="B57" s="607"/>
      <c r="C57" s="607">
        <v>2907832.68522</v>
      </c>
      <c r="D57" s="607"/>
      <c r="E57" s="607">
        <v>2907832.68522</v>
      </c>
      <c r="F57" s="607">
        <v>949625.20479</v>
      </c>
      <c r="G57" s="607">
        <v>35256.99791</v>
      </c>
      <c r="H57" s="607"/>
      <c r="I57" s="607">
        <v>3892714.8879199997</v>
      </c>
      <c r="J57" s="587">
        <v>1.417203604991585</v>
      </c>
    </row>
    <row r="58" spans="1:10" ht="12.75">
      <c r="A58" s="551" t="s">
        <v>868</v>
      </c>
      <c r="B58" s="607">
        <v>344651.97955</v>
      </c>
      <c r="C58" s="607">
        <v>-667854.42533</v>
      </c>
      <c r="D58" s="607">
        <v>461269.51447</v>
      </c>
      <c r="E58" s="607">
        <v>-206584.91086</v>
      </c>
      <c r="F58" s="607">
        <v>-526397.41137</v>
      </c>
      <c r="G58" s="607">
        <v>342853.04043</v>
      </c>
      <c r="H58" s="607">
        <v>45477.30225</v>
      </c>
      <c r="I58" s="607">
        <v>0</v>
      </c>
      <c r="J58" s="587">
        <v>0</v>
      </c>
    </row>
    <row r="59" spans="1:10" ht="12.75">
      <c r="A59" s="549" t="s">
        <v>715</v>
      </c>
      <c r="B59" s="607">
        <v>85181.56287</v>
      </c>
      <c r="C59" s="607">
        <v>917549.4893</v>
      </c>
      <c r="D59" s="607"/>
      <c r="E59" s="607">
        <v>917549.4893</v>
      </c>
      <c r="F59" s="607"/>
      <c r="G59" s="607"/>
      <c r="H59" s="607"/>
      <c r="I59" s="607">
        <v>1002731.05217</v>
      </c>
      <c r="J59" s="587">
        <v>0.3650598882497798</v>
      </c>
    </row>
    <row r="60" spans="1:10" ht="12.75">
      <c r="A60" s="475" t="s">
        <v>764</v>
      </c>
      <c r="B60" s="607">
        <v>1011647.17818</v>
      </c>
      <c r="C60" s="607">
        <v>8557199.79698</v>
      </c>
      <c r="D60" s="607">
        <v>831251.2465899999</v>
      </c>
      <c r="E60" s="607">
        <v>9388451.043569999</v>
      </c>
      <c r="F60" s="607">
        <v>891747.71595</v>
      </c>
      <c r="G60" s="607">
        <v>574369.15756</v>
      </c>
      <c r="H60" s="607">
        <v>66271.99867</v>
      </c>
      <c r="I60" s="607">
        <v>11932487.093929999</v>
      </c>
      <c r="J60" s="587">
        <v>4.344208145968047</v>
      </c>
    </row>
    <row r="61" spans="1:10" ht="12.75">
      <c r="A61" s="550"/>
      <c r="B61" s="607"/>
      <c r="C61" s="607"/>
      <c r="D61" s="607"/>
      <c r="E61" s="607"/>
      <c r="F61" s="607"/>
      <c r="G61" s="607"/>
      <c r="H61" s="607"/>
      <c r="I61" s="607"/>
      <c r="J61" s="587"/>
    </row>
    <row r="62" spans="1:10" ht="12.75">
      <c r="A62" s="475" t="s">
        <v>721</v>
      </c>
      <c r="B62" s="607">
        <v>16674468.937169999</v>
      </c>
      <c r="C62" s="607">
        <v>168858019.49519</v>
      </c>
      <c r="D62" s="607">
        <v>47926722.70663001</v>
      </c>
      <c r="E62" s="607">
        <v>216784742.20182002</v>
      </c>
      <c r="F62" s="607">
        <v>10000364.22988</v>
      </c>
      <c r="G62" s="607">
        <v>13777325.56249</v>
      </c>
      <c r="H62" s="607">
        <v>6960283.852200001</v>
      </c>
      <c r="I62" s="607">
        <v>264197184.78356</v>
      </c>
      <c r="J62" s="587">
        <v>96.18510820450923</v>
      </c>
    </row>
    <row r="63" spans="1:10" ht="12.75">
      <c r="A63" s="550"/>
      <c r="B63" s="607"/>
      <c r="C63" s="607"/>
      <c r="D63" s="607"/>
      <c r="E63" s="607"/>
      <c r="F63" s="607"/>
      <c r="G63" s="607"/>
      <c r="H63" s="607"/>
      <c r="I63" s="607"/>
      <c r="J63" s="587"/>
    </row>
    <row r="64" spans="1:10" ht="12.75">
      <c r="A64" s="495" t="s">
        <v>846</v>
      </c>
      <c r="B64" s="607">
        <v>12983488.19794</v>
      </c>
      <c r="C64" s="607">
        <v>-6845007.621139973</v>
      </c>
      <c r="D64" s="607">
        <v>-22262056.460550006</v>
      </c>
      <c r="E64" s="607">
        <v>-29107064.08168998</v>
      </c>
      <c r="F64" s="607">
        <v>29806558.638230003</v>
      </c>
      <c r="G64" s="607">
        <v>1208585.5492199995</v>
      </c>
      <c r="H64" s="607">
        <v>-4412984.96126</v>
      </c>
      <c r="I64" s="607">
        <v>10478583.342440022</v>
      </c>
      <c r="J64" s="587">
        <v>3.8148917954907677</v>
      </c>
    </row>
    <row r="65" spans="1:10" ht="12.75">
      <c r="A65" s="554"/>
      <c r="B65" s="607"/>
      <c r="C65" s="607"/>
      <c r="D65" s="607"/>
      <c r="E65" s="607"/>
      <c r="F65" s="607"/>
      <c r="G65" s="607"/>
      <c r="H65" s="607"/>
      <c r="I65" s="607"/>
      <c r="J65" s="587"/>
    </row>
    <row r="66" spans="1:10" ht="12.75">
      <c r="A66" s="494" t="s">
        <v>794</v>
      </c>
      <c r="B66" s="607">
        <v>153009.476</v>
      </c>
      <c r="C66" s="607">
        <v>2400828.93488</v>
      </c>
      <c r="D66" s="607">
        <v>728775.6203</v>
      </c>
      <c r="E66" s="607">
        <v>3129604.55518</v>
      </c>
      <c r="F66" s="607">
        <v>-29.68283</v>
      </c>
      <c r="G66" s="607">
        <v>128639.08646</v>
      </c>
      <c r="H66" s="607">
        <v>106729.83574</v>
      </c>
      <c r="I66" s="607">
        <v>3517953.27055</v>
      </c>
      <c r="J66" s="587">
        <v>1.2807657896259106</v>
      </c>
    </row>
    <row r="67" spans="1:10" ht="12.75">
      <c r="A67" s="494" t="s">
        <v>847</v>
      </c>
      <c r="B67" s="607">
        <v>-20974393.39051</v>
      </c>
      <c r="C67" s="607">
        <v>61970114.70188</v>
      </c>
      <c r="D67" s="607">
        <v>29373.10146</v>
      </c>
      <c r="E67" s="607">
        <v>61999487.80334</v>
      </c>
      <c r="F67" s="607">
        <v>-34361548.90124</v>
      </c>
      <c r="G67" s="607"/>
      <c r="H67" s="607"/>
      <c r="I67" s="607">
        <v>6663545.511590004</v>
      </c>
      <c r="J67" s="587">
        <v>2.425967735360363</v>
      </c>
    </row>
    <row r="68" spans="1:10" ht="12.75">
      <c r="A68" s="551"/>
      <c r="B68" s="607"/>
      <c r="C68" s="607"/>
      <c r="D68" s="607"/>
      <c r="E68" s="607"/>
      <c r="F68" s="607"/>
      <c r="G68" s="607"/>
      <c r="H68" s="607"/>
      <c r="I68" s="607"/>
      <c r="J68" s="587"/>
    </row>
    <row r="69" spans="1:10" ht="13.5" thickBot="1">
      <c r="A69" s="497" t="s">
        <v>848</v>
      </c>
      <c r="B69" s="614">
        <v>33804872.11245</v>
      </c>
      <c r="C69" s="614">
        <v>-71215951.25789997</v>
      </c>
      <c r="D69" s="614">
        <v>-23020205.182310004</v>
      </c>
      <c r="E69" s="614">
        <v>-94236156.44020997</v>
      </c>
      <c r="F69" s="614">
        <v>64168137.2223</v>
      </c>
      <c r="G69" s="614">
        <v>1079946.4627599996</v>
      </c>
      <c r="H69" s="614">
        <v>-4519714.797</v>
      </c>
      <c r="I69" s="614">
        <v>297084.56030001864</v>
      </c>
      <c r="J69" s="593">
        <v>0.10815827050449502</v>
      </c>
    </row>
    <row r="70" spans="1:10" ht="12.75">
      <c r="A70" s="558" t="s">
        <v>977</v>
      </c>
      <c r="B70" s="540"/>
      <c r="C70" s="540"/>
      <c r="D70" s="540"/>
      <c r="E70" s="540"/>
      <c r="F70" s="540"/>
      <c r="G70" s="540"/>
      <c r="H70" s="540"/>
      <c r="I70" s="540"/>
      <c r="J70" s="540"/>
    </row>
    <row r="71" spans="1:10" ht="12.75">
      <c r="A71" s="8"/>
      <c r="B71" s="8"/>
      <c r="C71" s="8"/>
      <c r="D71" s="8"/>
      <c r="E71" s="8"/>
      <c r="F71" s="8"/>
      <c r="G71" s="8"/>
      <c r="H71" s="8"/>
      <c r="I71" s="8"/>
      <c r="J71" s="8"/>
    </row>
  </sheetData>
  <sheetProtection/>
  <mergeCells count="11">
    <mergeCell ref="G6:G8"/>
    <mergeCell ref="H6:H8"/>
    <mergeCell ref="J6:J8"/>
    <mergeCell ref="A2:J2"/>
    <mergeCell ref="A3:J3"/>
    <mergeCell ref="A4:J4"/>
    <mergeCell ref="A6:A8"/>
    <mergeCell ref="B6:B8"/>
    <mergeCell ref="C6:D7"/>
    <mergeCell ref="E6:E8"/>
    <mergeCell ref="F6:F8"/>
  </mergeCells>
  <hyperlinks>
    <hyperlink ref="A1" location="Índice!A1" display="Regresar"/>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11.421875" defaultRowHeight="12.75"/>
  <cols>
    <col min="1" max="1" width="29.28125" style="0" customWidth="1"/>
  </cols>
  <sheetData>
    <row r="1" spans="1:14" ht="12.75">
      <c r="A1" s="17" t="s">
        <v>66</v>
      </c>
      <c r="B1" s="9"/>
      <c r="C1" s="9"/>
      <c r="D1" s="9"/>
      <c r="E1" s="9"/>
      <c r="F1" s="9"/>
      <c r="G1" s="9"/>
      <c r="H1" s="9"/>
      <c r="I1" s="9"/>
      <c r="J1" s="9"/>
      <c r="K1" s="9"/>
      <c r="L1" s="9"/>
      <c r="M1" s="9"/>
      <c r="N1" s="9"/>
    </row>
    <row r="2" spans="1:14" ht="12.75">
      <c r="A2" s="684" t="s">
        <v>3</v>
      </c>
      <c r="B2" s="684"/>
      <c r="C2" s="684"/>
      <c r="D2" s="684"/>
      <c r="E2" s="684"/>
      <c r="F2" s="684"/>
      <c r="G2" s="684"/>
      <c r="H2" s="684"/>
      <c r="I2" s="684"/>
      <c r="J2" s="684"/>
      <c r="K2" s="684"/>
      <c r="L2" s="684"/>
      <c r="M2" s="684"/>
      <c r="N2" s="684"/>
    </row>
    <row r="3" spans="1:14" ht="17.25">
      <c r="A3" s="705" t="s">
        <v>1008</v>
      </c>
      <c r="B3" s="706"/>
      <c r="C3" s="706"/>
      <c r="D3" s="706"/>
      <c r="E3" s="706"/>
      <c r="F3" s="706"/>
      <c r="G3" s="706"/>
      <c r="H3" s="706"/>
      <c r="I3" s="706"/>
      <c r="J3" s="706"/>
      <c r="K3" s="706"/>
      <c r="L3" s="706"/>
      <c r="M3" s="706"/>
      <c r="N3" s="705"/>
    </row>
    <row r="4" spans="1:14" ht="13.5" thickBot="1">
      <c r="A4" s="10"/>
      <c r="B4" s="10"/>
      <c r="C4" s="10"/>
      <c r="D4" s="10"/>
      <c r="E4" s="10"/>
      <c r="F4" s="10"/>
      <c r="G4" s="10"/>
      <c r="H4" s="10"/>
      <c r="I4" s="10"/>
      <c r="J4" s="10"/>
      <c r="K4" s="10"/>
      <c r="L4" s="10"/>
      <c r="M4" s="9"/>
      <c r="N4" s="9"/>
    </row>
    <row r="5" spans="1:14" ht="12.75">
      <c r="A5" s="707" t="s">
        <v>115</v>
      </c>
      <c r="B5" s="701">
        <v>2000</v>
      </c>
      <c r="C5" s="701">
        <v>2001</v>
      </c>
      <c r="D5" s="701">
        <v>2002</v>
      </c>
      <c r="E5" s="701">
        <v>2003</v>
      </c>
      <c r="F5" s="701">
        <v>2004</v>
      </c>
      <c r="G5" s="701">
        <v>2005</v>
      </c>
      <c r="H5" s="701">
        <v>2006</v>
      </c>
      <c r="I5" s="701">
        <v>2007</v>
      </c>
      <c r="J5" s="701">
        <v>2008</v>
      </c>
      <c r="K5" s="701">
        <v>2009</v>
      </c>
      <c r="L5" s="701">
        <v>2010</v>
      </c>
      <c r="M5" s="703">
        <v>2011</v>
      </c>
      <c r="N5" s="703">
        <v>2012</v>
      </c>
    </row>
    <row r="6" spans="1:14" ht="12.75">
      <c r="A6" s="708"/>
      <c r="B6" s="702"/>
      <c r="C6" s="702"/>
      <c r="D6" s="709"/>
      <c r="E6" s="702"/>
      <c r="F6" s="702"/>
      <c r="G6" s="702"/>
      <c r="H6" s="702"/>
      <c r="I6" s="702"/>
      <c r="J6" s="702"/>
      <c r="K6" s="702"/>
      <c r="L6" s="702"/>
      <c r="M6" s="704"/>
      <c r="N6" s="704"/>
    </row>
    <row r="7" spans="1:14" ht="12.75">
      <c r="A7" s="8"/>
      <c r="B7" s="8"/>
      <c r="C7" s="8"/>
      <c r="D7" s="8"/>
      <c r="E7" s="8"/>
      <c r="F7" s="8"/>
      <c r="G7" s="8"/>
      <c r="H7" s="8"/>
      <c r="I7" s="8"/>
      <c r="J7" s="8"/>
      <c r="K7" s="8"/>
      <c r="L7" s="8"/>
      <c r="M7" s="8"/>
      <c r="N7" s="8"/>
    </row>
    <row r="8" spans="1:14" ht="12.75">
      <c r="A8" s="30" t="s">
        <v>68</v>
      </c>
      <c r="B8" s="31">
        <v>359878</v>
      </c>
      <c r="C8" s="31">
        <v>358203</v>
      </c>
      <c r="D8" s="31">
        <v>350495</v>
      </c>
      <c r="E8" s="32">
        <v>351122</v>
      </c>
      <c r="F8" s="31">
        <v>349622</v>
      </c>
      <c r="G8" s="31">
        <v>344149</v>
      </c>
      <c r="H8" s="31">
        <v>358608</v>
      </c>
      <c r="I8" s="31">
        <v>360106</v>
      </c>
      <c r="J8" s="31">
        <v>359076</v>
      </c>
      <c r="K8" s="31">
        <v>373224</v>
      </c>
      <c r="L8" s="23">
        <v>385942</v>
      </c>
      <c r="M8" s="23">
        <v>391820</v>
      </c>
      <c r="N8" s="23">
        <v>406549</v>
      </c>
    </row>
    <row r="9" spans="1:14" ht="12.75">
      <c r="A9" s="8"/>
      <c r="B9" s="31"/>
      <c r="C9" s="31"/>
      <c r="D9" s="31"/>
      <c r="E9" s="32"/>
      <c r="F9" s="31"/>
      <c r="G9" s="31"/>
      <c r="H9" s="31"/>
      <c r="I9" s="31"/>
      <c r="J9" s="31"/>
      <c r="K9" s="31"/>
      <c r="L9" s="31"/>
      <c r="M9" s="31"/>
      <c r="N9" s="31"/>
    </row>
    <row r="10" spans="1:14" ht="12.75">
      <c r="A10" s="33" t="s">
        <v>116</v>
      </c>
      <c r="B10" s="31">
        <v>311202</v>
      </c>
      <c r="C10" s="31">
        <v>313144</v>
      </c>
      <c r="D10" s="31">
        <v>309937</v>
      </c>
      <c r="E10" s="32">
        <v>311969</v>
      </c>
      <c r="F10" s="31">
        <v>313130</v>
      </c>
      <c r="G10" s="31">
        <v>307427</v>
      </c>
      <c r="H10" s="31">
        <v>321744</v>
      </c>
      <c r="I10" s="31">
        <v>323609</v>
      </c>
      <c r="J10" s="31">
        <v>322530</v>
      </c>
      <c r="K10" s="31">
        <v>336290</v>
      </c>
      <c r="L10" s="34">
        <v>347531</v>
      </c>
      <c r="M10" s="34">
        <v>352288</v>
      </c>
      <c r="N10" s="34">
        <v>365054</v>
      </c>
    </row>
    <row r="11" spans="1:14" ht="12.75">
      <c r="A11" s="8"/>
      <c r="B11" s="31"/>
      <c r="C11" s="31"/>
      <c r="D11" s="31"/>
      <c r="E11" s="32"/>
      <c r="F11" s="31"/>
      <c r="G11" s="31"/>
      <c r="H11" s="31"/>
      <c r="I11" s="31"/>
      <c r="J11" s="31"/>
      <c r="K11" s="31"/>
      <c r="L11" s="31"/>
      <c r="M11" s="31"/>
      <c r="N11" s="31"/>
    </row>
    <row r="12" spans="1:14" ht="12.75">
      <c r="A12" s="33" t="s">
        <v>117</v>
      </c>
      <c r="B12" s="31">
        <v>48676</v>
      </c>
      <c r="C12" s="31">
        <v>45059</v>
      </c>
      <c r="D12" s="31">
        <v>40558</v>
      </c>
      <c r="E12" s="32">
        <v>39153</v>
      </c>
      <c r="F12" s="31">
        <v>36492</v>
      </c>
      <c r="G12" s="31">
        <v>36722</v>
      </c>
      <c r="H12" s="31">
        <v>36864</v>
      </c>
      <c r="I12" s="31">
        <v>36497</v>
      </c>
      <c r="J12" s="31">
        <v>36546</v>
      </c>
      <c r="K12" s="31">
        <v>36934</v>
      </c>
      <c r="L12" s="34">
        <v>38411</v>
      </c>
      <c r="M12" s="34">
        <v>39532</v>
      </c>
      <c r="N12" s="642">
        <v>41495</v>
      </c>
    </row>
    <row r="13" spans="1:13" ht="12.75">
      <c r="A13" s="8"/>
      <c r="B13" s="31"/>
      <c r="C13" s="31"/>
      <c r="D13" s="31"/>
      <c r="E13" s="32"/>
      <c r="F13" s="31"/>
      <c r="G13" s="31"/>
      <c r="H13" s="31"/>
      <c r="I13" s="31"/>
      <c r="J13" s="31"/>
      <c r="K13" s="31"/>
      <c r="L13" s="31"/>
      <c r="M13" s="31"/>
    </row>
    <row r="14" spans="1:14" ht="12.75">
      <c r="A14" s="33" t="s">
        <v>118</v>
      </c>
      <c r="B14" s="31">
        <v>273377</v>
      </c>
      <c r="C14" s="31">
        <v>275728</v>
      </c>
      <c r="D14" s="31">
        <v>277222</v>
      </c>
      <c r="E14" s="32">
        <v>281263</v>
      </c>
      <c r="F14" s="31">
        <v>283322</v>
      </c>
      <c r="G14" s="31">
        <v>281530</v>
      </c>
      <c r="H14" s="31">
        <v>293473</v>
      </c>
      <c r="I14" s="31">
        <v>296164</v>
      </c>
      <c r="J14" s="31">
        <v>297529</v>
      </c>
      <c r="K14" s="31">
        <v>304516</v>
      </c>
      <c r="L14" s="31">
        <v>313295</v>
      </c>
      <c r="M14" s="31">
        <v>316716</v>
      </c>
      <c r="N14" s="31">
        <v>327865</v>
      </c>
    </row>
    <row r="15" spans="1:14" ht="12.75">
      <c r="A15" s="8"/>
      <c r="B15" s="31"/>
      <c r="C15" s="31"/>
      <c r="D15" s="31"/>
      <c r="E15" s="32"/>
      <c r="F15" s="31"/>
      <c r="G15" s="31"/>
      <c r="H15" s="31"/>
      <c r="I15" s="31"/>
      <c r="J15" s="31"/>
      <c r="K15" s="31"/>
      <c r="L15" s="31"/>
      <c r="M15" s="31"/>
      <c r="N15" s="31"/>
    </row>
    <row r="16" spans="1:14" ht="12.75">
      <c r="A16" s="33" t="s">
        <v>119</v>
      </c>
      <c r="B16" s="31">
        <v>44833</v>
      </c>
      <c r="C16" s="31">
        <v>41639</v>
      </c>
      <c r="D16" s="31">
        <v>37558</v>
      </c>
      <c r="E16" s="32">
        <v>36193</v>
      </c>
      <c r="F16" s="31">
        <v>35506</v>
      </c>
      <c r="G16" s="31">
        <v>35872</v>
      </c>
      <c r="H16" s="31">
        <v>36426</v>
      </c>
      <c r="I16" s="31">
        <v>36063</v>
      </c>
      <c r="J16" s="31">
        <v>36164</v>
      </c>
      <c r="K16" s="31">
        <v>36482</v>
      </c>
      <c r="L16" s="31">
        <v>37946</v>
      </c>
      <c r="M16" s="31">
        <v>39013</v>
      </c>
      <c r="N16" s="31">
        <v>41034</v>
      </c>
    </row>
    <row r="17" spans="1:14" ht="12.75">
      <c r="A17" s="8"/>
      <c r="B17" s="31"/>
      <c r="C17" s="31"/>
      <c r="D17" s="31"/>
      <c r="E17" s="32"/>
      <c r="F17" s="31"/>
      <c r="G17" s="31"/>
      <c r="H17" s="31"/>
      <c r="I17" s="31"/>
      <c r="J17" s="31"/>
      <c r="K17" s="31"/>
      <c r="L17" s="31"/>
      <c r="M17" s="31"/>
      <c r="N17" s="31"/>
    </row>
    <row r="18" spans="1:14" ht="12.75">
      <c r="A18" s="33" t="s">
        <v>120</v>
      </c>
      <c r="B18" s="31">
        <v>2501</v>
      </c>
      <c r="C18" s="31">
        <v>2461</v>
      </c>
      <c r="D18" s="31">
        <v>2239</v>
      </c>
      <c r="E18" s="32">
        <v>2038</v>
      </c>
      <c r="F18" s="31">
        <v>2198</v>
      </c>
      <c r="G18" s="31">
        <v>1967</v>
      </c>
      <c r="H18" s="31">
        <v>2186</v>
      </c>
      <c r="I18" s="31">
        <v>2199</v>
      </c>
      <c r="J18" s="31">
        <v>2396</v>
      </c>
      <c r="K18" s="31">
        <v>2503</v>
      </c>
      <c r="L18" s="31">
        <v>2915</v>
      </c>
      <c r="M18" s="31">
        <v>2587</v>
      </c>
      <c r="N18" s="31">
        <v>2428</v>
      </c>
    </row>
    <row r="19" spans="1:14" ht="12.75">
      <c r="A19" s="8"/>
      <c r="B19" s="31"/>
      <c r="C19" s="31"/>
      <c r="D19" s="31"/>
      <c r="E19" s="32"/>
      <c r="F19" s="31"/>
      <c r="G19" s="31"/>
      <c r="H19" s="31"/>
      <c r="I19" s="31"/>
      <c r="J19" s="31"/>
      <c r="K19" s="31"/>
      <c r="L19" s="31"/>
      <c r="M19" s="31"/>
      <c r="N19" s="31"/>
    </row>
    <row r="20" spans="1:14" ht="12.75">
      <c r="A20" s="33" t="s">
        <v>121</v>
      </c>
      <c r="B20" s="31">
        <v>29924</v>
      </c>
      <c r="C20" s="31">
        <v>29188</v>
      </c>
      <c r="D20" s="31">
        <v>24937</v>
      </c>
      <c r="E20" s="32">
        <v>22945</v>
      </c>
      <c r="F20" s="31">
        <v>21791</v>
      </c>
      <c r="G20" s="31">
        <v>18003</v>
      </c>
      <c r="H20" s="31">
        <v>20282</v>
      </c>
      <c r="I20" s="31">
        <v>19075</v>
      </c>
      <c r="J20" s="31">
        <v>15101</v>
      </c>
      <c r="K20" s="31">
        <v>20760</v>
      </c>
      <c r="L20" s="31">
        <v>22271</v>
      </c>
      <c r="M20" s="31">
        <v>23340</v>
      </c>
      <c r="N20" s="31">
        <v>24728</v>
      </c>
    </row>
    <row r="21" spans="1:14" ht="12.75">
      <c r="A21" s="8"/>
      <c r="B21" s="31"/>
      <c r="C21" s="31"/>
      <c r="D21" s="31"/>
      <c r="E21" s="32"/>
      <c r="F21" s="31"/>
      <c r="G21" s="31"/>
      <c r="H21" s="31"/>
      <c r="I21" s="31"/>
      <c r="J21" s="31"/>
      <c r="K21" s="31"/>
      <c r="L21" s="31"/>
      <c r="M21" s="31"/>
      <c r="N21" s="31"/>
    </row>
    <row r="22" spans="1:14" ht="12.75">
      <c r="A22" s="33" t="s">
        <v>122</v>
      </c>
      <c r="B22" s="31">
        <v>5400</v>
      </c>
      <c r="C22" s="31">
        <v>5767</v>
      </c>
      <c r="D22" s="31">
        <v>5539</v>
      </c>
      <c r="E22" s="32">
        <v>5723</v>
      </c>
      <c r="F22" s="31">
        <v>5819</v>
      </c>
      <c r="G22" s="31">
        <v>5927</v>
      </c>
      <c r="H22" s="31">
        <v>5803</v>
      </c>
      <c r="I22" s="31">
        <v>6171</v>
      </c>
      <c r="J22" s="31">
        <v>7504</v>
      </c>
      <c r="K22" s="31">
        <v>8511</v>
      </c>
      <c r="L22" s="31">
        <v>9050</v>
      </c>
      <c r="M22" s="31">
        <v>9645</v>
      </c>
      <c r="N22" s="31">
        <v>10033</v>
      </c>
    </row>
    <row r="23" spans="1:14" ht="12.75">
      <c r="A23" s="8"/>
      <c r="B23" s="31"/>
      <c r="C23" s="31"/>
      <c r="D23" s="31"/>
      <c r="E23" s="32"/>
      <c r="F23" s="31"/>
      <c r="G23" s="31"/>
      <c r="H23" s="31"/>
      <c r="I23" s="31"/>
      <c r="J23" s="31"/>
      <c r="K23" s="31"/>
      <c r="L23" s="31"/>
      <c r="M23" s="31"/>
      <c r="N23" s="31"/>
    </row>
    <row r="24" spans="1:14" ht="13.5" thickBot="1">
      <c r="A24" s="35" t="s">
        <v>123</v>
      </c>
      <c r="B24" s="36">
        <v>3843</v>
      </c>
      <c r="C24" s="36">
        <v>3420</v>
      </c>
      <c r="D24" s="36">
        <v>3000</v>
      </c>
      <c r="E24" s="37">
        <v>2960</v>
      </c>
      <c r="F24" s="36">
        <v>986</v>
      </c>
      <c r="G24" s="36">
        <v>850</v>
      </c>
      <c r="H24" s="36">
        <v>438</v>
      </c>
      <c r="I24" s="36">
        <v>434</v>
      </c>
      <c r="J24" s="36">
        <v>382</v>
      </c>
      <c r="K24" s="36">
        <v>452</v>
      </c>
      <c r="L24" s="28">
        <v>465</v>
      </c>
      <c r="M24" s="28">
        <v>519</v>
      </c>
      <c r="N24" s="28">
        <v>461</v>
      </c>
    </row>
    <row r="25" spans="1:14" ht="12.75">
      <c r="A25" s="700" t="s">
        <v>105</v>
      </c>
      <c r="B25" s="700"/>
      <c r="C25" s="700"/>
      <c r="D25" s="700"/>
      <c r="E25" s="700"/>
      <c r="F25" s="700"/>
      <c r="G25" s="700"/>
      <c r="H25" s="700"/>
      <c r="I25" s="700"/>
      <c r="J25" s="700"/>
      <c r="K25" s="700"/>
      <c r="L25" s="700"/>
      <c r="M25" s="700"/>
      <c r="N25" s="700"/>
    </row>
    <row r="26" spans="1:14" ht="12.75">
      <c r="A26" s="700" t="s">
        <v>124</v>
      </c>
      <c r="B26" s="700"/>
      <c r="C26" s="700"/>
      <c r="D26" s="700"/>
      <c r="E26" s="700"/>
      <c r="F26" s="700"/>
      <c r="G26" s="700"/>
      <c r="H26" s="700"/>
      <c r="I26" s="700"/>
      <c r="J26" s="700"/>
      <c r="K26" s="700"/>
      <c r="L26" s="700"/>
      <c r="M26" s="700"/>
      <c r="N26" s="700"/>
    </row>
    <row r="27" spans="1:14" ht="12.75">
      <c r="A27" s="700" t="s">
        <v>125</v>
      </c>
      <c r="B27" s="700"/>
      <c r="C27" s="700"/>
      <c r="D27" s="700"/>
      <c r="E27" s="700"/>
      <c r="F27" s="700"/>
      <c r="G27" s="700"/>
      <c r="H27" s="700"/>
      <c r="I27" s="700"/>
      <c r="J27" s="700"/>
      <c r="K27" s="700"/>
      <c r="L27" s="700"/>
      <c r="M27" s="700"/>
      <c r="N27" s="700"/>
    </row>
    <row r="28" spans="1:14" ht="12.75">
      <c r="A28" s="689" t="s">
        <v>114</v>
      </c>
      <c r="B28" s="689"/>
      <c r="C28" s="689"/>
      <c r="D28" s="689"/>
      <c r="E28" s="689"/>
      <c r="F28" s="689"/>
      <c r="G28" s="689"/>
      <c r="H28" s="689"/>
      <c r="I28" s="689"/>
      <c r="J28" s="689"/>
      <c r="K28" s="689"/>
      <c r="L28" s="689"/>
      <c r="M28" s="689"/>
      <c r="N28" s="689"/>
    </row>
    <row r="29" spans="1:14" ht="12.75">
      <c r="A29" s="8"/>
      <c r="B29" s="8"/>
      <c r="C29" s="8"/>
      <c r="D29" s="8"/>
      <c r="E29" s="8"/>
      <c r="F29" s="8"/>
      <c r="G29" s="8"/>
      <c r="H29" s="8"/>
      <c r="I29" s="8"/>
      <c r="J29" s="8"/>
      <c r="K29" s="8"/>
      <c r="L29" s="8"/>
      <c r="M29" s="8"/>
      <c r="N29" s="8"/>
    </row>
  </sheetData>
  <sheetProtection/>
  <mergeCells count="20">
    <mergeCell ref="A2:N2"/>
    <mergeCell ref="A3:N3"/>
    <mergeCell ref="A5:A6"/>
    <mergeCell ref="B5:B6"/>
    <mergeCell ref="C5:C6"/>
    <mergeCell ref="D5:D6"/>
    <mergeCell ref="E5:E6"/>
    <mergeCell ref="F5:F6"/>
    <mergeCell ref="G5:G6"/>
    <mergeCell ref="H5:H6"/>
    <mergeCell ref="A26:N26"/>
    <mergeCell ref="A27:N27"/>
    <mergeCell ref="A28:N28"/>
    <mergeCell ref="I5:I6"/>
    <mergeCell ref="J5:J6"/>
    <mergeCell ref="K5:K6"/>
    <mergeCell ref="L5:L6"/>
    <mergeCell ref="N5:N6"/>
    <mergeCell ref="A25:N25"/>
    <mergeCell ref="M5:M6"/>
  </mergeCells>
  <hyperlinks>
    <hyperlink ref="A1" location="Índice!A1" display="Regresar"/>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s>
  <sheetData>
    <row r="1" spans="1:5" ht="12.75">
      <c r="A1" s="17" t="s">
        <v>66</v>
      </c>
      <c r="B1" s="559"/>
      <c r="C1" s="559"/>
      <c r="D1" s="559"/>
      <c r="E1" s="559"/>
    </row>
    <row r="2" spans="1:5" ht="12.75">
      <c r="A2" s="876" t="s">
        <v>973</v>
      </c>
      <c r="B2" s="876"/>
      <c r="C2" s="876"/>
      <c r="D2" s="876"/>
      <c r="E2" s="876"/>
    </row>
    <row r="3" spans="1:5" ht="15">
      <c r="A3" s="826" t="s">
        <v>978</v>
      </c>
      <c r="B3" s="826"/>
      <c r="C3" s="826"/>
      <c r="D3" s="826"/>
      <c r="E3" s="826"/>
    </row>
    <row r="4" spans="1:5" ht="14.25">
      <c r="A4" s="138" t="s">
        <v>524</v>
      </c>
      <c r="B4" s="561"/>
      <c r="C4" s="561"/>
      <c r="D4" s="561"/>
      <c r="E4" s="561"/>
    </row>
    <row r="5" spans="1:5" ht="13.5" thickBot="1">
      <c r="A5" s="876" t="s">
        <v>179</v>
      </c>
      <c r="B5" s="876"/>
      <c r="C5" s="876"/>
      <c r="D5" s="876"/>
      <c r="E5" s="876"/>
    </row>
    <row r="6" spans="1:5" ht="12.75">
      <c r="A6" s="896" t="s">
        <v>67</v>
      </c>
      <c r="B6" s="898" t="s">
        <v>68</v>
      </c>
      <c r="C6" s="877" t="s">
        <v>870</v>
      </c>
      <c r="D6" s="877"/>
      <c r="E6" s="896" t="s">
        <v>871</v>
      </c>
    </row>
    <row r="7" spans="1:5" ht="25.5">
      <c r="A7" s="897"/>
      <c r="B7" s="899"/>
      <c r="C7" s="596" t="s">
        <v>594</v>
      </c>
      <c r="D7" s="596" t="s">
        <v>872</v>
      </c>
      <c r="E7" s="897"/>
    </row>
    <row r="8" spans="1:5" ht="12.75">
      <c r="A8" s="563"/>
      <c r="B8" s="564"/>
      <c r="C8" s="565"/>
      <c r="D8" s="565"/>
      <c r="E8" s="565"/>
    </row>
    <row r="9" spans="1:5" ht="12.75">
      <c r="A9" s="612" t="s">
        <v>873</v>
      </c>
      <c r="B9" s="602">
        <v>274675768.51567996</v>
      </c>
      <c r="C9" s="602">
        <v>187851046.48309997</v>
      </c>
      <c r="D9" s="602">
        <v>54702235.475389995</v>
      </c>
      <c r="E9" s="602">
        <v>32122486.557189997</v>
      </c>
    </row>
    <row r="10" spans="1:5" ht="12.75">
      <c r="A10" s="567"/>
      <c r="B10" s="602"/>
      <c r="C10" s="602"/>
      <c r="D10" s="602"/>
      <c r="E10" s="602"/>
    </row>
    <row r="11" spans="1:5" ht="12.75">
      <c r="A11" s="569" t="s">
        <v>69</v>
      </c>
      <c r="B11" s="602">
        <v>3123276.98334</v>
      </c>
      <c r="C11" s="602">
        <v>2339523.0421599997</v>
      </c>
      <c r="D11" s="602">
        <v>768000.81148</v>
      </c>
      <c r="E11" s="602">
        <v>15753.1297</v>
      </c>
    </row>
    <row r="12" spans="1:5" ht="12.75">
      <c r="A12" s="569" t="s">
        <v>70</v>
      </c>
      <c r="B12" s="602">
        <v>10316323.033719998</v>
      </c>
      <c r="C12" s="602">
        <v>7999042.4276399985</v>
      </c>
      <c r="D12" s="602">
        <v>2306963.69103</v>
      </c>
      <c r="E12" s="602">
        <v>10316.915049999992</v>
      </c>
    </row>
    <row r="13" spans="1:5" ht="12.75">
      <c r="A13" s="569" t="s">
        <v>71</v>
      </c>
      <c r="B13" s="602">
        <v>1776859.9715600002</v>
      </c>
      <c r="C13" s="602">
        <v>1452974.1350600002</v>
      </c>
      <c r="D13" s="602">
        <v>308368.1883099999</v>
      </c>
      <c r="E13" s="602">
        <v>15517.64819</v>
      </c>
    </row>
    <row r="14" spans="1:5" ht="12.75">
      <c r="A14" s="569" t="s">
        <v>72</v>
      </c>
      <c r="B14" s="602">
        <v>2501541.9915700005</v>
      </c>
      <c r="C14" s="602">
        <v>2019750.5411700003</v>
      </c>
      <c r="D14" s="602">
        <v>469920.91002000007</v>
      </c>
      <c r="E14" s="602">
        <v>11870.540379999999</v>
      </c>
    </row>
    <row r="15" spans="1:5" ht="12.75">
      <c r="A15" s="569" t="s">
        <v>73</v>
      </c>
      <c r="B15" s="602">
        <v>9542801.311759999</v>
      </c>
      <c r="C15" s="602">
        <v>7435899.035839999</v>
      </c>
      <c r="D15" s="602">
        <v>2044086.4966700003</v>
      </c>
      <c r="E15" s="602">
        <v>62815.779249999985</v>
      </c>
    </row>
    <row r="16" spans="1:5" ht="12.75">
      <c r="A16" s="569" t="s">
        <v>74</v>
      </c>
      <c r="B16" s="602">
        <v>1688048.84164</v>
      </c>
      <c r="C16" s="602">
        <v>1286179.1883699999</v>
      </c>
      <c r="D16" s="602">
        <v>388108.30377000006</v>
      </c>
      <c r="E16" s="602">
        <v>13761.349499999995</v>
      </c>
    </row>
    <row r="17" spans="1:5" ht="12.75">
      <c r="A17" s="569" t="s">
        <v>75</v>
      </c>
      <c r="B17" s="602">
        <v>2824904.68109</v>
      </c>
      <c r="C17" s="602">
        <v>2036528.40312</v>
      </c>
      <c r="D17" s="602">
        <v>768308.9696300002</v>
      </c>
      <c r="E17" s="602">
        <v>20067.308340000003</v>
      </c>
    </row>
    <row r="18" spans="1:5" ht="12.75">
      <c r="A18" s="569" t="s">
        <v>76</v>
      </c>
      <c r="B18" s="602">
        <v>9910973.59248</v>
      </c>
      <c r="C18" s="602">
        <v>7584673.584919999</v>
      </c>
      <c r="D18" s="602">
        <v>2270073.6223900006</v>
      </c>
      <c r="E18" s="602">
        <v>56226.38517000002</v>
      </c>
    </row>
    <row r="19" spans="1:5" ht="12.75">
      <c r="A19" s="570" t="s">
        <v>77</v>
      </c>
      <c r="B19" s="602">
        <v>30616511.19786</v>
      </c>
      <c r="C19" s="602">
        <v>0</v>
      </c>
      <c r="D19" s="602">
        <v>0</v>
      </c>
      <c r="E19" s="602">
        <v>30616511.19786</v>
      </c>
    </row>
    <row r="20" spans="1:5" ht="12.75">
      <c r="A20" s="570" t="s">
        <v>78</v>
      </c>
      <c r="B20" s="602">
        <v>24194914.996679995</v>
      </c>
      <c r="C20" s="602">
        <v>19502018.20105</v>
      </c>
      <c r="D20" s="602">
        <v>4602137.249899999</v>
      </c>
      <c r="E20" s="602">
        <v>90759.54573000001</v>
      </c>
    </row>
    <row r="21" spans="1:5" ht="12.75">
      <c r="A21" s="570" t="s">
        <v>79</v>
      </c>
      <c r="B21" s="602">
        <v>24185707.662129994</v>
      </c>
      <c r="C21" s="602">
        <v>18952727.195119996</v>
      </c>
      <c r="D21" s="602">
        <v>5072158.945559999</v>
      </c>
      <c r="E21" s="602">
        <v>160821.52144999994</v>
      </c>
    </row>
    <row r="22" spans="1:5" ht="12.75">
      <c r="A22" s="571" t="s">
        <v>80</v>
      </c>
      <c r="B22" s="602">
        <v>2922430.9673300004</v>
      </c>
      <c r="C22" s="602">
        <v>2193823.8381</v>
      </c>
      <c r="D22" s="602">
        <v>703552.2551900002</v>
      </c>
      <c r="E22" s="602">
        <v>25054.874039999984</v>
      </c>
    </row>
    <row r="23" spans="1:5" ht="12.75">
      <c r="A23" s="571" t="s">
        <v>81</v>
      </c>
      <c r="B23" s="602">
        <v>9761487.409319999</v>
      </c>
      <c r="C23" s="602">
        <v>7360432.231219999</v>
      </c>
      <c r="D23" s="602">
        <v>2353018.73429</v>
      </c>
      <c r="E23" s="602">
        <v>48036.44380999999</v>
      </c>
    </row>
    <row r="24" spans="1:5" ht="12.75">
      <c r="A24" s="569" t="s">
        <v>82</v>
      </c>
      <c r="B24" s="602">
        <v>2316598.0209199996</v>
      </c>
      <c r="C24" s="602">
        <v>1707259.5879399995</v>
      </c>
      <c r="D24" s="602">
        <v>580057.3926300001</v>
      </c>
      <c r="E24" s="602">
        <v>29281.040350000007</v>
      </c>
    </row>
    <row r="25" spans="1:5" ht="12.75">
      <c r="A25" s="569" t="s">
        <v>83</v>
      </c>
      <c r="B25" s="602">
        <v>2893963.24139</v>
      </c>
      <c r="C25" s="602">
        <v>2185069.2413100004</v>
      </c>
      <c r="D25" s="602">
        <v>684064.3084999999</v>
      </c>
      <c r="E25" s="602">
        <v>24829.69158</v>
      </c>
    </row>
    <row r="26" spans="1:5" ht="12.75">
      <c r="A26" s="569" t="s">
        <v>84</v>
      </c>
      <c r="B26" s="602">
        <v>19373404.82427</v>
      </c>
      <c r="C26" s="602">
        <v>14672044.377659997</v>
      </c>
      <c r="D26" s="602">
        <v>4606740.845640001</v>
      </c>
      <c r="E26" s="602">
        <v>94619.60096999997</v>
      </c>
    </row>
    <row r="27" spans="1:5" ht="12.75">
      <c r="A27" s="569" t="s">
        <v>470</v>
      </c>
      <c r="B27" s="602">
        <v>12027626.036589999</v>
      </c>
      <c r="C27" s="602">
        <v>9280816.087749999</v>
      </c>
      <c r="D27" s="602">
        <v>2686834.27968</v>
      </c>
      <c r="E27" s="602">
        <v>59975.66916000002</v>
      </c>
    </row>
    <row r="28" spans="1:5" ht="12.75">
      <c r="A28" s="569" t="s">
        <v>86</v>
      </c>
      <c r="B28" s="602">
        <v>8236058.1362000005</v>
      </c>
      <c r="C28" s="602">
        <v>6345833.71544</v>
      </c>
      <c r="D28" s="602">
        <v>1866946.4722199996</v>
      </c>
      <c r="E28" s="602">
        <v>23277.948539999998</v>
      </c>
    </row>
    <row r="29" spans="1:5" ht="12.75">
      <c r="A29" s="569" t="s">
        <v>87</v>
      </c>
      <c r="B29" s="602">
        <v>5253065.05673</v>
      </c>
      <c r="C29" s="602">
        <v>3977257.87214</v>
      </c>
      <c r="D29" s="602">
        <v>1248894.1422999997</v>
      </c>
      <c r="E29" s="602">
        <v>26913.04228999999</v>
      </c>
    </row>
    <row r="30" spans="1:5" ht="12.75">
      <c r="A30" s="569" t="s">
        <v>88</v>
      </c>
      <c r="B30" s="602">
        <v>3074845.8592</v>
      </c>
      <c r="C30" s="602">
        <v>2285681.84167</v>
      </c>
      <c r="D30" s="602">
        <v>666018.2920499999</v>
      </c>
      <c r="E30" s="602">
        <v>123145.72547999998</v>
      </c>
    </row>
    <row r="31" spans="1:5" ht="12.75">
      <c r="A31" s="569" t="s">
        <v>89</v>
      </c>
      <c r="B31" s="602">
        <v>1687672.6380399994</v>
      </c>
      <c r="C31" s="602">
        <v>1255001.2355299995</v>
      </c>
      <c r="D31" s="602">
        <v>416994.3113</v>
      </c>
      <c r="E31" s="602">
        <v>15677.09121</v>
      </c>
    </row>
    <row r="32" spans="1:5" ht="12.75">
      <c r="A32" s="569" t="s">
        <v>90</v>
      </c>
      <c r="B32" s="602">
        <v>20312105.99065</v>
      </c>
      <c r="C32" s="602">
        <v>15919983.536909997</v>
      </c>
      <c r="D32" s="602">
        <v>4280641.637080001</v>
      </c>
      <c r="E32" s="602">
        <v>111480.81666000004</v>
      </c>
    </row>
    <row r="33" spans="1:5" ht="12.75">
      <c r="A33" s="569" t="s">
        <v>91</v>
      </c>
      <c r="B33" s="602">
        <v>2437326.3186299996</v>
      </c>
      <c r="C33" s="602">
        <v>1774292.3553099995</v>
      </c>
      <c r="D33" s="602">
        <v>638157.9121200001</v>
      </c>
      <c r="E33" s="602">
        <v>24876.05120000001</v>
      </c>
    </row>
    <row r="34" spans="1:5" ht="12.75">
      <c r="A34" s="569" t="s">
        <v>92</v>
      </c>
      <c r="B34" s="602">
        <v>7579641.879860002</v>
      </c>
      <c r="C34" s="602">
        <v>5876896.360650001</v>
      </c>
      <c r="D34" s="602">
        <v>1639648.2204600002</v>
      </c>
      <c r="E34" s="602">
        <v>63097.29874999999</v>
      </c>
    </row>
    <row r="35" spans="1:5" ht="12.75">
      <c r="A35" s="569" t="s">
        <v>93</v>
      </c>
      <c r="B35" s="602">
        <v>6173587.57201</v>
      </c>
      <c r="C35" s="602">
        <v>4825355.4197</v>
      </c>
      <c r="D35" s="602">
        <v>1323132.3749199996</v>
      </c>
      <c r="E35" s="602">
        <v>25099.777390000003</v>
      </c>
    </row>
    <row r="36" spans="1:5" ht="12.75">
      <c r="A36" s="569" t="s">
        <v>94</v>
      </c>
      <c r="B36" s="602">
        <v>3976990.0300800013</v>
      </c>
      <c r="C36" s="602">
        <v>3003994.3348100013</v>
      </c>
      <c r="D36" s="602">
        <v>959981.3601399998</v>
      </c>
      <c r="E36" s="602">
        <v>13014.33513</v>
      </c>
    </row>
    <row r="37" spans="1:5" ht="12.75">
      <c r="A37" s="569" t="s">
        <v>95</v>
      </c>
      <c r="B37" s="602">
        <v>4660205.72363</v>
      </c>
      <c r="C37" s="602">
        <v>3537967.2030199994</v>
      </c>
      <c r="D37" s="602">
        <v>1103927.7371600003</v>
      </c>
      <c r="E37" s="602">
        <v>18310.78345</v>
      </c>
    </row>
    <row r="38" spans="1:5" ht="12.75">
      <c r="A38" s="569" t="s">
        <v>96</v>
      </c>
      <c r="B38" s="602">
        <v>5871457.75693</v>
      </c>
      <c r="C38" s="602">
        <v>4364815.10826</v>
      </c>
      <c r="D38" s="602">
        <v>1463364.36304</v>
      </c>
      <c r="E38" s="602">
        <v>43278.28562999998</v>
      </c>
    </row>
    <row r="39" spans="1:5" ht="12.75">
      <c r="A39" s="569" t="s">
        <v>97</v>
      </c>
      <c r="B39" s="602">
        <v>6928850.647299998</v>
      </c>
      <c r="C39" s="602">
        <v>5285733.194669998</v>
      </c>
      <c r="D39" s="602">
        <v>1604076.7896800004</v>
      </c>
      <c r="E39" s="602">
        <v>39040.66295</v>
      </c>
    </row>
    <row r="40" spans="1:5" ht="12.75">
      <c r="A40" s="569" t="s">
        <v>98</v>
      </c>
      <c r="B40" s="602">
        <v>2602195.1009400003</v>
      </c>
      <c r="C40" s="602">
        <v>1947919.03077</v>
      </c>
      <c r="D40" s="602">
        <v>641270.79846</v>
      </c>
      <c r="E40" s="602">
        <v>13005.271709999997</v>
      </c>
    </row>
    <row r="41" spans="1:5" ht="12.75">
      <c r="A41" s="569" t="s">
        <v>99</v>
      </c>
      <c r="B41" s="602">
        <v>8614720.199649999</v>
      </c>
      <c r="C41" s="602">
        <v>6626787.680179999</v>
      </c>
      <c r="D41" s="602">
        <v>1962868.92687</v>
      </c>
      <c r="E41" s="602">
        <v>25063.5926</v>
      </c>
    </row>
    <row r="42" spans="1:5" ht="12.75">
      <c r="A42" s="571" t="s">
        <v>100</v>
      </c>
      <c r="B42" s="602">
        <v>1143447.4849199997</v>
      </c>
      <c r="C42" s="602">
        <v>830151.9917199999</v>
      </c>
      <c r="D42" s="602">
        <v>281556.73514</v>
      </c>
      <c r="E42" s="602">
        <v>31738.75806</v>
      </c>
    </row>
    <row r="43" spans="1:5" ht="12.75">
      <c r="A43" s="569" t="s">
        <v>101</v>
      </c>
      <c r="B43" s="602">
        <v>6540953.092710001</v>
      </c>
      <c r="C43" s="602">
        <v>4793618.726340001</v>
      </c>
      <c r="D43" s="602">
        <v>1649013.6204199998</v>
      </c>
      <c r="E43" s="602">
        <v>98320.74594999998</v>
      </c>
    </row>
    <row r="44" spans="1:5" ht="12.75">
      <c r="A44" s="569" t="s">
        <v>102</v>
      </c>
      <c r="B44" s="602">
        <v>3646346.8777799997</v>
      </c>
      <c r="C44" s="602">
        <v>2775513.2866499997</v>
      </c>
      <c r="D44" s="602">
        <v>848024.2328199998</v>
      </c>
      <c r="E44" s="602">
        <v>22809.358309999996</v>
      </c>
    </row>
    <row r="45" spans="1:5" ht="12.75">
      <c r="A45" s="569" t="s">
        <v>103</v>
      </c>
      <c r="B45" s="602">
        <v>3753069.1303599994</v>
      </c>
      <c r="C45" s="602">
        <v>2743529.6978999996</v>
      </c>
      <c r="D45" s="602">
        <v>979070.75147</v>
      </c>
      <c r="E45" s="602">
        <v>30468.680990000004</v>
      </c>
    </row>
    <row r="46" spans="1:5" ht="12.75">
      <c r="A46" s="569" t="s">
        <v>104</v>
      </c>
      <c r="B46" s="602">
        <v>2205854.2564100004</v>
      </c>
      <c r="C46" s="602">
        <v>1671952.7730000005</v>
      </c>
      <c r="D46" s="602">
        <v>516251.7930499999</v>
      </c>
      <c r="E46" s="602">
        <v>17649.690359999997</v>
      </c>
    </row>
    <row r="47" spans="1:5" ht="13.5" thickBot="1">
      <c r="A47" s="572"/>
      <c r="B47" s="603"/>
      <c r="C47" s="603"/>
      <c r="D47" s="603"/>
      <c r="E47" s="603"/>
    </row>
    <row r="48" spans="1:5" ht="12.75">
      <c r="A48" s="892" t="s">
        <v>979</v>
      </c>
      <c r="B48" s="892"/>
      <c r="C48" s="892"/>
      <c r="D48" s="892"/>
      <c r="E48" s="892"/>
    </row>
    <row r="49" spans="1:5" ht="12.75">
      <c r="A49" s="875"/>
      <c r="B49" s="875"/>
      <c r="C49" s="875"/>
      <c r="D49" s="875"/>
      <c r="E49" s="875"/>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Q54"/>
  <sheetViews>
    <sheetView showGridLines="0" zoomScalePageLayoutView="0" workbookViewId="0" topLeftCell="A1">
      <selection activeCell="A1" sqref="A1"/>
    </sheetView>
  </sheetViews>
  <sheetFormatPr defaultColWidth="11.421875" defaultRowHeight="12.75"/>
  <cols>
    <col min="1" max="1" width="23.421875" style="0" customWidth="1"/>
    <col min="2" max="2" width="13.7109375" style="0" customWidth="1"/>
    <col min="3" max="3" width="13.00390625" style="0" customWidth="1"/>
    <col min="4" max="4" width="11.8515625" style="0" customWidth="1"/>
    <col min="5" max="5" width="13.28125" style="0" customWidth="1"/>
    <col min="6" max="6" width="11.57421875" style="0" customWidth="1"/>
    <col min="7" max="7" width="12.57421875" style="0" customWidth="1"/>
    <col min="8" max="8" width="13.421875" style="0" customWidth="1"/>
    <col min="11" max="11" width="16.140625" style="0" customWidth="1"/>
    <col min="12" max="12" width="13.57421875" style="635" customWidth="1"/>
    <col min="13" max="13" width="12.28125" style="0" customWidth="1"/>
    <col min="14" max="14" width="12.7109375" style="635" customWidth="1"/>
    <col min="15" max="15" width="11.421875" style="635" customWidth="1"/>
    <col min="16" max="16" width="12.00390625" style="0" customWidth="1"/>
  </cols>
  <sheetData>
    <row r="1" spans="1:16" ht="12.75">
      <c r="A1" s="17" t="s">
        <v>66</v>
      </c>
      <c r="B1" s="575"/>
      <c r="C1" s="575"/>
      <c r="D1" s="575"/>
      <c r="E1" s="575"/>
      <c r="F1" s="575"/>
      <c r="G1" s="575"/>
      <c r="H1" s="575"/>
      <c r="I1" s="575"/>
      <c r="J1" s="575"/>
      <c r="K1" s="575"/>
      <c r="L1" s="630"/>
      <c r="M1" s="575"/>
      <c r="N1" s="630"/>
      <c r="O1" s="630"/>
      <c r="P1" s="575"/>
    </row>
    <row r="2" spans="1:16" ht="12.75">
      <c r="A2" s="883" t="s">
        <v>973</v>
      </c>
      <c r="B2" s="883"/>
      <c r="C2" s="883"/>
      <c r="D2" s="883"/>
      <c r="E2" s="883"/>
      <c r="F2" s="883"/>
      <c r="G2" s="883"/>
      <c r="H2" s="883"/>
      <c r="I2" s="883"/>
      <c r="J2" s="883"/>
      <c r="K2" s="883"/>
      <c r="L2" s="883"/>
      <c r="M2" s="883"/>
      <c r="N2" s="883"/>
      <c r="O2" s="883"/>
      <c r="P2" s="883"/>
    </row>
    <row r="3" spans="1:16" ht="15">
      <c r="A3" s="826" t="s">
        <v>978</v>
      </c>
      <c r="B3" s="826"/>
      <c r="C3" s="826"/>
      <c r="D3" s="826"/>
      <c r="E3" s="826"/>
      <c r="F3" s="826"/>
      <c r="G3" s="826"/>
      <c r="H3" s="826"/>
      <c r="I3" s="826"/>
      <c r="J3" s="826"/>
      <c r="K3" s="826"/>
      <c r="L3" s="826"/>
      <c r="M3" s="826"/>
      <c r="N3" s="826"/>
      <c r="O3" s="826"/>
      <c r="P3" s="826"/>
    </row>
    <row r="4" spans="1:16" ht="14.25">
      <c r="A4" s="138" t="s">
        <v>524</v>
      </c>
      <c r="B4" s="576"/>
      <c r="C4" s="576"/>
      <c r="D4" s="576"/>
      <c r="E4" s="576"/>
      <c r="F4" s="576"/>
      <c r="G4" s="576"/>
      <c r="H4" s="576"/>
      <c r="I4" s="576"/>
      <c r="J4" s="576"/>
      <c r="K4" s="576"/>
      <c r="L4" s="631"/>
      <c r="M4" s="576"/>
      <c r="N4" s="631"/>
      <c r="O4" s="631"/>
      <c r="P4" s="576"/>
    </row>
    <row r="5" spans="1:16" ht="13.5" thickBot="1">
      <c r="A5" s="883" t="s">
        <v>257</v>
      </c>
      <c r="B5" s="883"/>
      <c r="C5" s="883"/>
      <c r="D5" s="883"/>
      <c r="E5" s="883"/>
      <c r="F5" s="883"/>
      <c r="G5" s="883"/>
      <c r="H5" s="883"/>
      <c r="I5" s="883"/>
      <c r="J5" s="883"/>
      <c r="K5" s="883"/>
      <c r="L5" s="883"/>
      <c r="M5" s="883"/>
      <c r="N5" s="883"/>
      <c r="O5" s="883"/>
      <c r="P5" s="883"/>
    </row>
    <row r="6" spans="1:16" ht="12.75">
      <c r="A6" s="908" t="s">
        <v>67</v>
      </c>
      <c r="B6" s="908" t="s">
        <v>526</v>
      </c>
      <c r="C6" s="908"/>
      <c r="D6" s="908"/>
      <c r="E6" s="908"/>
      <c r="F6" s="908"/>
      <c r="G6" s="908"/>
      <c r="H6" s="908"/>
      <c r="I6" s="908"/>
      <c r="J6" s="908"/>
      <c r="K6" s="908"/>
      <c r="L6" s="908"/>
      <c r="M6" s="908"/>
      <c r="N6" s="908"/>
      <c r="O6" s="905" t="s">
        <v>972</v>
      </c>
      <c r="P6" s="856" t="s">
        <v>673</v>
      </c>
    </row>
    <row r="7" spans="1:16" ht="12.75">
      <c r="A7" s="902"/>
      <c r="B7" s="903"/>
      <c r="C7" s="903"/>
      <c r="D7" s="903"/>
      <c r="E7" s="903"/>
      <c r="F7" s="903"/>
      <c r="G7" s="903"/>
      <c r="H7" s="903"/>
      <c r="I7" s="903"/>
      <c r="J7" s="903"/>
      <c r="K7" s="903"/>
      <c r="L7" s="903"/>
      <c r="M7" s="903"/>
      <c r="N7" s="903"/>
      <c r="O7" s="906"/>
      <c r="P7" s="904"/>
    </row>
    <row r="8" spans="1:16" ht="12.75">
      <c r="A8" s="902"/>
      <c r="B8" s="902" t="s">
        <v>721</v>
      </c>
      <c r="C8" s="900" t="s">
        <v>877</v>
      </c>
      <c r="D8" s="900" t="s">
        <v>602</v>
      </c>
      <c r="E8" s="900" t="s">
        <v>601</v>
      </c>
      <c r="F8" s="900" t="s">
        <v>589</v>
      </c>
      <c r="G8" s="900" t="s">
        <v>607</v>
      </c>
      <c r="H8" s="900" t="s">
        <v>879</v>
      </c>
      <c r="I8" s="902" t="s">
        <v>720</v>
      </c>
      <c r="J8" s="902"/>
      <c r="K8" s="902"/>
      <c r="L8" s="902"/>
      <c r="M8" s="902"/>
      <c r="N8" s="906" t="s">
        <v>957</v>
      </c>
      <c r="O8" s="906"/>
      <c r="P8" s="904"/>
    </row>
    <row r="9" spans="1:16" ht="12.75">
      <c r="A9" s="902"/>
      <c r="B9" s="902"/>
      <c r="C9" s="900"/>
      <c r="D9" s="900"/>
      <c r="E9" s="900"/>
      <c r="F9" s="900"/>
      <c r="G9" s="900"/>
      <c r="H9" s="900"/>
      <c r="I9" s="903"/>
      <c r="J9" s="903"/>
      <c r="K9" s="903"/>
      <c r="L9" s="903"/>
      <c r="M9" s="903"/>
      <c r="N9" s="906"/>
      <c r="O9" s="906"/>
      <c r="P9" s="904"/>
    </row>
    <row r="10" spans="1:16" ht="16.5" customHeight="1">
      <c r="A10" s="902"/>
      <c r="B10" s="902"/>
      <c r="C10" s="900"/>
      <c r="D10" s="900"/>
      <c r="E10" s="900"/>
      <c r="F10" s="900"/>
      <c r="G10" s="900"/>
      <c r="H10" s="900"/>
      <c r="I10" s="900" t="s">
        <v>882</v>
      </c>
      <c r="J10" s="900" t="s">
        <v>883</v>
      </c>
      <c r="K10" s="900" t="s">
        <v>884</v>
      </c>
      <c r="L10" s="906" t="s">
        <v>885</v>
      </c>
      <c r="M10" s="900" t="s">
        <v>886</v>
      </c>
      <c r="N10" s="906"/>
      <c r="O10" s="906"/>
      <c r="P10" s="904"/>
    </row>
    <row r="11" spans="1:16" ht="18" customHeight="1">
      <c r="A11" s="902"/>
      <c r="B11" s="902"/>
      <c r="C11" s="900"/>
      <c r="D11" s="900"/>
      <c r="E11" s="900"/>
      <c r="F11" s="900"/>
      <c r="G11" s="900"/>
      <c r="H11" s="900"/>
      <c r="I11" s="900"/>
      <c r="J11" s="900"/>
      <c r="K11" s="900"/>
      <c r="L11" s="906"/>
      <c r="M11" s="900"/>
      <c r="N11" s="906"/>
      <c r="O11" s="906"/>
      <c r="P11" s="904"/>
    </row>
    <row r="12" spans="1:16" ht="19.5" customHeight="1">
      <c r="A12" s="903"/>
      <c r="B12" s="903"/>
      <c r="C12" s="901"/>
      <c r="D12" s="901"/>
      <c r="E12" s="901"/>
      <c r="F12" s="901"/>
      <c r="G12" s="901"/>
      <c r="H12" s="901"/>
      <c r="I12" s="901"/>
      <c r="J12" s="901"/>
      <c r="K12" s="901"/>
      <c r="L12" s="907"/>
      <c r="M12" s="901"/>
      <c r="N12" s="907"/>
      <c r="O12" s="907"/>
      <c r="P12" s="857"/>
    </row>
    <row r="13" spans="1:16" ht="12.75">
      <c r="A13" s="578"/>
      <c r="B13" s="578"/>
      <c r="C13" s="578"/>
      <c r="D13" s="578"/>
      <c r="E13" s="578"/>
      <c r="F13" s="578"/>
      <c r="G13" s="578"/>
      <c r="H13" s="578"/>
      <c r="I13" s="578"/>
      <c r="J13" s="578"/>
      <c r="K13" s="578"/>
      <c r="L13" s="615"/>
      <c r="M13" s="578"/>
      <c r="N13" s="615"/>
      <c r="O13" s="615"/>
      <c r="P13" s="578"/>
    </row>
    <row r="14" spans="1:17" ht="12.75">
      <c r="A14" s="615" t="s">
        <v>873</v>
      </c>
      <c r="B14" s="602">
        <f>H14+M14+N14+O14</f>
        <v>274378683.47489995</v>
      </c>
      <c r="C14" s="602">
        <v>125923586.82493997</v>
      </c>
      <c r="D14" s="602">
        <v>39229970.564399995</v>
      </c>
      <c r="E14" s="602">
        <v>3281519.05661</v>
      </c>
      <c r="F14" s="602">
        <v>20385110.554099996</v>
      </c>
      <c r="G14" s="602">
        <v>63444510.69878001</v>
      </c>
      <c r="H14" s="602">
        <f>SUM(C14:G14)</f>
        <v>252264697.69882995</v>
      </c>
      <c r="I14" s="602">
        <v>1002731.0521699999</v>
      </c>
      <c r="J14" s="602">
        <v>748843.1428899998</v>
      </c>
      <c r="K14" s="602">
        <v>6288197.910949999</v>
      </c>
      <c r="L14" s="632">
        <f>SUM(L16:L51)</f>
        <v>3892714.8879200006</v>
      </c>
      <c r="M14" s="602">
        <f>SUM(I14:L14)</f>
        <v>11932486.993929999</v>
      </c>
      <c r="N14" s="632">
        <f>SUM(N16:N51)</f>
        <v>3517953.270550001</v>
      </c>
      <c r="O14" s="632">
        <f>SUM(O16:O51)</f>
        <v>6663545.51159</v>
      </c>
      <c r="P14" s="602">
        <f>'XII.29.2a'!B9-'XII.29.C'!B14</f>
        <v>297085.04078000784</v>
      </c>
      <c r="Q14" s="629"/>
    </row>
    <row r="15" spans="1:17" ht="12.75">
      <c r="A15" s="616"/>
      <c r="B15" s="602">
        <v>0</v>
      </c>
      <c r="C15" s="602">
        <v>0</v>
      </c>
      <c r="D15" s="602">
        <v>0</v>
      </c>
      <c r="E15" s="602">
        <v>0</v>
      </c>
      <c r="F15" s="602">
        <v>0</v>
      </c>
      <c r="G15" s="602">
        <v>0</v>
      </c>
      <c r="H15" s="602">
        <v>0</v>
      </c>
      <c r="I15" s="602">
        <v>0</v>
      </c>
      <c r="J15" s="602">
        <v>0</v>
      </c>
      <c r="K15" s="602">
        <v>0</v>
      </c>
      <c r="L15" s="632">
        <v>0</v>
      </c>
      <c r="M15" s="602">
        <v>0</v>
      </c>
      <c r="N15" s="632">
        <v>0</v>
      </c>
      <c r="O15" s="632">
        <v>0</v>
      </c>
      <c r="P15" s="602">
        <v>0</v>
      </c>
      <c r="Q15" s="629"/>
    </row>
    <row r="16" spans="1:17" ht="12.75">
      <c r="A16" s="510" t="s">
        <v>69</v>
      </c>
      <c r="B16" s="602">
        <f aca="true" t="shared" si="0" ref="B16:B51">H16+M16+N16+O16</f>
        <v>3266142.98907</v>
      </c>
      <c r="C16" s="602">
        <v>1577698.8894099998</v>
      </c>
      <c r="D16" s="602">
        <v>596868.4643900002</v>
      </c>
      <c r="E16" s="602">
        <v>33597.89316</v>
      </c>
      <c r="F16" s="602">
        <v>286273.12093</v>
      </c>
      <c r="G16" s="602">
        <v>690398.47301</v>
      </c>
      <c r="H16" s="602">
        <f aca="true" t="shared" si="1" ref="H16:H51">SUM(C16:G16)</f>
        <v>3184836.8409</v>
      </c>
      <c r="I16" s="602">
        <v>20.78538</v>
      </c>
      <c r="J16" s="602">
        <v>208.21131</v>
      </c>
      <c r="K16" s="602">
        <v>1761.9468399999987</v>
      </c>
      <c r="L16" s="632">
        <v>34982.544239999996</v>
      </c>
      <c r="M16" s="602">
        <f aca="true" t="shared" si="2" ref="M16:M51">SUM(I16:L16)</f>
        <v>36973.48776999999</v>
      </c>
      <c r="N16" s="632">
        <v>44332.6604</v>
      </c>
      <c r="O16" s="632"/>
      <c r="P16" s="602">
        <f>'XII.29.2a'!B11-'XII.29.C'!B16</f>
        <v>-142866.00573000032</v>
      </c>
      <c r="Q16" s="629"/>
    </row>
    <row r="17" spans="1:17" ht="12.75">
      <c r="A17" s="510" t="s">
        <v>70</v>
      </c>
      <c r="B17" s="602">
        <f t="shared" si="0"/>
        <v>10571007.15881</v>
      </c>
      <c r="C17" s="602">
        <v>5195252.680740001</v>
      </c>
      <c r="D17" s="602">
        <v>1394837.1155499998</v>
      </c>
      <c r="E17" s="602">
        <v>82982.23853</v>
      </c>
      <c r="F17" s="602">
        <v>782700.52285</v>
      </c>
      <c r="G17" s="602">
        <v>2408855.9784100004</v>
      </c>
      <c r="H17" s="602">
        <f t="shared" si="1"/>
        <v>9864628.53608</v>
      </c>
      <c r="I17" s="602">
        <v>4567.44654</v>
      </c>
      <c r="J17" s="602">
        <v>211.81079</v>
      </c>
      <c r="K17" s="602">
        <v>460377.80741</v>
      </c>
      <c r="L17" s="632">
        <v>94802.32398</v>
      </c>
      <c r="M17" s="602">
        <f t="shared" si="2"/>
        <v>559959.38872</v>
      </c>
      <c r="N17" s="632">
        <v>146419.23401</v>
      </c>
      <c r="O17" s="632"/>
      <c r="P17" s="602">
        <f>'XII.29.2a'!B12-'XII.29.C'!B17</f>
        <v>-254684.125090003</v>
      </c>
      <c r="Q17" s="629"/>
    </row>
    <row r="18" spans="1:17" ht="12.75">
      <c r="A18" s="510" t="s">
        <v>71</v>
      </c>
      <c r="B18" s="602">
        <f t="shared" si="0"/>
        <v>2339842.5162899997</v>
      </c>
      <c r="C18" s="602">
        <v>1370735.16114</v>
      </c>
      <c r="D18" s="602">
        <v>240393.48106000005</v>
      </c>
      <c r="E18" s="602">
        <v>29930.1229</v>
      </c>
      <c r="F18" s="602">
        <v>222624.37143000003</v>
      </c>
      <c r="G18" s="602">
        <v>345463.40426</v>
      </c>
      <c r="H18" s="602">
        <f t="shared" si="1"/>
        <v>2209146.54079</v>
      </c>
      <c r="I18" s="602">
        <v>25.071189999999998</v>
      </c>
      <c r="J18" s="602">
        <v>211.8174</v>
      </c>
      <c r="K18" s="602">
        <v>54998.067</v>
      </c>
      <c r="L18" s="632">
        <v>36745.84839</v>
      </c>
      <c r="M18" s="602">
        <f t="shared" si="2"/>
        <v>91980.80398</v>
      </c>
      <c r="N18" s="632">
        <v>38715.17152</v>
      </c>
      <c r="O18" s="632"/>
      <c r="P18" s="602">
        <f>'XII.29.2a'!B13-'XII.29.C'!B18</f>
        <v>-562982.5447299995</v>
      </c>
      <c r="Q18" s="629"/>
    </row>
    <row r="19" spans="1:17" ht="12.75">
      <c r="A19" s="510" t="s">
        <v>72</v>
      </c>
      <c r="B19" s="602">
        <f t="shared" si="0"/>
        <v>2073557.9898100002</v>
      </c>
      <c r="C19" s="602">
        <v>958738.6577500001</v>
      </c>
      <c r="D19" s="602">
        <v>221714.69113</v>
      </c>
      <c r="E19" s="602">
        <v>27370.57426</v>
      </c>
      <c r="F19" s="602">
        <v>120232.86333999997</v>
      </c>
      <c r="G19" s="602">
        <v>373577.75914000004</v>
      </c>
      <c r="H19" s="602">
        <f t="shared" si="1"/>
        <v>1701634.54562</v>
      </c>
      <c r="I19" s="602">
        <v>22.35499</v>
      </c>
      <c r="J19" s="602">
        <v>105.72753999999999</v>
      </c>
      <c r="K19" s="602">
        <v>323788.88215</v>
      </c>
      <c r="L19" s="632">
        <v>21002.76509</v>
      </c>
      <c r="M19" s="602">
        <f t="shared" si="2"/>
        <v>344919.72977000003</v>
      </c>
      <c r="N19" s="632">
        <v>27003.71442</v>
      </c>
      <c r="O19" s="632"/>
      <c r="P19" s="602">
        <f>'XII.29.2a'!B14-'XII.29.C'!B19</f>
        <v>427984.00176000036</v>
      </c>
      <c r="Q19" s="629"/>
    </row>
    <row r="20" spans="1:17" ht="12.75">
      <c r="A20" s="510" t="s">
        <v>73</v>
      </c>
      <c r="B20" s="602">
        <f t="shared" si="0"/>
        <v>10377847.03133</v>
      </c>
      <c r="C20" s="602">
        <v>4608354.0266700005</v>
      </c>
      <c r="D20" s="602">
        <v>1541594.1845200004</v>
      </c>
      <c r="E20" s="602">
        <v>90960.79319999999</v>
      </c>
      <c r="F20" s="602">
        <v>631439.72282</v>
      </c>
      <c r="G20" s="602">
        <v>3028858.25595</v>
      </c>
      <c r="H20" s="602">
        <f t="shared" si="1"/>
        <v>9901206.98316</v>
      </c>
      <c r="I20" s="602">
        <v>17323.28987</v>
      </c>
      <c r="J20" s="602">
        <v>396.47629</v>
      </c>
      <c r="K20" s="602">
        <v>219887.42355</v>
      </c>
      <c r="L20" s="632">
        <v>107876.57084</v>
      </c>
      <c r="M20" s="602">
        <f t="shared" si="2"/>
        <v>345483.76055</v>
      </c>
      <c r="N20" s="632">
        <v>131156.28762000002</v>
      </c>
      <c r="O20" s="632"/>
      <c r="P20" s="602">
        <f>'XII.29.2a'!B15-'XII.29.C'!B20</f>
        <v>-835045.7195700016</v>
      </c>
      <c r="Q20" s="629"/>
    </row>
    <row r="21" spans="1:17" ht="12.75">
      <c r="A21" s="510" t="s">
        <v>74</v>
      </c>
      <c r="B21" s="602">
        <f t="shared" si="0"/>
        <v>1921283.96215</v>
      </c>
      <c r="C21" s="602">
        <v>1004641.9582899999</v>
      </c>
      <c r="D21" s="602">
        <v>207832.14643</v>
      </c>
      <c r="E21" s="602">
        <v>26542.351910000005</v>
      </c>
      <c r="F21" s="602">
        <v>177584.10687999998</v>
      </c>
      <c r="G21" s="602">
        <v>385553.42525000003</v>
      </c>
      <c r="H21" s="602">
        <f t="shared" si="1"/>
        <v>1802153.9887599999</v>
      </c>
      <c r="I21" s="602">
        <v>5165.0069</v>
      </c>
      <c r="J21" s="602">
        <v>125.36395</v>
      </c>
      <c r="K21" s="602">
        <v>61511.85834</v>
      </c>
      <c r="L21" s="632">
        <v>23856.30907</v>
      </c>
      <c r="M21" s="602">
        <f t="shared" si="2"/>
        <v>90658.53826</v>
      </c>
      <c r="N21" s="632">
        <v>28471.435129999998</v>
      </c>
      <c r="O21" s="632"/>
      <c r="P21" s="602">
        <f>'XII.29.2a'!B16-'XII.29.C'!B21</f>
        <v>-233235.12051000004</v>
      </c>
      <c r="Q21" s="629"/>
    </row>
    <row r="22" spans="1:17" ht="12.75">
      <c r="A22" s="510" t="s">
        <v>75</v>
      </c>
      <c r="B22" s="602">
        <f t="shared" si="0"/>
        <v>3131350.72681</v>
      </c>
      <c r="C22" s="602">
        <v>1566332.6524099999</v>
      </c>
      <c r="D22" s="602">
        <v>476993.18679</v>
      </c>
      <c r="E22" s="602">
        <v>41883.43915</v>
      </c>
      <c r="F22" s="602">
        <v>281015.5595</v>
      </c>
      <c r="G22" s="602">
        <v>615136.6287599999</v>
      </c>
      <c r="H22" s="602">
        <f t="shared" si="1"/>
        <v>2981361.4666099995</v>
      </c>
      <c r="I22" s="602">
        <v>1069.25139</v>
      </c>
      <c r="J22" s="602">
        <v>182.17795999999998</v>
      </c>
      <c r="K22" s="602">
        <v>57790.20003</v>
      </c>
      <c r="L22" s="632">
        <v>47490.952529999995</v>
      </c>
      <c r="M22" s="602">
        <f t="shared" si="2"/>
        <v>106532.58191</v>
      </c>
      <c r="N22" s="632">
        <v>43456.678289999996</v>
      </c>
      <c r="O22" s="632"/>
      <c r="P22" s="602">
        <f>'XII.29.2a'!B17-'XII.29.C'!B22</f>
        <v>-306446.0457199998</v>
      </c>
      <c r="Q22" s="629"/>
    </row>
    <row r="23" spans="1:17" ht="12.75">
      <c r="A23" s="510" t="s">
        <v>76</v>
      </c>
      <c r="B23" s="602">
        <f t="shared" si="0"/>
        <v>11199503.06758</v>
      </c>
      <c r="C23" s="602">
        <v>5441927.136469999</v>
      </c>
      <c r="D23" s="602">
        <v>1617307.4828100002</v>
      </c>
      <c r="E23" s="602">
        <v>108404.13465</v>
      </c>
      <c r="F23" s="602">
        <v>787057.2578799999</v>
      </c>
      <c r="G23" s="602">
        <v>2716174.3861300005</v>
      </c>
      <c r="H23" s="602">
        <f t="shared" si="1"/>
        <v>10670870.397939999</v>
      </c>
      <c r="I23" s="602">
        <v>5629.60019</v>
      </c>
      <c r="J23" s="602">
        <v>489.80848</v>
      </c>
      <c r="K23" s="602">
        <v>72909.72671999999</v>
      </c>
      <c r="L23" s="632">
        <v>296018.61335</v>
      </c>
      <c r="M23" s="602">
        <f t="shared" si="2"/>
        <v>375047.74874</v>
      </c>
      <c r="N23" s="632">
        <v>153584.9209</v>
      </c>
      <c r="O23" s="632"/>
      <c r="P23" s="602">
        <f>'XII.29.2a'!B18-'XII.29.C'!B23</f>
        <v>-1288529.4750999995</v>
      </c>
      <c r="Q23" s="629"/>
    </row>
    <row r="24" spans="1:17" ht="12.75">
      <c r="A24" s="511" t="s">
        <v>77</v>
      </c>
      <c r="B24" s="602">
        <f t="shared" si="0"/>
        <v>19846815.40937</v>
      </c>
      <c r="C24" s="602">
        <v>5178802.1917200005</v>
      </c>
      <c r="D24" s="602">
        <v>24998.824219999988</v>
      </c>
      <c r="E24" s="602">
        <v>67009.73676999999</v>
      </c>
      <c r="F24" s="602">
        <v>3976980.2222299995</v>
      </c>
      <c r="G24" s="602">
        <v>2429210.4527600002</v>
      </c>
      <c r="H24" s="602">
        <f t="shared" si="1"/>
        <v>11677001.4277</v>
      </c>
      <c r="I24" s="602">
        <v>0</v>
      </c>
      <c r="J24" s="602">
        <v>734695.9913</v>
      </c>
      <c r="K24" s="602">
        <v>30455.50935</v>
      </c>
      <c r="L24" s="632">
        <v>624509.52652</v>
      </c>
      <c r="M24" s="602">
        <f t="shared" si="2"/>
        <v>1389661.02717</v>
      </c>
      <c r="N24" s="632">
        <v>116607.44291</v>
      </c>
      <c r="O24" s="632">
        <v>6663545.51159</v>
      </c>
      <c r="P24" s="602">
        <f>'XII.29.2a'!B19-'XII.29.C'!B24</f>
        <v>10769695.788489997</v>
      </c>
      <c r="Q24" s="629"/>
    </row>
    <row r="25" spans="1:17" ht="12.75">
      <c r="A25" s="510" t="s">
        <v>887</v>
      </c>
      <c r="B25" s="602">
        <f t="shared" si="0"/>
        <v>21450085.362180006</v>
      </c>
      <c r="C25" s="602">
        <v>10369824.695390001</v>
      </c>
      <c r="D25" s="602">
        <v>3456212.5385799995</v>
      </c>
      <c r="E25" s="602">
        <v>261602.80215999996</v>
      </c>
      <c r="F25" s="602">
        <v>851417.1810100002</v>
      </c>
      <c r="G25" s="602">
        <v>5063315.141690001</v>
      </c>
      <c r="H25" s="602">
        <f t="shared" si="1"/>
        <v>20002372.358830005</v>
      </c>
      <c r="I25" s="602">
        <v>406324.1262</v>
      </c>
      <c r="J25" s="602">
        <v>1366.25622</v>
      </c>
      <c r="K25" s="602">
        <v>427659.58504</v>
      </c>
      <c r="L25" s="632">
        <v>322771.67457000003</v>
      </c>
      <c r="M25" s="602">
        <f t="shared" si="2"/>
        <v>1158121.64203</v>
      </c>
      <c r="N25" s="632">
        <v>289591.36131999997</v>
      </c>
      <c r="O25" s="632"/>
      <c r="P25" s="602">
        <f>'XII.29.2a'!B20-'XII.29.C'!B25</f>
        <v>2744829.6344999894</v>
      </c>
      <c r="Q25" s="629"/>
    </row>
    <row r="26" spans="1:17" ht="12.75">
      <c r="A26" s="510" t="s">
        <v>888</v>
      </c>
      <c r="B26" s="602">
        <f t="shared" si="0"/>
        <v>24098371.44149</v>
      </c>
      <c r="C26" s="602">
        <v>11201182.32491</v>
      </c>
      <c r="D26" s="602">
        <v>3982569.31881</v>
      </c>
      <c r="E26" s="602">
        <v>357418.34668</v>
      </c>
      <c r="F26" s="602">
        <v>1217650.3876800002</v>
      </c>
      <c r="G26" s="602">
        <v>5974904.33368</v>
      </c>
      <c r="H26" s="602">
        <f t="shared" si="1"/>
        <v>22733724.71176</v>
      </c>
      <c r="I26" s="602">
        <v>243873.93941</v>
      </c>
      <c r="J26" s="602">
        <v>1525.44477</v>
      </c>
      <c r="K26" s="602">
        <v>520226.53261000005</v>
      </c>
      <c r="L26" s="632">
        <v>282948.81704999995</v>
      </c>
      <c r="M26" s="602">
        <f t="shared" si="2"/>
        <v>1048574.73384</v>
      </c>
      <c r="N26" s="632">
        <v>316071.99589</v>
      </c>
      <c r="O26" s="632"/>
      <c r="P26" s="602">
        <f>'XII.29.2a'!B21-'XII.29.C'!B26</f>
        <v>87336.22063999623</v>
      </c>
      <c r="Q26" s="629"/>
    </row>
    <row r="27" spans="1:17" ht="12.75">
      <c r="A27" s="512" t="s">
        <v>80</v>
      </c>
      <c r="B27" s="602">
        <f t="shared" si="0"/>
        <v>4079142.2108299998</v>
      </c>
      <c r="C27" s="602">
        <v>1944787.1448899999</v>
      </c>
      <c r="D27" s="602">
        <v>643200.2899699999</v>
      </c>
      <c r="E27" s="602">
        <v>47551.74328</v>
      </c>
      <c r="F27" s="602">
        <v>238316.37131000002</v>
      </c>
      <c r="G27" s="602">
        <v>862905.4314</v>
      </c>
      <c r="H27" s="602">
        <f t="shared" si="1"/>
        <v>3736760.98085</v>
      </c>
      <c r="I27" s="602">
        <v>6366.84066</v>
      </c>
      <c r="J27" s="602">
        <v>132.21729000000002</v>
      </c>
      <c r="K27" s="602">
        <v>227877.47571999996</v>
      </c>
      <c r="L27" s="632">
        <v>53740.81623999999</v>
      </c>
      <c r="M27" s="602">
        <f t="shared" si="2"/>
        <v>288117.34990999993</v>
      </c>
      <c r="N27" s="632">
        <v>54263.88007</v>
      </c>
      <c r="O27" s="632"/>
      <c r="P27" s="602">
        <f>'XII.29.2a'!B22-'XII.29.C'!B27</f>
        <v>-1156711.2434999994</v>
      </c>
      <c r="Q27" s="629"/>
    </row>
    <row r="28" spans="1:17" ht="12.75">
      <c r="A28" s="512" t="s">
        <v>81</v>
      </c>
      <c r="B28" s="602">
        <f t="shared" si="0"/>
        <v>8936621.685539998</v>
      </c>
      <c r="C28" s="602">
        <v>4124183.07728</v>
      </c>
      <c r="D28" s="602">
        <v>1562318.56729</v>
      </c>
      <c r="E28" s="602">
        <v>111876.74517</v>
      </c>
      <c r="F28" s="602">
        <v>550541.71392</v>
      </c>
      <c r="G28" s="602">
        <v>2191883.3721</v>
      </c>
      <c r="H28" s="602">
        <f t="shared" si="1"/>
        <v>8540803.47576</v>
      </c>
      <c r="I28" s="602">
        <v>28413.76989</v>
      </c>
      <c r="J28" s="602">
        <v>339.44387</v>
      </c>
      <c r="K28" s="602">
        <v>153731.02945000003</v>
      </c>
      <c r="L28" s="632">
        <v>95606.55456</v>
      </c>
      <c r="M28" s="602">
        <f t="shared" si="2"/>
        <v>278090.79777000006</v>
      </c>
      <c r="N28" s="632">
        <v>117727.41201</v>
      </c>
      <c r="O28" s="632"/>
      <c r="P28" s="602">
        <f>'XII.29.2a'!B23-'XII.29.C'!B28</f>
        <v>824865.7237800006</v>
      </c>
      <c r="Q28" s="629"/>
    </row>
    <row r="29" spans="1:17" ht="12.75">
      <c r="A29" s="510" t="s">
        <v>82</v>
      </c>
      <c r="B29" s="602">
        <f t="shared" si="0"/>
        <v>3752690.622659999</v>
      </c>
      <c r="C29" s="602">
        <v>1878181.2349599998</v>
      </c>
      <c r="D29" s="602">
        <v>489333.24977</v>
      </c>
      <c r="E29" s="602">
        <v>112860.34096999999</v>
      </c>
      <c r="F29" s="602">
        <v>338412.12366</v>
      </c>
      <c r="G29" s="602">
        <v>734760.08681</v>
      </c>
      <c r="H29" s="602">
        <f t="shared" si="1"/>
        <v>3553547.0361699993</v>
      </c>
      <c r="I29" s="602">
        <v>23.97045</v>
      </c>
      <c r="J29" s="602">
        <v>233.74069</v>
      </c>
      <c r="K29" s="602">
        <v>105841.30426</v>
      </c>
      <c r="L29" s="632">
        <v>40081.287229999994</v>
      </c>
      <c r="M29" s="602">
        <f t="shared" si="2"/>
        <v>146180.30263</v>
      </c>
      <c r="N29" s="632">
        <v>52963.283859999996</v>
      </c>
      <c r="O29" s="632"/>
      <c r="P29" s="602">
        <f>'XII.29.2a'!B24-'XII.29.C'!B29</f>
        <v>-1436092.6017399994</v>
      </c>
      <c r="Q29" s="629"/>
    </row>
    <row r="30" spans="1:17" ht="12.75">
      <c r="A30" s="510" t="s">
        <v>83</v>
      </c>
      <c r="B30" s="602">
        <f t="shared" si="0"/>
        <v>3356283.2376600006</v>
      </c>
      <c r="C30" s="602">
        <v>1548197.8343800004</v>
      </c>
      <c r="D30" s="602">
        <v>369529.78320999997</v>
      </c>
      <c r="E30" s="602">
        <v>29765.340640000006</v>
      </c>
      <c r="F30" s="602">
        <v>324844.64334</v>
      </c>
      <c r="G30" s="602">
        <v>840544.12769</v>
      </c>
      <c r="H30" s="602">
        <f t="shared" si="1"/>
        <v>3112881.7292600004</v>
      </c>
      <c r="I30" s="602">
        <v>9704.72132</v>
      </c>
      <c r="J30" s="602">
        <v>233.66029</v>
      </c>
      <c r="K30" s="602">
        <v>141006.39413</v>
      </c>
      <c r="L30" s="632">
        <v>49182.75735</v>
      </c>
      <c r="M30" s="602">
        <f t="shared" si="2"/>
        <v>200127.53309</v>
      </c>
      <c r="N30" s="632">
        <v>43273.97531</v>
      </c>
      <c r="O30" s="632"/>
      <c r="P30" s="602">
        <f>'XII.29.2a'!B25-'XII.29.C'!B30</f>
        <v>-462319.99627000047</v>
      </c>
      <c r="Q30" s="629"/>
    </row>
    <row r="31" spans="1:17" ht="12.75">
      <c r="A31" s="510" t="s">
        <v>84</v>
      </c>
      <c r="B31" s="602">
        <f t="shared" si="0"/>
        <v>20192149.430140004</v>
      </c>
      <c r="C31" s="602">
        <v>9131402.834999999</v>
      </c>
      <c r="D31" s="602">
        <v>3641123.758000001</v>
      </c>
      <c r="E31" s="602">
        <v>275047.54091</v>
      </c>
      <c r="F31" s="602">
        <v>1112308.66635</v>
      </c>
      <c r="G31" s="602">
        <v>4938578.95808</v>
      </c>
      <c r="H31" s="602">
        <f t="shared" si="1"/>
        <v>19098461.75834</v>
      </c>
      <c r="I31" s="602">
        <v>13971.23083</v>
      </c>
      <c r="J31" s="602">
        <v>968.69169</v>
      </c>
      <c r="K31" s="602">
        <v>567884.14895</v>
      </c>
      <c r="L31" s="632">
        <v>250516.33556</v>
      </c>
      <c r="M31" s="602">
        <f t="shared" si="2"/>
        <v>833340.40703</v>
      </c>
      <c r="N31" s="632">
        <v>260347.26477</v>
      </c>
      <c r="O31" s="632"/>
      <c r="P31" s="602">
        <f>'XII.29.2a'!B26-'XII.29.C'!B31</f>
        <v>-818744.6058700047</v>
      </c>
      <c r="Q31" s="629"/>
    </row>
    <row r="32" spans="1:17" ht="12.75">
      <c r="A32" s="510" t="s">
        <v>470</v>
      </c>
      <c r="B32" s="602">
        <f t="shared" si="0"/>
        <v>13979050.520660004</v>
      </c>
      <c r="C32" s="602">
        <v>6662098.40751</v>
      </c>
      <c r="D32" s="602">
        <v>1856890.5766900002</v>
      </c>
      <c r="E32" s="602">
        <v>190014.46529000002</v>
      </c>
      <c r="F32" s="602">
        <v>901656.5704399999</v>
      </c>
      <c r="G32" s="602">
        <v>3673932.9028300005</v>
      </c>
      <c r="H32" s="602">
        <f t="shared" si="1"/>
        <v>13284592.922760002</v>
      </c>
      <c r="I32" s="602">
        <v>354.06198</v>
      </c>
      <c r="J32" s="602">
        <v>728.5853199999999</v>
      </c>
      <c r="K32" s="602">
        <v>299149.06652</v>
      </c>
      <c r="L32" s="632">
        <v>205566.997</v>
      </c>
      <c r="M32" s="602">
        <f t="shared" si="2"/>
        <v>505798.71082000004</v>
      </c>
      <c r="N32" s="632">
        <v>188658.88708000001</v>
      </c>
      <c r="O32" s="632"/>
      <c r="P32" s="602">
        <f>'XII.29.2a'!B27-'XII.29.C'!B32</f>
        <v>-1951424.484070005</v>
      </c>
      <c r="Q32" s="629"/>
    </row>
    <row r="33" spans="1:17" ht="12.75">
      <c r="A33" s="510" t="s">
        <v>86</v>
      </c>
      <c r="B33" s="602">
        <f t="shared" si="0"/>
        <v>7690873.48759</v>
      </c>
      <c r="C33" s="602">
        <v>3841992.27305</v>
      </c>
      <c r="D33" s="602">
        <v>1105004.04351</v>
      </c>
      <c r="E33" s="602">
        <v>106324.86702</v>
      </c>
      <c r="F33" s="602">
        <v>487309.2194400001</v>
      </c>
      <c r="G33" s="602">
        <v>1780075.3170899998</v>
      </c>
      <c r="H33" s="602">
        <f t="shared" si="1"/>
        <v>7320705.72011</v>
      </c>
      <c r="I33" s="602">
        <v>3477.53415</v>
      </c>
      <c r="J33" s="602">
        <v>481.38702</v>
      </c>
      <c r="K33" s="602">
        <v>185900.75394999998</v>
      </c>
      <c r="L33" s="632">
        <v>71531.30669999999</v>
      </c>
      <c r="M33" s="602">
        <f t="shared" si="2"/>
        <v>261390.98181999996</v>
      </c>
      <c r="N33" s="632">
        <v>108776.78566</v>
      </c>
      <c r="O33" s="632"/>
      <c r="P33" s="602">
        <f>'XII.29.2a'!B28-'XII.29.C'!B33</f>
        <v>545184.6486100005</v>
      </c>
      <c r="Q33" s="629"/>
    </row>
    <row r="34" spans="1:17" ht="12.75">
      <c r="A34" s="510" t="s">
        <v>87</v>
      </c>
      <c r="B34" s="602">
        <f t="shared" si="0"/>
        <v>5749636.82568</v>
      </c>
      <c r="C34" s="602">
        <v>2496013.4330699993</v>
      </c>
      <c r="D34" s="602">
        <v>935087.77541</v>
      </c>
      <c r="E34" s="602">
        <v>76995.01564</v>
      </c>
      <c r="F34" s="602">
        <v>516271.85620999994</v>
      </c>
      <c r="G34" s="602">
        <v>1540118.4994700002</v>
      </c>
      <c r="H34" s="602">
        <f t="shared" si="1"/>
        <v>5564486.5797999995</v>
      </c>
      <c r="I34" s="602">
        <v>13357.255060000001</v>
      </c>
      <c r="J34" s="602">
        <v>300.86408</v>
      </c>
      <c r="K34" s="602">
        <v>23163.34141</v>
      </c>
      <c r="L34" s="632">
        <v>77742.96392000001</v>
      </c>
      <c r="M34" s="602">
        <f t="shared" si="2"/>
        <v>114564.42447000001</v>
      </c>
      <c r="N34" s="632">
        <v>70585.82140999999</v>
      </c>
      <c r="O34" s="632"/>
      <c r="P34" s="602">
        <f>'XII.29.2a'!B29-'XII.29.C'!B34</f>
        <v>-496571.7689499995</v>
      </c>
      <c r="Q34" s="629"/>
    </row>
    <row r="35" spans="1:17" ht="12.75">
      <c r="A35" s="510" t="s">
        <v>88</v>
      </c>
      <c r="B35" s="602">
        <f t="shared" si="0"/>
        <v>4043554.43239</v>
      </c>
      <c r="C35" s="602">
        <v>1832825.91754</v>
      </c>
      <c r="D35" s="602">
        <v>552218.41069</v>
      </c>
      <c r="E35" s="602">
        <v>59236.31749</v>
      </c>
      <c r="F35" s="602">
        <v>380769.89948</v>
      </c>
      <c r="G35" s="602">
        <v>1093873.60354</v>
      </c>
      <c r="H35" s="602">
        <f t="shared" si="1"/>
        <v>3918924.14874</v>
      </c>
      <c r="I35" s="602">
        <v>17.9346</v>
      </c>
      <c r="J35" s="602">
        <v>340.81147999999996</v>
      </c>
      <c r="K35" s="602">
        <v>39321.785520000005</v>
      </c>
      <c r="L35" s="632">
        <v>33337.973379999996</v>
      </c>
      <c r="M35" s="602">
        <f t="shared" si="2"/>
        <v>73018.50498</v>
      </c>
      <c r="N35" s="632">
        <v>51611.77867</v>
      </c>
      <c r="O35" s="632"/>
      <c r="P35" s="602">
        <f>'XII.29.2a'!B30-'XII.29.C'!B35</f>
        <v>-968708.5731900004</v>
      </c>
      <c r="Q35" s="629"/>
    </row>
    <row r="36" spans="1:17" ht="12.75">
      <c r="A36" s="510" t="s">
        <v>89</v>
      </c>
      <c r="B36" s="602">
        <f t="shared" si="0"/>
        <v>2482500.62971</v>
      </c>
      <c r="C36" s="602">
        <v>1236224.5075400001</v>
      </c>
      <c r="D36" s="602">
        <v>301439.19643999997</v>
      </c>
      <c r="E36" s="602">
        <v>30589.70091</v>
      </c>
      <c r="F36" s="602">
        <v>189106.35218000002</v>
      </c>
      <c r="G36" s="602">
        <v>532922.05895</v>
      </c>
      <c r="H36" s="602">
        <f t="shared" si="1"/>
        <v>2290281.81602</v>
      </c>
      <c r="I36" s="602">
        <v>21.1713</v>
      </c>
      <c r="J36" s="602">
        <v>271.97017999999997</v>
      </c>
      <c r="K36" s="602">
        <v>125397.95790000001</v>
      </c>
      <c r="L36" s="632">
        <v>31614.932919999996</v>
      </c>
      <c r="M36" s="602">
        <f t="shared" si="2"/>
        <v>157306.03230000002</v>
      </c>
      <c r="N36" s="632">
        <v>34912.781390000004</v>
      </c>
      <c r="O36" s="632"/>
      <c r="P36" s="602">
        <f>'XII.29.2a'!B31-'XII.29.C'!B36</f>
        <v>-794827.9916700006</v>
      </c>
      <c r="Q36" s="629"/>
    </row>
    <row r="37" spans="1:17" ht="12.75">
      <c r="A37" s="510" t="s">
        <v>90</v>
      </c>
      <c r="B37" s="602">
        <f t="shared" si="0"/>
        <v>17898890.20656</v>
      </c>
      <c r="C37" s="602">
        <v>8280852.34496</v>
      </c>
      <c r="D37" s="602">
        <v>3151791.47663</v>
      </c>
      <c r="E37" s="602">
        <v>262390.49528</v>
      </c>
      <c r="F37" s="602">
        <v>835925.8343299998</v>
      </c>
      <c r="G37" s="602">
        <v>4397840.4828200005</v>
      </c>
      <c r="H37" s="602">
        <f t="shared" si="1"/>
        <v>16928800.63402</v>
      </c>
      <c r="I37" s="602">
        <v>212141.56895</v>
      </c>
      <c r="J37" s="602">
        <v>592.64622</v>
      </c>
      <c r="K37" s="602">
        <v>241693.08347</v>
      </c>
      <c r="L37" s="632">
        <v>281887.2044</v>
      </c>
      <c r="M37" s="602">
        <f t="shared" si="2"/>
        <v>736314.50304</v>
      </c>
      <c r="N37" s="632">
        <v>233775.0695</v>
      </c>
      <c r="O37" s="632"/>
      <c r="P37" s="602">
        <f>'XII.29.2a'!B32-'XII.29.C'!B37</f>
        <v>2413215.7840899974</v>
      </c>
      <c r="Q37" s="629"/>
    </row>
    <row r="38" spans="1:17" ht="12.75">
      <c r="A38" s="510" t="s">
        <v>91</v>
      </c>
      <c r="B38" s="602">
        <f t="shared" si="0"/>
        <v>2642569.8260699995</v>
      </c>
      <c r="C38" s="602">
        <v>1363114.41755</v>
      </c>
      <c r="D38" s="602">
        <v>312001.56681999995</v>
      </c>
      <c r="E38" s="602">
        <v>40927.11302999999</v>
      </c>
      <c r="F38" s="602">
        <v>215397.94442</v>
      </c>
      <c r="G38" s="602">
        <v>608567.8248000001</v>
      </c>
      <c r="H38" s="602">
        <f t="shared" si="1"/>
        <v>2540008.8666199995</v>
      </c>
      <c r="I38" s="602">
        <v>1244.14268</v>
      </c>
      <c r="J38" s="602">
        <v>319.98274</v>
      </c>
      <c r="K38" s="602">
        <v>31652.53723</v>
      </c>
      <c r="L38" s="632">
        <v>30933.88584</v>
      </c>
      <c r="M38" s="602">
        <f t="shared" si="2"/>
        <v>64150.54849</v>
      </c>
      <c r="N38" s="632">
        <v>38410.41096</v>
      </c>
      <c r="O38" s="632"/>
      <c r="P38" s="602">
        <f>'XII.29.2a'!B33-'XII.29.C'!B38</f>
        <v>-205243.50743999984</v>
      </c>
      <c r="Q38" s="629"/>
    </row>
    <row r="39" spans="1:17" ht="12.75">
      <c r="A39" s="510" t="s">
        <v>92</v>
      </c>
      <c r="B39" s="602">
        <f t="shared" si="0"/>
        <v>8312520.592969999</v>
      </c>
      <c r="C39" s="602">
        <v>3970862.6116899997</v>
      </c>
      <c r="D39" s="602">
        <v>1376355.76042</v>
      </c>
      <c r="E39" s="602">
        <v>86720.09316</v>
      </c>
      <c r="F39" s="602">
        <v>388187.14966999996</v>
      </c>
      <c r="G39" s="602">
        <v>2224362.22663</v>
      </c>
      <c r="H39" s="602">
        <f t="shared" si="1"/>
        <v>8046487.841569999</v>
      </c>
      <c r="I39" s="602">
        <v>5629.8894900000005</v>
      </c>
      <c r="J39" s="602">
        <v>561.0541800000001</v>
      </c>
      <c r="K39" s="602">
        <v>20077.63651999997</v>
      </c>
      <c r="L39" s="632">
        <v>128720.77575999999</v>
      </c>
      <c r="M39" s="602">
        <f t="shared" si="2"/>
        <v>154989.35594999997</v>
      </c>
      <c r="N39" s="632">
        <v>111043.39545</v>
      </c>
      <c r="O39" s="632"/>
      <c r="P39" s="602">
        <f>'XII.29.2a'!B34-'XII.29.C'!B39</f>
        <v>-732878.7131099971</v>
      </c>
      <c r="Q39" s="629"/>
    </row>
    <row r="40" spans="1:17" ht="12.75">
      <c r="A40" s="510" t="s">
        <v>93</v>
      </c>
      <c r="B40" s="602">
        <f t="shared" si="0"/>
        <v>3703617.8004</v>
      </c>
      <c r="C40" s="602">
        <v>1694372.76549</v>
      </c>
      <c r="D40" s="602">
        <v>511467.65353999997</v>
      </c>
      <c r="E40" s="602">
        <v>40863.58496</v>
      </c>
      <c r="F40" s="602">
        <v>293905.34608</v>
      </c>
      <c r="G40" s="602">
        <v>1065632.90875</v>
      </c>
      <c r="H40" s="602">
        <f t="shared" si="1"/>
        <v>3606242.25882</v>
      </c>
      <c r="I40" s="602">
        <v>22.42861</v>
      </c>
      <c r="J40" s="602">
        <v>293.79414</v>
      </c>
      <c r="K40" s="602">
        <v>18776.519879999996</v>
      </c>
      <c r="L40" s="632">
        <v>29882.54442</v>
      </c>
      <c r="M40" s="602">
        <f t="shared" si="2"/>
        <v>48975.28705</v>
      </c>
      <c r="N40" s="632">
        <v>48400.25453</v>
      </c>
      <c r="O40" s="632"/>
      <c r="P40" s="602">
        <f>'XII.29.2a'!B35-'XII.29.C'!B40</f>
        <v>2469969.77161</v>
      </c>
      <c r="Q40" s="629"/>
    </row>
    <row r="41" spans="1:17" ht="12.75">
      <c r="A41" s="510" t="s">
        <v>94</v>
      </c>
      <c r="B41" s="602">
        <f t="shared" si="0"/>
        <v>3628124.60511</v>
      </c>
      <c r="C41" s="602">
        <v>1977976.3999700001</v>
      </c>
      <c r="D41" s="602">
        <v>405671.09931</v>
      </c>
      <c r="E41" s="602">
        <v>33414.31333</v>
      </c>
      <c r="F41" s="602">
        <v>267358.56490000006</v>
      </c>
      <c r="G41" s="602">
        <v>466825.95589</v>
      </c>
      <c r="H41" s="602">
        <f t="shared" si="1"/>
        <v>3151246.3334</v>
      </c>
      <c r="I41" s="602">
        <v>28.4587</v>
      </c>
      <c r="J41" s="602">
        <v>211.02627999999999</v>
      </c>
      <c r="K41" s="602">
        <v>361174.91186</v>
      </c>
      <c r="L41" s="632">
        <v>60410.89892000001</v>
      </c>
      <c r="M41" s="602">
        <f t="shared" si="2"/>
        <v>421825.29576</v>
      </c>
      <c r="N41" s="632">
        <v>55052.97595</v>
      </c>
      <c r="O41" s="632"/>
      <c r="P41" s="602">
        <f>'XII.29.2a'!B36-'XII.29.C'!B41</f>
        <v>348865.42497000145</v>
      </c>
      <c r="Q41" s="629"/>
    </row>
    <row r="42" spans="1:17" ht="12.75">
      <c r="A42" s="510" t="s">
        <v>95</v>
      </c>
      <c r="B42" s="602">
        <f t="shared" si="0"/>
        <v>4610053.874280001</v>
      </c>
      <c r="C42" s="602">
        <v>2145549.91873</v>
      </c>
      <c r="D42" s="602">
        <v>769278.0929500001</v>
      </c>
      <c r="E42" s="602">
        <v>38139.038060000006</v>
      </c>
      <c r="F42" s="602">
        <v>346312.50333000004</v>
      </c>
      <c r="G42" s="602">
        <v>1150670.6891700001</v>
      </c>
      <c r="H42" s="602">
        <f t="shared" si="1"/>
        <v>4449950.2422400005</v>
      </c>
      <c r="I42" s="602">
        <v>19.765040000000003</v>
      </c>
      <c r="J42" s="602">
        <v>480.40882</v>
      </c>
      <c r="K42" s="602">
        <v>63969.588500000005</v>
      </c>
      <c r="L42" s="632">
        <v>34429.827560000005</v>
      </c>
      <c r="M42" s="602">
        <f t="shared" si="2"/>
        <v>98899.58992000001</v>
      </c>
      <c r="N42" s="632">
        <v>61204.04212</v>
      </c>
      <c r="O42" s="632"/>
      <c r="P42" s="602">
        <f>'XII.29.2a'!B37-'XII.29.C'!B42</f>
        <v>50151.84934999887</v>
      </c>
      <c r="Q42" s="629"/>
    </row>
    <row r="43" spans="1:17" ht="12.75">
      <c r="A43" s="510" t="s">
        <v>96</v>
      </c>
      <c r="B43" s="602">
        <f t="shared" si="0"/>
        <v>7358596.456269999</v>
      </c>
      <c r="C43" s="602">
        <v>3262404.6780700004</v>
      </c>
      <c r="D43" s="602">
        <v>1362805.7148699998</v>
      </c>
      <c r="E43" s="602">
        <v>79282.72457</v>
      </c>
      <c r="F43" s="602">
        <v>497557.66323999997</v>
      </c>
      <c r="G43" s="602">
        <v>1663585.2963100001</v>
      </c>
      <c r="H43" s="602">
        <f t="shared" si="1"/>
        <v>6865636.077059999</v>
      </c>
      <c r="I43" s="602">
        <v>10113.16027</v>
      </c>
      <c r="J43" s="602">
        <v>288.77565000000004</v>
      </c>
      <c r="K43" s="602">
        <v>335532.64009</v>
      </c>
      <c r="L43" s="632">
        <v>55310.22515999999</v>
      </c>
      <c r="M43" s="602">
        <f t="shared" si="2"/>
        <v>401244.80117</v>
      </c>
      <c r="N43" s="632">
        <v>91715.57804000001</v>
      </c>
      <c r="O43" s="632"/>
      <c r="P43" s="602">
        <f>'XII.29.2a'!B38-'XII.29.C'!B43</f>
        <v>-1487138.699339999</v>
      </c>
      <c r="Q43" s="629"/>
    </row>
    <row r="44" spans="1:17" ht="12.75">
      <c r="A44" s="510" t="s">
        <v>97</v>
      </c>
      <c r="B44" s="602">
        <f t="shared" si="0"/>
        <v>8425414.23316</v>
      </c>
      <c r="C44" s="602">
        <v>3785166.91633</v>
      </c>
      <c r="D44" s="602">
        <v>1547576.15197</v>
      </c>
      <c r="E44" s="602">
        <v>95576.08901</v>
      </c>
      <c r="F44" s="602">
        <v>838638.36108</v>
      </c>
      <c r="G44" s="602">
        <v>1752415.40392</v>
      </c>
      <c r="H44" s="602">
        <f t="shared" si="1"/>
        <v>8019372.92231</v>
      </c>
      <c r="I44" s="602">
        <v>3740.6283399999998</v>
      </c>
      <c r="J44" s="602">
        <v>314.3127</v>
      </c>
      <c r="K44" s="602">
        <v>196649.88478000002</v>
      </c>
      <c r="L44" s="632">
        <v>97234.75973</v>
      </c>
      <c r="M44" s="602">
        <f t="shared" si="2"/>
        <v>297939.58555</v>
      </c>
      <c r="N44" s="632">
        <v>108101.72529999999</v>
      </c>
      <c r="O44" s="632"/>
      <c r="P44" s="602">
        <f>'XII.29.2a'!B39-'XII.29.C'!B44</f>
        <v>-1496563.5858600019</v>
      </c>
      <c r="Q44" s="629"/>
    </row>
    <row r="45" spans="1:17" ht="12.75">
      <c r="A45" s="510" t="s">
        <v>98</v>
      </c>
      <c r="B45" s="602">
        <f t="shared" si="0"/>
        <v>2662226.5829000003</v>
      </c>
      <c r="C45" s="602">
        <v>1411254.1326000001</v>
      </c>
      <c r="D45" s="602">
        <v>285560.17014999996</v>
      </c>
      <c r="E45" s="602">
        <v>33526.59771</v>
      </c>
      <c r="F45" s="602">
        <v>203676.81727999996</v>
      </c>
      <c r="G45" s="602">
        <v>595912.0258000001</v>
      </c>
      <c r="H45" s="602">
        <f t="shared" si="1"/>
        <v>2529929.74354</v>
      </c>
      <c r="I45" s="602">
        <v>1974.3802</v>
      </c>
      <c r="J45" s="602">
        <v>231.15395999999998</v>
      </c>
      <c r="K45" s="602">
        <v>30585.73425</v>
      </c>
      <c r="L45" s="632">
        <v>60131.07129</v>
      </c>
      <c r="M45" s="602">
        <f t="shared" si="2"/>
        <v>92922.33970000001</v>
      </c>
      <c r="N45" s="632">
        <v>39374.499659999994</v>
      </c>
      <c r="O45" s="632"/>
      <c r="P45" s="602">
        <f>'XII.29.2a'!B40-'XII.29.C'!B45</f>
        <v>-60031.481960000005</v>
      </c>
      <c r="Q45" s="629"/>
    </row>
    <row r="46" spans="1:17" ht="12.75">
      <c r="A46" s="510" t="s">
        <v>99</v>
      </c>
      <c r="B46" s="602">
        <f t="shared" si="0"/>
        <v>8582087.92897</v>
      </c>
      <c r="C46" s="602">
        <v>3687651.2165200002</v>
      </c>
      <c r="D46" s="602">
        <v>1142448.27501</v>
      </c>
      <c r="E46" s="602">
        <v>126927.80936</v>
      </c>
      <c r="F46" s="602">
        <v>701841.9445100001</v>
      </c>
      <c r="G46" s="602">
        <v>2031184.9841399996</v>
      </c>
      <c r="H46" s="602">
        <f t="shared" si="1"/>
        <v>7690054.22954</v>
      </c>
      <c r="I46" s="602">
        <v>-718.65615</v>
      </c>
      <c r="J46" s="602">
        <v>367.0847</v>
      </c>
      <c r="K46" s="602">
        <v>719722.80625</v>
      </c>
      <c r="L46" s="632">
        <v>73398.79882</v>
      </c>
      <c r="M46" s="602">
        <f t="shared" si="2"/>
        <v>792770.03362</v>
      </c>
      <c r="N46" s="632">
        <v>99263.66581</v>
      </c>
      <c r="O46" s="632"/>
      <c r="P46" s="602">
        <f>'XII.29.2a'!B41-'XII.29.C'!B46</f>
        <v>32632.270679999143</v>
      </c>
      <c r="Q46" s="629"/>
    </row>
    <row r="47" spans="1:17" ht="12.75">
      <c r="A47" s="512" t="s">
        <v>100</v>
      </c>
      <c r="B47" s="602">
        <f t="shared" si="0"/>
        <v>1744019.2761300001</v>
      </c>
      <c r="C47" s="602">
        <v>953296.3701400001</v>
      </c>
      <c r="D47" s="602">
        <v>197075.52042000004</v>
      </c>
      <c r="E47" s="602">
        <v>23012.72967</v>
      </c>
      <c r="F47" s="602">
        <v>105851.26901000002</v>
      </c>
      <c r="G47" s="602">
        <v>374195.73205999995</v>
      </c>
      <c r="H47" s="602">
        <f t="shared" si="1"/>
        <v>1653431.6213000002</v>
      </c>
      <c r="I47" s="602">
        <v>15.35422</v>
      </c>
      <c r="J47" s="602">
        <v>215.86861</v>
      </c>
      <c r="K47" s="602">
        <v>45984.90711</v>
      </c>
      <c r="L47" s="632">
        <v>17978.25151</v>
      </c>
      <c r="M47" s="602">
        <f t="shared" si="2"/>
        <v>64194.38145</v>
      </c>
      <c r="N47" s="632">
        <v>26393.27338</v>
      </c>
      <c r="O47" s="632"/>
      <c r="P47" s="602">
        <f>'XII.29.2a'!B42-'XII.29.C'!B47</f>
        <v>-600571.7912100004</v>
      </c>
      <c r="Q47" s="629"/>
    </row>
    <row r="48" spans="1:17" ht="12.75">
      <c r="A48" s="510" t="s">
        <v>101</v>
      </c>
      <c r="B48" s="602">
        <f t="shared" si="0"/>
        <v>7400029.515330001</v>
      </c>
      <c r="C48" s="602">
        <v>3597025.48852</v>
      </c>
      <c r="D48" s="602">
        <v>1101364.4510899999</v>
      </c>
      <c r="E48" s="602">
        <v>109298.97619999999</v>
      </c>
      <c r="F48" s="602">
        <v>411475.5695199999</v>
      </c>
      <c r="G48" s="602">
        <v>1886852.0165</v>
      </c>
      <c r="H48" s="602">
        <f t="shared" si="1"/>
        <v>7106016.50183</v>
      </c>
      <c r="I48" s="602">
        <v>3828.03116</v>
      </c>
      <c r="J48" s="602">
        <v>663.71324</v>
      </c>
      <c r="K48" s="602">
        <v>102389.30062</v>
      </c>
      <c r="L48" s="632">
        <v>86747.26668</v>
      </c>
      <c r="M48" s="602">
        <f t="shared" si="2"/>
        <v>193628.3117</v>
      </c>
      <c r="N48" s="632">
        <v>100384.7018</v>
      </c>
      <c r="O48" s="632"/>
      <c r="P48" s="602">
        <f>'XII.29.2a'!B43-'XII.29.C'!B48</f>
        <v>-859076.4226199994</v>
      </c>
      <c r="Q48" s="629"/>
    </row>
    <row r="49" spans="1:17" ht="12.75">
      <c r="A49" s="510" t="s">
        <v>102</v>
      </c>
      <c r="B49" s="602">
        <f t="shared" si="0"/>
        <v>4981897.26318</v>
      </c>
      <c r="C49" s="602">
        <v>2723613.45943</v>
      </c>
      <c r="D49" s="602">
        <v>515445.39849999995</v>
      </c>
      <c r="E49" s="602">
        <v>46944.21781</v>
      </c>
      <c r="F49" s="602">
        <v>309198.8588000001</v>
      </c>
      <c r="G49" s="602">
        <v>1390304.04591</v>
      </c>
      <c r="H49" s="602">
        <f t="shared" si="1"/>
        <v>4985505.98045</v>
      </c>
      <c r="I49" s="602">
        <v>0</v>
      </c>
      <c r="J49" s="602">
        <v>437.72997</v>
      </c>
      <c r="K49" s="602">
        <v>-128682.77103</v>
      </c>
      <c r="L49" s="632">
        <v>48456.27645</v>
      </c>
      <c r="M49" s="602">
        <f t="shared" si="2"/>
        <v>-79788.76461000001</v>
      </c>
      <c r="N49" s="632">
        <v>76180.04734</v>
      </c>
      <c r="O49" s="632"/>
      <c r="P49" s="602">
        <f>'XII.29.2a'!B44-'XII.29.C'!B49</f>
        <v>-1335550.3854</v>
      </c>
      <c r="Q49" s="629"/>
    </row>
    <row r="50" spans="1:17" ht="12.75">
      <c r="A50" s="510" t="s">
        <v>103</v>
      </c>
      <c r="B50" s="602">
        <f t="shared" si="0"/>
        <v>5515424.3955</v>
      </c>
      <c r="C50" s="602">
        <v>2814566.5253099995</v>
      </c>
      <c r="D50" s="602">
        <v>904340.5341400001</v>
      </c>
      <c r="E50" s="602">
        <v>67337.65938</v>
      </c>
      <c r="F50" s="602">
        <v>351937.63870999997</v>
      </c>
      <c r="G50" s="602">
        <v>1124967.2909300001</v>
      </c>
      <c r="H50" s="602">
        <f t="shared" si="1"/>
        <v>5263149.648469999</v>
      </c>
      <c r="I50" s="602">
        <v>4936.8618799999995</v>
      </c>
      <c r="J50" s="602">
        <v>223.5546</v>
      </c>
      <c r="K50" s="602">
        <v>108218.13188</v>
      </c>
      <c r="L50" s="632">
        <v>59774.55201</v>
      </c>
      <c r="M50" s="602">
        <f t="shared" si="2"/>
        <v>173153.10037</v>
      </c>
      <c r="N50" s="632">
        <v>79121.64666</v>
      </c>
      <c r="O50" s="632"/>
      <c r="P50" s="602">
        <f>'XII.29.2a'!B45-'XII.29.C'!B50</f>
        <v>-1762355.2651400003</v>
      </c>
      <c r="Q50" s="629"/>
    </row>
    <row r="51" spans="1:17" ht="12.75">
      <c r="A51" s="510" t="s">
        <v>104</v>
      </c>
      <c r="B51" s="602">
        <f t="shared" si="0"/>
        <v>2374900.1803199993</v>
      </c>
      <c r="C51" s="602">
        <v>1086482.5395099998</v>
      </c>
      <c r="D51" s="602">
        <v>429321.61331</v>
      </c>
      <c r="E51" s="602">
        <v>29193.10439</v>
      </c>
      <c r="F51" s="602">
        <v>243332.35633999997</v>
      </c>
      <c r="G51" s="602">
        <v>490151.21815000003</v>
      </c>
      <c r="H51" s="602">
        <f t="shared" si="1"/>
        <v>2278480.8316999995</v>
      </c>
      <c r="I51" s="602">
        <v>25.676479999999998</v>
      </c>
      <c r="J51" s="602">
        <v>91.57916</v>
      </c>
      <c r="K51" s="602">
        <v>39812.20269</v>
      </c>
      <c r="L51" s="632">
        <v>25490.67888</v>
      </c>
      <c r="M51" s="602">
        <f t="shared" si="2"/>
        <v>65420.13721</v>
      </c>
      <c r="N51" s="632">
        <v>30999.21141</v>
      </c>
      <c r="O51" s="632"/>
      <c r="P51" s="602">
        <f>'XII.29.2a'!B46-'XII.29.C'!B51</f>
        <v>-169045.92390999896</v>
      </c>
      <c r="Q51" s="629"/>
    </row>
    <row r="52" spans="1:16" ht="13.5" thickBot="1">
      <c r="A52" s="513"/>
      <c r="B52" s="603"/>
      <c r="C52" s="603"/>
      <c r="D52" s="603"/>
      <c r="E52" s="603"/>
      <c r="F52" s="603"/>
      <c r="G52" s="603"/>
      <c r="H52" s="603"/>
      <c r="I52" s="603"/>
      <c r="J52" s="603"/>
      <c r="K52" s="603"/>
      <c r="L52" s="633"/>
      <c r="M52" s="603"/>
      <c r="N52" s="633"/>
      <c r="O52" s="633"/>
      <c r="P52" s="603"/>
    </row>
    <row r="53" spans="1:16" ht="12.75">
      <c r="A53" s="617" t="s">
        <v>979</v>
      </c>
      <c r="B53" s="618"/>
      <c r="C53" s="618"/>
      <c r="D53" s="618"/>
      <c r="E53" s="618"/>
      <c r="F53" s="618"/>
      <c r="G53" s="618"/>
      <c r="H53" s="606"/>
      <c r="I53" s="606"/>
      <c r="J53" s="606"/>
      <c r="K53" s="606"/>
      <c r="L53" s="634"/>
      <c r="M53" s="606"/>
      <c r="N53" s="634"/>
      <c r="O53" s="634"/>
      <c r="P53" s="606"/>
    </row>
    <row r="54" spans="1:16" ht="12.75">
      <c r="A54" s="621"/>
      <c r="B54" s="606"/>
      <c r="C54" s="606"/>
      <c r="D54" s="606"/>
      <c r="E54" s="606"/>
      <c r="F54" s="606"/>
      <c r="G54" s="606"/>
      <c r="H54" s="606"/>
      <c r="I54" s="606"/>
      <c r="J54" s="606"/>
      <c r="K54" s="606"/>
      <c r="L54" s="634"/>
      <c r="M54" s="606"/>
      <c r="N54" s="634"/>
      <c r="O54" s="634"/>
      <c r="P54" s="606"/>
    </row>
  </sheetData>
  <sheetProtection/>
  <mergeCells count="21">
    <mergeCell ref="B8:B12"/>
    <mergeCell ref="F8:F12"/>
    <mergeCell ref="N8:N12"/>
    <mergeCell ref="H8:H12"/>
    <mergeCell ref="L10:L12"/>
    <mergeCell ref="A2:P2"/>
    <mergeCell ref="A3:P3"/>
    <mergeCell ref="A5:P5"/>
    <mergeCell ref="A6:A12"/>
    <mergeCell ref="B6:N7"/>
    <mergeCell ref="K10:K12"/>
    <mergeCell ref="M10:M12"/>
    <mergeCell ref="D8:D12"/>
    <mergeCell ref="J10:J12"/>
    <mergeCell ref="I8:M9"/>
    <mergeCell ref="P6:P12"/>
    <mergeCell ref="C8:C12"/>
    <mergeCell ref="O6:O12"/>
    <mergeCell ref="I10:I12"/>
    <mergeCell ref="G8:G12"/>
    <mergeCell ref="E8:E12"/>
  </mergeCells>
  <hyperlinks>
    <hyperlink ref="A1" location="Índice!A1" display="Regresar"/>
  </hyperlinks>
  <printOptions/>
  <pageMargins left="0.7" right="0.7" top="0.75" bottom="0.75" header="0.3" footer="0.3"/>
  <pageSetup horizontalDpi="600" verticalDpi="600" orientation="portrait" r:id="rId1"/>
</worksheet>
</file>

<file path=xl/worksheets/sheet52.xml><?xml version="1.0" encoding="utf-8"?>
<worksheet xmlns="http://schemas.openxmlformats.org/spreadsheetml/2006/main" xmlns:r="http://schemas.openxmlformats.org/officeDocument/2006/relationships">
  <sheetPr>
    <pageSetUpPr fitToPage="1"/>
  </sheetPr>
  <dimension ref="A1:J76"/>
  <sheetViews>
    <sheetView showGridLines="0" zoomScalePageLayoutView="0" workbookViewId="0" topLeftCell="A1">
      <selection activeCell="A1" sqref="A1"/>
    </sheetView>
  </sheetViews>
  <sheetFormatPr defaultColWidth="11.421875" defaultRowHeight="12.75"/>
  <cols>
    <col min="1" max="1" width="42.57421875" style="0" customWidth="1"/>
    <col min="2" max="2" width="15.00390625" style="0" customWidth="1"/>
    <col min="3" max="3" width="14.140625" style="0" customWidth="1"/>
    <col min="4" max="4" width="12.57421875" style="0" customWidth="1"/>
    <col min="5" max="5" width="14.140625" style="0" customWidth="1"/>
    <col min="6" max="6" width="12.421875" style="0" customWidth="1"/>
    <col min="7" max="7" width="12.8515625" style="0" customWidth="1"/>
    <col min="9" max="9" width="13.8515625" style="0" bestFit="1" customWidth="1"/>
    <col min="10" max="10" width="12.57421875" style="0" customWidth="1"/>
  </cols>
  <sheetData>
    <row r="1" spans="1:10" ht="12.75">
      <c r="A1" s="17" t="s">
        <v>66</v>
      </c>
      <c r="B1" s="9"/>
      <c r="C1" s="9"/>
      <c r="D1" s="9"/>
      <c r="E1" s="9"/>
      <c r="F1" s="9"/>
      <c r="G1" s="9"/>
      <c r="H1" s="9"/>
      <c r="I1" s="9"/>
      <c r="J1" s="9"/>
    </row>
    <row r="2" spans="1:10" ht="12.75">
      <c r="A2" s="869" t="s">
        <v>1017</v>
      </c>
      <c r="B2" s="869"/>
      <c r="C2" s="869"/>
      <c r="D2" s="869"/>
      <c r="E2" s="869"/>
      <c r="F2" s="869"/>
      <c r="G2" s="869"/>
      <c r="H2" s="869"/>
      <c r="I2" s="869"/>
      <c r="J2" s="869"/>
    </row>
    <row r="3" spans="1:10" ht="15">
      <c r="A3" s="831" t="s">
        <v>992</v>
      </c>
      <c r="B3" s="831"/>
      <c r="C3" s="831"/>
      <c r="D3" s="831"/>
      <c r="E3" s="831"/>
      <c r="F3" s="831"/>
      <c r="G3" s="831"/>
      <c r="H3" s="831"/>
      <c r="I3" s="831"/>
      <c r="J3" s="831"/>
    </row>
    <row r="4" spans="1:10" ht="14.25">
      <c r="A4" s="893" t="s">
        <v>524</v>
      </c>
      <c r="B4" s="893"/>
      <c r="C4" s="893"/>
      <c r="D4" s="893"/>
      <c r="E4" s="893"/>
      <c r="F4" s="893"/>
      <c r="G4" s="893"/>
      <c r="H4" s="893"/>
      <c r="I4" s="893"/>
      <c r="J4" s="893"/>
    </row>
    <row r="5" spans="1:10" ht="13.5" thickBot="1">
      <c r="A5" s="619"/>
      <c r="B5" s="619"/>
      <c r="C5" s="619"/>
      <c r="D5" s="619"/>
      <c r="E5" s="619"/>
      <c r="F5" s="619"/>
      <c r="G5" s="619"/>
      <c r="H5" s="619"/>
      <c r="I5" s="619"/>
      <c r="J5" s="525" t="s">
        <v>975</v>
      </c>
    </row>
    <row r="6" spans="1:10" ht="12.75">
      <c r="A6" s="894" t="s">
        <v>472</v>
      </c>
      <c r="B6" s="864" t="s">
        <v>729</v>
      </c>
      <c r="C6" s="872" t="s">
        <v>624</v>
      </c>
      <c r="D6" s="872"/>
      <c r="E6" s="864" t="s">
        <v>730</v>
      </c>
      <c r="F6" s="864" t="s">
        <v>731</v>
      </c>
      <c r="G6" s="864" t="s">
        <v>732</v>
      </c>
      <c r="H6" s="864" t="s">
        <v>733</v>
      </c>
      <c r="I6" s="267" t="s">
        <v>596</v>
      </c>
      <c r="J6" s="866" t="s">
        <v>682</v>
      </c>
    </row>
    <row r="7" spans="1:10" ht="12.75">
      <c r="A7" s="895"/>
      <c r="B7" s="865"/>
      <c r="C7" s="873"/>
      <c r="D7" s="873"/>
      <c r="E7" s="865"/>
      <c r="F7" s="865"/>
      <c r="G7" s="865"/>
      <c r="H7" s="865"/>
      <c r="I7" s="268" t="s">
        <v>68</v>
      </c>
      <c r="J7" s="867"/>
    </row>
    <row r="8" spans="1:10" ht="12.75">
      <c r="A8" s="895"/>
      <c r="B8" s="865"/>
      <c r="C8" s="620" t="s">
        <v>734</v>
      </c>
      <c r="D8" s="620" t="s">
        <v>735</v>
      </c>
      <c r="E8" s="865"/>
      <c r="F8" s="865"/>
      <c r="G8" s="865"/>
      <c r="H8" s="865"/>
      <c r="I8" s="270" t="s">
        <v>596</v>
      </c>
      <c r="J8" s="867"/>
    </row>
    <row r="9" spans="1:10" ht="12.75">
      <c r="A9" s="529"/>
      <c r="B9" s="530"/>
      <c r="C9" s="529"/>
      <c r="D9" s="529"/>
      <c r="E9" s="529"/>
      <c r="F9" s="530"/>
      <c r="G9" s="530"/>
      <c r="H9" s="529"/>
      <c r="I9" s="531"/>
      <c r="J9" s="529"/>
    </row>
    <row r="10" spans="1:10" ht="12.75">
      <c r="A10" s="475" t="s">
        <v>525</v>
      </c>
      <c r="B10" s="533"/>
      <c r="C10" s="533"/>
      <c r="D10" s="533"/>
      <c r="E10" s="533"/>
      <c r="F10" s="533"/>
      <c r="G10" s="534"/>
      <c r="H10" s="533"/>
      <c r="I10" s="535"/>
      <c r="J10" s="536"/>
    </row>
    <row r="11" spans="1:10" ht="12.75">
      <c r="A11" s="532"/>
      <c r="B11" s="537"/>
      <c r="C11" s="538"/>
      <c r="D11" s="537"/>
      <c r="E11" s="537"/>
      <c r="F11" s="537"/>
      <c r="G11" s="537"/>
      <c r="H11" s="537"/>
      <c r="I11" s="539"/>
      <c r="J11" s="536"/>
    </row>
    <row r="12" spans="1:10" ht="12.75">
      <c r="A12" s="540" t="s">
        <v>683</v>
      </c>
      <c r="B12" s="607">
        <v>28624036.5419</v>
      </c>
      <c r="C12" s="607">
        <v>103274322.22739998</v>
      </c>
      <c r="D12" s="607">
        <v>21727436.0482</v>
      </c>
      <c r="E12" s="607">
        <v>125001758.27559999</v>
      </c>
      <c r="F12" s="607">
        <v>36105851.68651001</v>
      </c>
      <c r="G12" s="607">
        <v>14976747.264719998</v>
      </c>
      <c r="H12" s="607">
        <v>1003248.49736</v>
      </c>
      <c r="I12" s="607">
        <f>H12+B12+E12+F12+G12</f>
        <v>205711642.26609</v>
      </c>
      <c r="J12" s="660">
        <v>68.26129444734345</v>
      </c>
    </row>
    <row r="13" spans="1:10" ht="12.75">
      <c r="A13" s="540" t="s">
        <v>736</v>
      </c>
      <c r="B13" s="607">
        <v>0</v>
      </c>
      <c r="C13" s="607">
        <v>55934048.20584</v>
      </c>
      <c r="D13" s="607">
        <v>1161287.1884100004</v>
      </c>
      <c r="E13" s="607">
        <v>57095335.39424999</v>
      </c>
      <c r="F13" s="607">
        <v>1926011.0249699997</v>
      </c>
      <c r="G13" s="607">
        <v>0</v>
      </c>
      <c r="H13" s="607">
        <v>835437.88684</v>
      </c>
      <c r="I13" s="607">
        <f>H13+B13+E13+F13+G13</f>
        <v>59856784.306059994</v>
      </c>
      <c r="J13" s="660">
        <v>19.86227679278324</v>
      </c>
    </row>
    <row r="14" spans="1:10" ht="12.75">
      <c r="A14" s="543" t="s">
        <v>737</v>
      </c>
      <c r="B14" s="607">
        <f aca="true" t="shared" si="0" ref="B14:I14">+B12+B13</f>
        <v>28624036.5419</v>
      </c>
      <c r="C14" s="607">
        <f t="shared" si="0"/>
        <v>159208370.43323997</v>
      </c>
      <c r="D14" s="607">
        <f t="shared" si="0"/>
        <v>22888723.23661</v>
      </c>
      <c r="E14" s="607">
        <f t="shared" si="0"/>
        <v>182097093.66985</v>
      </c>
      <c r="F14" s="607">
        <f t="shared" si="0"/>
        <v>38031862.711480014</v>
      </c>
      <c r="G14" s="607">
        <f t="shared" si="0"/>
        <v>14976747.264719998</v>
      </c>
      <c r="H14" s="607">
        <f t="shared" si="0"/>
        <v>1838686.3842000002</v>
      </c>
      <c r="I14" s="607">
        <f t="shared" si="0"/>
        <v>265568426.57215</v>
      </c>
      <c r="J14" s="660">
        <v>88.12357124012668</v>
      </c>
    </row>
    <row r="15" spans="1:10" ht="12.75">
      <c r="A15" s="281" t="s">
        <v>798</v>
      </c>
      <c r="B15" s="607">
        <f aca="true" t="shared" si="1" ref="B15:H15">SUM(B16:B17)</f>
        <v>2562771.8199199997</v>
      </c>
      <c r="C15" s="607">
        <f t="shared" si="1"/>
        <v>20514175.772760004</v>
      </c>
      <c r="D15" s="607">
        <f t="shared" si="1"/>
        <v>5312728.41503</v>
      </c>
      <c r="E15" s="607">
        <f t="shared" si="1"/>
        <v>25826904.18779</v>
      </c>
      <c r="F15" s="607">
        <f t="shared" si="1"/>
        <v>4954231.3400799995</v>
      </c>
      <c r="G15" s="607">
        <f t="shared" si="1"/>
        <v>1678133.5536299997</v>
      </c>
      <c r="H15" s="607">
        <f t="shared" si="1"/>
        <v>768661.34397</v>
      </c>
      <c r="I15" s="607">
        <f>H15+B15+E15+F15+G15</f>
        <v>35790702.24539</v>
      </c>
      <c r="J15" s="660">
        <v>11.876428759873317</v>
      </c>
    </row>
    <row r="16" spans="1:10" ht="12.75">
      <c r="A16" s="281" t="s">
        <v>799</v>
      </c>
      <c r="B16" s="607">
        <v>1421825.60047</v>
      </c>
      <c r="C16" s="607">
        <v>3552281.65804</v>
      </c>
      <c r="D16" s="607">
        <v>45423.75211</v>
      </c>
      <c r="E16" s="607">
        <v>3597705.41015</v>
      </c>
      <c r="F16" s="607">
        <v>4117274.5646699998</v>
      </c>
      <c r="G16" s="607">
        <v>4479.94804</v>
      </c>
      <c r="H16" s="607">
        <v>2207.69026</v>
      </c>
      <c r="I16" s="607">
        <f>H16+B16+E16+F16+G16</f>
        <v>9143493.21359</v>
      </c>
      <c r="J16" s="660">
        <v>3.0340853616968055</v>
      </c>
    </row>
    <row r="17" spans="1:10" ht="12.75">
      <c r="A17" s="281" t="s">
        <v>800</v>
      </c>
      <c r="B17" s="607">
        <v>1140946.21945</v>
      </c>
      <c r="C17" s="607">
        <v>16961894.11472</v>
      </c>
      <c r="D17" s="607">
        <v>5267304.66292</v>
      </c>
      <c r="E17" s="607">
        <v>22229198.77764</v>
      </c>
      <c r="F17" s="607">
        <v>836956.7754100001</v>
      </c>
      <c r="G17" s="607">
        <v>1673653.6055899998</v>
      </c>
      <c r="H17" s="607">
        <v>766453.6537100001</v>
      </c>
      <c r="I17" s="607">
        <f>+B17+E17+F17+G17+H17</f>
        <v>26647209.0318</v>
      </c>
      <c r="J17" s="660">
        <v>8.842343398176514</v>
      </c>
    </row>
    <row r="18" spans="1:10" ht="12.75">
      <c r="A18" s="475" t="s">
        <v>690</v>
      </c>
      <c r="B18" s="607">
        <f aca="true" t="shared" si="2" ref="B18:I18">+B14+B15</f>
        <v>31186808.36182</v>
      </c>
      <c r="C18" s="607">
        <f t="shared" si="2"/>
        <v>179722546.20599997</v>
      </c>
      <c r="D18" s="607">
        <f t="shared" si="2"/>
        <v>28201451.651639998</v>
      </c>
      <c r="E18" s="607">
        <f t="shared" si="2"/>
        <v>207923997.85764</v>
      </c>
      <c r="F18" s="607">
        <f t="shared" si="2"/>
        <v>42986094.051560014</v>
      </c>
      <c r="G18" s="607">
        <f t="shared" si="2"/>
        <v>16654880.818349998</v>
      </c>
      <c r="H18" s="607">
        <f t="shared" si="2"/>
        <v>2607347.72817</v>
      </c>
      <c r="I18" s="607">
        <f t="shared" si="2"/>
        <v>301359128.81754</v>
      </c>
      <c r="J18" s="660">
        <v>100</v>
      </c>
    </row>
    <row r="19" spans="1:10" ht="12.75">
      <c r="A19" s="532"/>
      <c r="B19" s="607">
        <v>0</v>
      </c>
      <c r="C19" s="607">
        <v>0</v>
      </c>
      <c r="D19" s="607">
        <v>0</v>
      </c>
      <c r="E19" s="607">
        <v>0</v>
      </c>
      <c r="F19" s="607">
        <v>0</v>
      </c>
      <c r="G19" s="607">
        <v>0</v>
      </c>
      <c r="H19" s="607">
        <v>0</v>
      </c>
      <c r="I19" s="607">
        <f>SUM(B19:H19)</f>
        <v>0</v>
      </c>
      <c r="J19" s="660"/>
    </row>
    <row r="20" spans="1:10" ht="12.75">
      <c r="A20" s="545"/>
      <c r="B20" s="607">
        <v>0</v>
      </c>
      <c r="C20" s="607">
        <v>0</v>
      </c>
      <c r="D20" s="607">
        <v>0</v>
      </c>
      <c r="E20" s="607">
        <v>0</v>
      </c>
      <c r="F20" s="607">
        <v>0</v>
      </c>
      <c r="G20" s="607">
        <v>0</v>
      </c>
      <c r="H20" s="607">
        <v>0</v>
      </c>
      <c r="I20" s="607">
        <f>SUM(B20:H20)</f>
        <v>0</v>
      </c>
      <c r="J20" s="660"/>
    </row>
    <row r="21" spans="1:10" ht="12.75">
      <c r="A21" s="475" t="s">
        <v>851</v>
      </c>
      <c r="B21" s="607">
        <v>0</v>
      </c>
      <c r="C21" s="607">
        <v>0</v>
      </c>
      <c r="D21" s="607">
        <v>0</v>
      </c>
      <c r="E21" s="607">
        <v>0</v>
      </c>
      <c r="F21" s="607">
        <v>0</v>
      </c>
      <c r="G21" s="607">
        <v>0</v>
      </c>
      <c r="H21" s="607">
        <v>0</v>
      </c>
      <c r="I21" s="607">
        <f>SUM(B21:H21)</f>
        <v>0</v>
      </c>
      <c r="J21" s="660"/>
    </row>
    <row r="22" spans="1:10" ht="12.75">
      <c r="A22" s="532"/>
      <c r="B22" s="607">
        <v>0</v>
      </c>
      <c r="C22" s="607">
        <v>0</v>
      </c>
      <c r="D22" s="607">
        <v>0</v>
      </c>
      <c r="E22" s="607">
        <v>0</v>
      </c>
      <c r="F22" s="607">
        <v>0</v>
      </c>
      <c r="G22" s="607">
        <v>0</v>
      </c>
      <c r="H22" s="607">
        <v>0</v>
      </c>
      <c r="I22" s="607">
        <f>SUM(B22:H22)</f>
        <v>0</v>
      </c>
      <c r="J22" s="660"/>
    </row>
    <row r="23" spans="1:10" ht="12.75">
      <c r="A23" s="540" t="s">
        <v>742</v>
      </c>
      <c r="B23" s="607">
        <v>6430965.743289998</v>
      </c>
      <c r="C23" s="607">
        <v>92062364.48223001</v>
      </c>
      <c r="D23" s="607">
        <v>27915989.009880006</v>
      </c>
      <c r="E23" s="607">
        <v>119978353.49210998</v>
      </c>
      <c r="F23" s="607">
        <v>784670.94193</v>
      </c>
      <c r="G23" s="607">
        <v>3964090.15528</v>
      </c>
      <c r="H23" s="607">
        <v>4068815.3423699997</v>
      </c>
      <c r="I23" s="607">
        <f>+B23+E23+F23+G23+H23</f>
        <v>135226895.67497995</v>
      </c>
      <c r="J23" s="660">
        <v>44.872340919479505</v>
      </c>
    </row>
    <row r="24" spans="1:10" ht="12.75">
      <c r="A24" s="545" t="s">
        <v>802</v>
      </c>
      <c r="B24" s="607">
        <v>1817983.0287900001</v>
      </c>
      <c r="C24" s="607">
        <v>29522232.64568</v>
      </c>
      <c r="D24" s="607">
        <v>10044823.007159999</v>
      </c>
      <c r="E24" s="607">
        <v>39567055.65284001</v>
      </c>
      <c r="F24" s="607">
        <v>14278.05463</v>
      </c>
      <c r="G24" s="607">
        <v>199238.57787</v>
      </c>
      <c r="H24" s="607">
        <v>1483660.3075599996</v>
      </c>
      <c r="I24" s="607">
        <f>+B24+E24+F24+G24+H24</f>
        <v>43082215.62169</v>
      </c>
      <c r="J24" s="660">
        <v>14.295971650413957</v>
      </c>
    </row>
    <row r="25" spans="1:10" ht="12.75">
      <c r="A25" s="540" t="s">
        <v>744</v>
      </c>
      <c r="B25" s="607">
        <v>159507.2002</v>
      </c>
      <c r="C25" s="607">
        <v>2634549.9883600003</v>
      </c>
      <c r="D25" s="607">
        <v>839083.29121</v>
      </c>
      <c r="E25" s="607">
        <v>3473633.2795700002</v>
      </c>
      <c r="F25" s="607">
        <v>3233.93367</v>
      </c>
      <c r="G25" s="607">
        <v>323179.01814999996</v>
      </c>
      <c r="H25" s="607">
        <v>124124.65443000001</v>
      </c>
      <c r="I25" s="607">
        <f>+B25+E25+F25+G25+H25</f>
        <v>4083678.0860200003</v>
      </c>
      <c r="J25" s="660">
        <v>1.3550869031389097</v>
      </c>
    </row>
    <row r="26" spans="1:10" ht="12.75">
      <c r="A26" s="540" t="s">
        <v>803</v>
      </c>
      <c r="B26" s="607">
        <v>628623.8166</v>
      </c>
      <c r="C26" s="607">
        <v>9594070.9114</v>
      </c>
      <c r="D26" s="607">
        <v>3127354.3169</v>
      </c>
      <c r="E26" s="607">
        <v>12721425.228300001</v>
      </c>
      <c r="F26" s="607">
        <v>172958.40206999998</v>
      </c>
      <c r="G26" s="607">
        <v>8335456.967309999</v>
      </c>
      <c r="H26" s="607">
        <v>462129.78475</v>
      </c>
      <c r="I26" s="607">
        <f>+B26+E26+F26+G26+H26</f>
        <v>22320594.19903</v>
      </c>
      <c r="J26" s="660">
        <v>7.406642794134225</v>
      </c>
    </row>
    <row r="27" spans="1:10" ht="12.75">
      <c r="A27" s="540" t="s">
        <v>746</v>
      </c>
      <c r="B27" s="607">
        <f aca="true" t="shared" si="3" ref="B27:H27">+B28+B36+B37</f>
        <v>8168949.113510001</v>
      </c>
      <c r="C27" s="607">
        <f t="shared" si="3"/>
        <v>41306135.473759994</v>
      </c>
      <c r="D27" s="607">
        <f t="shared" si="3"/>
        <v>9729905.594710002</v>
      </c>
      <c r="E27" s="607">
        <f t="shared" si="3"/>
        <v>51036041.06847001</v>
      </c>
      <c r="F27" s="607">
        <f t="shared" si="3"/>
        <v>7952743.075119999</v>
      </c>
      <c r="G27" s="607">
        <f t="shared" si="3"/>
        <v>1384063.63659</v>
      </c>
      <c r="H27" s="607">
        <f t="shared" si="3"/>
        <v>1418039.80942</v>
      </c>
      <c r="I27" s="607">
        <f>+B27+E27+F27+G27+H27</f>
        <v>69959836.70311002</v>
      </c>
      <c r="J27" s="660">
        <v>23.214772679233388</v>
      </c>
    </row>
    <row r="28" spans="1:10" ht="12.75">
      <c r="A28" s="545" t="s">
        <v>747</v>
      </c>
      <c r="B28" s="607">
        <f aca="true" t="shared" si="4" ref="B28:I28">SUM(B29:B35)</f>
        <v>1893121.5075100001</v>
      </c>
      <c r="C28" s="607">
        <f t="shared" si="4"/>
        <v>0</v>
      </c>
      <c r="D28" s="607">
        <f t="shared" si="4"/>
        <v>0</v>
      </c>
      <c r="E28" s="607">
        <f t="shared" si="4"/>
        <v>0</v>
      </c>
      <c r="F28" s="607">
        <f t="shared" si="4"/>
        <v>6791884.943579999</v>
      </c>
      <c r="G28" s="607">
        <f t="shared" si="4"/>
        <v>0</v>
      </c>
      <c r="H28" s="607">
        <f t="shared" si="4"/>
        <v>0</v>
      </c>
      <c r="I28" s="607">
        <f t="shared" si="4"/>
        <v>8685006.45109</v>
      </c>
      <c r="J28" s="660">
        <v>2.88194569886363</v>
      </c>
    </row>
    <row r="29" spans="1:10" ht="12.75">
      <c r="A29" s="546" t="s">
        <v>960</v>
      </c>
      <c r="B29" s="607">
        <v>1893306.59981</v>
      </c>
      <c r="C29" s="607">
        <v>0</v>
      </c>
      <c r="D29" s="607">
        <v>0</v>
      </c>
      <c r="E29" s="607">
        <v>0</v>
      </c>
      <c r="F29" s="607">
        <v>9573032.43054</v>
      </c>
      <c r="G29" s="607">
        <v>0</v>
      </c>
      <c r="H29" s="607">
        <v>0</v>
      </c>
      <c r="I29" s="607">
        <f aca="true" t="shared" si="5" ref="I29:I36">SUM(B29:H29)</f>
        <v>11466339.03035</v>
      </c>
      <c r="J29" s="660">
        <v>3.8048752912649864</v>
      </c>
    </row>
    <row r="30" spans="1:10" ht="12.75">
      <c r="A30" s="546" t="s">
        <v>961</v>
      </c>
      <c r="B30" s="607">
        <v>0</v>
      </c>
      <c r="C30" s="607">
        <v>0</v>
      </c>
      <c r="D30" s="607">
        <v>0</v>
      </c>
      <c r="E30" s="607">
        <v>0</v>
      </c>
      <c r="F30" s="607">
        <v>0</v>
      </c>
      <c r="G30" s="607">
        <v>0</v>
      </c>
      <c r="H30" s="607">
        <v>0</v>
      </c>
      <c r="I30" s="607">
        <f t="shared" si="5"/>
        <v>0</v>
      </c>
      <c r="J30" s="660">
        <v>0</v>
      </c>
    </row>
    <row r="31" spans="1:10" ht="12.75">
      <c r="A31" s="546" t="s">
        <v>893</v>
      </c>
      <c r="B31" s="607">
        <v>-31.01104</v>
      </c>
      <c r="C31" s="607">
        <v>0</v>
      </c>
      <c r="D31" s="607">
        <v>0</v>
      </c>
      <c r="E31" s="607">
        <v>0</v>
      </c>
      <c r="F31" s="607">
        <v>-328.67565</v>
      </c>
      <c r="G31" s="607">
        <v>0</v>
      </c>
      <c r="H31" s="607">
        <v>0</v>
      </c>
      <c r="I31" s="607">
        <f t="shared" si="5"/>
        <v>-359.68669</v>
      </c>
      <c r="J31" s="660">
        <v>-0.0001193548346822355</v>
      </c>
    </row>
    <row r="32" spans="1:10" ht="12.75">
      <c r="A32" s="546" t="s">
        <v>949</v>
      </c>
      <c r="B32" s="607">
        <v>-154.08126000000001</v>
      </c>
      <c r="C32" s="607">
        <v>0</v>
      </c>
      <c r="D32" s="607">
        <v>0</v>
      </c>
      <c r="E32" s="607">
        <v>0</v>
      </c>
      <c r="F32" s="607">
        <v>-166.6141</v>
      </c>
      <c r="G32" s="607">
        <v>0</v>
      </c>
      <c r="H32" s="607">
        <v>0</v>
      </c>
      <c r="I32" s="607">
        <f t="shared" si="5"/>
        <v>-320.69536000000005</v>
      </c>
      <c r="J32" s="660">
        <v>-0.00010641634161152865</v>
      </c>
    </row>
    <row r="33" spans="1:10" ht="12.75">
      <c r="A33" s="546" t="s">
        <v>962</v>
      </c>
      <c r="B33" s="607">
        <v>0</v>
      </c>
      <c r="C33" s="607">
        <v>0</v>
      </c>
      <c r="D33" s="607">
        <v>0</v>
      </c>
      <c r="E33" s="607">
        <v>0</v>
      </c>
      <c r="F33" s="607">
        <v>0</v>
      </c>
      <c r="G33" s="607">
        <v>0</v>
      </c>
      <c r="H33" s="607">
        <v>0</v>
      </c>
      <c r="I33" s="607">
        <f t="shared" si="5"/>
        <v>0</v>
      </c>
      <c r="J33" s="660">
        <v>0</v>
      </c>
    </row>
    <row r="34" spans="1:10" ht="12.75">
      <c r="A34" s="546" t="s">
        <v>963</v>
      </c>
      <c r="B34" s="607">
        <v>0</v>
      </c>
      <c r="C34" s="607">
        <v>0</v>
      </c>
      <c r="D34" s="607">
        <v>0</v>
      </c>
      <c r="E34" s="607">
        <v>0</v>
      </c>
      <c r="F34" s="607">
        <v>-2780652.19721</v>
      </c>
      <c r="G34" s="607">
        <v>0</v>
      </c>
      <c r="H34" s="607">
        <v>0</v>
      </c>
      <c r="I34" s="607">
        <f t="shared" si="5"/>
        <v>-2780652.19721</v>
      </c>
      <c r="J34" s="660">
        <v>-0.9227038212250624</v>
      </c>
    </row>
    <row r="35" spans="1:10" ht="12.75">
      <c r="A35" s="546" t="s">
        <v>964</v>
      </c>
      <c r="B35" s="607">
        <v>0</v>
      </c>
      <c r="C35" s="607">
        <v>0</v>
      </c>
      <c r="D35" s="607">
        <v>0</v>
      </c>
      <c r="E35" s="607">
        <v>0</v>
      </c>
      <c r="F35" s="607">
        <v>0</v>
      </c>
      <c r="G35" s="607">
        <v>0</v>
      </c>
      <c r="H35" s="607">
        <v>0</v>
      </c>
      <c r="I35" s="607">
        <f t="shared" si="5"/>
        <v>0</v>
      </c>
      <c r="J35" s="660">
        <v>0</v>
      </c>
    </row>
    <row r="36" spans="1:10" ht="12.75">
      <c r="A36" s="540" t="s">
        <v>750</v>
      </c>
      <c r="B36" s="607">
        <v>2245246.8470600005</v>
      </c>
      <c r="C36" s="607">
        <v>32088969.835899998</v>
      </c>
      <c r="D36" s="607">
        <v>9729905.594710002</v>
      </c>
      <c r="E36" s="607">
        <v>41818875.43061001</v>
      </c>
      <c r="F36" s="607">
        <v>279243.17977</v>
      </c>
      <c r="G36" s="607">
        <v>1384063.63659</v>
      </c>
      <c r="H36" s="607">
        <v>1418039.80942</v>
      </c>
      <c r="I36" s="607">
        <f t="shared" si="5"/>
        <v>88964344.33406</v>
      </c>
      <c r="J36" s="660">
        <v>29.521038464351314</v>
      </c>
    </row>
    <row r="37" spans="1:10" ht="12.75">
      <c r="A37" s="327" t="s">
        <v>751</v>
      </c>
      <c r="B37" s="607">
        <f aca="true" t="shared" si="6" ref="B37:I37">SUM(B38:B50)</f>
        <v>4030580.7589400006</v>
      </c>
      <c r="C37" s="607">
        <f t="shared" si="6"/>
        <v>9217165.63786</v>
      </c>
      <c r="D37" s="607">
        <f t="shared" si="6"/>
        <v>0</v>
      </c>
      <c r="E37" s="607">
        <f t="shared" si="6"/>
        <v>9217165.63786</v>
      </c>
      <c r="F37" s="607">
        <f t="shared" si="6"/>
        <v>881614.95177</v>
      </c>
      <c r="G37" s="607">
        <f t="shared" si="6"/>
        <v>0</v>
      </c>
      <c r="H37" s="607">
        <f t="shared" si="6"/>
        <v>0</v>
      </c>
      <c r="I37" s="607">
        <f t="shared" si="6"/>
        <v>14129361.348569997</v>
      </c>
      <c r="J37" s="660">
        <v>4.688545989633757</v>
      </c>
    </row>
    <row r="38" spans="1:10" ht="12.75">
      <c r="A38" s="546" t="s">
        <v>897</v>
      </c>
      <c r="B38" s="607">
        <v>2979213.80375</v>
      </c>
      <c r="D38" s="607">
        <v>0</v>
      </c>
      <c r="E38" s="607"/>
      <c r="F38" s="607">
        <v>0</v>
      </c>
      <c r="G38" s="607">
        <v>0</v>
      </c>
      <c r="H38" s="607">
        <v>0</v>
      </c>
      <c r="I38" s="607">
        <f aca="true" t="shared" si="7" ref="I38:I50">+B38+E38+F38+G38+H38</f>
        <v>2979213.80375</v>
      </c>
      <c r="J38" s="660">
        <v>3.898264415893229</v>
      </c>
    </row>
    <row r="39" spans="1:10" ht="12.75">
      <c r="A39" s="546" t="s">
        <v>898</v>
      </c>
      <c r="B39" s="607">
        <v>0</v>
      </c>
      <c r="C39" s="607">
        <v>4605653.72846</v>
      </c>
      <c r="D39" s="607">
        <v>0</v>
      </c>
      <c r="E39" s="607">
        <f>+C39</f>
        <v>4605653.72846</v>
      </c>
      <c r="F39" s="607">
        <v>0</v>
      </c>
      <c r="G39" s="607">
        <v>0</v>
      </c>
      <c r="H39" s="607">
        <v>0</v>
      </c>
      <c r="I39" s="607">
        <f t="shared" si="7"/>
        <v>4605653.72846</v>
      </c>
      <c r="J39" s="660">
        <v>0</v>
      </c>
    </row>
    <row r="40" spans="1:10" ht="12.75">
      <c r="A40" s="546" t="s">
        <v>899</v>
      </c>
      <c r="B40" s="607">
        <v>0</v>
      </c>
      <c r="C40" s="607">
        <v>4162908.15053</v>
      </c>
      <c r="D40" s="607">
        <v>0</v>
      </c>
      <c r="E40" s="607">
        <f>+C40</f>
        <v>4162908.15053</v>
      </c>
      <c r="F40" s="607">
        <v>0</v>
      </c>
      <c r="G40" s="607">
        <v>0</v>
      </c>
      <c r="H40" s="607">
        <v>0</v>
      </c>
      <c r="I40" s="607">
        <f t="shared" si="7"/>
        <v>4162908.15053</v>
      </c>
      <c r="J40" s="660">
        <v>0</v>
      </c>
    </row>
    <row r="41" spans="1:10" ht="12.75">
      <c r="A41" s="546" t="s">
        <v>966</v>
      </c>
      <c r="B41" s="607">
        <v>0</v>
      </c>
      <c r="C41" s="607">
        <v>0</v>
      </c>
      <c r="D41" s="607">
        <v>0</v>
      </c>
      <c r="E41" s="607">
        <v>0</v>
      </c>
      <c r="F41" s="607">
        <v>0</v>
      </c>
      <c r="G41" s="607">
        <v>0</v>
      </c>
      <c r="H41" s="607">
        <v>0</v>
      </c>
      <c r="I41" s="607">
        <f t="shared" si="7"/>
        <v>0</v>
      </c>
      <c r="J41" s="660">
        <v>0</v>
      </c>
    </row>
    <row r="42" spans="1:10" ht="12.75">
      <c r="A42" s="546" t="s">
        <v>901</v>
      </c>
      <c r="B42" s="607">
        <v>0</v>
      </c>
      <c r="C42" s="607">
        <v>0</v>
      </c>
      <c r="D42" s="607">
        <v>0</v>
      </c>
      <c r="E42" s="607">
        <v>0</v>
      </c>
      <c r="F42" s="607">
        <v>14323.037910000001</v>
      </c>
      <c r="G42" s="607">
        <v>0</v>
      </c>
      <c r="H42" s="607">
        <v>0</v>
      </c>
      <c r="I42" s="607">
        <f t="shared" si="7"/>
        <v>14323.037910000001</v>
      </c>
      <c r="J42" s="660">
        <v>0.004752813683195901</v>
      </c>
    </row>
    <row r="43" spans="1:10" ht="12.75">
      <c r="A43" s="546" t="s">
        <v>902</v>
      </c>
      <c r="B43" s="607">
        <v>0</v>
      </c>
      <c r="C43" s="607">
        <v>0</v>
      </c>
      <c r="D43" s="607">
        <v>0</v>
      </c>
      <c r="E43" s="607">
        <v>0</v>
      </c>
      <c r="F43" s="607">
        <v>0</v>
      </c>
      <c r="G43" s="607">
        <v>0</v>
      </c>
      <c r="H43" s="607">
        <v>0</v>
      </c>
      <c r="I43" s="607">
        <f t="shared" si="7"/>
        <v>0</v>
      </c>
      <c r="J43" s="660">
        <v>0</v>
      </c>
    </row>
    <row r="44" spans="1:10" ht="12.75">
      <c r="A44" s="546" t="s">
        <v>903</v>
      </c>
      <c r="B44" s="607">
        <v>0</v>
      </c>
      <c r="C44" s="607">
        <v>0</v>
      </c>
      <c r="D44" s="607">
        <v>0</v>
      </c>
      <c r="E44" s="607">
        <v>0</v>
      </c>
      <c r="F44" s="607">
        <v>0</v>
      </c>
      <c r="G44" s="607">
        <v>0</v>
      </c>
      <c r="H44" s="607">
        <v>0</v>
      </c>
      <c r="I44" s="607">
        <f t="shared" si="7"/>
        <v>0</v>
      </c>
      <c r="J44" s="660">
        <v>0</v>
      </c>
    </row>
    <row r="45" spans="1:10" ht="12.75">
      <c r="A45" s="546" t="s">
        <v>904</v>
      </c>
      <c r="B45" s="607">
        <v>6367.023190000001</v>
      </c>
      <c r="C45" s="607">
        <v>0</v>
      </c>
      <c r="D45" s="607">
        <v>0</v>
      </c>
      <c r="E45" s="607">
        <v>0</v>
      </c>
      <c r="F45" s="607">
        <v>0</v>
      </c>
      <c r="G45" s="607">
        <v>0</v>
      </c>
      <c r="H45" s="607">
        <v>0</v>
      </c>
      <c r="I45" s="607">
        <f t="shared" si="7"/>
        <v>6367.023190000001</v>
      </c>
      <c r="J45" s="660">
        <v>0.002112769311148016</v>
      </c>
    </row>
    <row r="46" spans="1:10" ht="12.75">
      <c r="A46" s="546" t="s">
        <v>905</v>
      </c>
      <c r="B46" s="607">
        <v>625039.34922</v>
      </c>
      <c r="C46" s="607">
        <v>0</v>
      </c>
      <c r="D46" s="607">
        <v>0</v>
      </c>
      <c r="E46" s="607">
        <v>0</v>
      </c>
      <c r="F46" s="607">
        <v>0</v>
      </c>
      <c r="G46" s="607">
        <v>0</v>
      </c>
      <c r="H46" s="607">
        <v>0</v>
      </c>
      <c r="I46" s="607">
        <f t="shared" si="7"/>
        <v>625039.34922</v>
      </c>
      <c r="J46" s="660">
        <v>0.20740680784169457</v>
      </c>
    </row>
    <row r="47" spans="1:10" ht="12.75">
      <c r="A47" s="546" t="s">
        <v>976</v>
      </c>
      <c r="B47" s="607">
        <v>1133.0586</v>
      </c>
      <c r="C47" s="607">
        <v>432771.02923000004</v>
      </c>
      <c r="D47" s="607">
        <v>0</v>
      </c>
      <c r="E47" s="607">
        <v>432771.02923000004</v>
      </c>
      <c r="F47" s="607">
        <v>0</v>
      </c>
      <c r="G47" s="607">
        <v>0</v>
      </c>
      <c r="H47" s="607">
        <v>0</v>
      </c>
      <c r="I47" s="607">
        <f t="shared" si="7"/>
        <v>433904.08783000003</v>
      </c>
      <c r="J47" s="660">
        <v>0.14398239387422385</v>
      </c>
    </row>
    <row r="48" spans="1:10" ht="12.75">
      <c r="A48" s="546" t="s">
        <v>967</v>
      </c>
      <c r="B48" s="607">
        <v>9926.93331</v>
      </c>
      <c r="C48" s="607">
        <v>15807.13129</v>
      </c>
      <c r="D48" s="607">
        <v>0</v>
      </c>
      <c r="E48" s="607">
        <v>15807.13129</v>
      </c>
      <c r="F48" s="607">
        <v>12893.76969</v>
      </c>
      <c r="G48" s="607">
        <v>0</v>
      </c>
      <c r="H48" s="607">
        <v>0</v>
      </c>
      <c r="I48" s="607">
        <f t="shared" si="7"/>
        <v>38627.83429</v>
      </c>
      <c r="J48" s="660">
        <v>0.01281787428891444</v>
      </c>
    </row>
    <row r="49" spans="1:10" ht="12.75">
      <c r="A49" s="546" t="s">
        <v>968</v>
      </c>
      <c r="B49" s="607">
        <v>15.880799999999999</v>
      </c>
      <c r="C49" s="607">
        <v>25.59835</v>
      </c>
      <c r="D49" s="607">
        <v>0</v>
      </c>
      <c r="E49" s="607">
        <v>25.59835</v>
      </c>
      <c r="F49" s="607">
        <v>18.394849999999998</v>
      </c>
      <c r="G49" s="607">
        <v>0</v>
      </c>
      <c r="H49" s="607">
        <v>0</v>
      </c>
      <c r="I49" s="607">
        <f t="shared" si="7"/>
        <v>59.873999999999995</v>
      </c>
      <c r="J49" s="660">
        <v>1.9867989476519604E-05</v>
      </c>
    </row>
    <row r="50" spans="1:10" ht="12.75">
      <c r="A50" s="546" t="s">
        <v>969</v>
      </c>
      <c r="B50" s="607">
        <v>408884.71007</v>
      </c>
      <c r="C50" s="607">
        <v>0</v>
      </c>
      <c r="D50" s="607">
        <v>0</v>
      </c>
      <c r="E50" s="607">
        <v>0</v>
      </c>
      <c r="F50" s="607">
        <v>854379.7493200001</v>
      </c>
      <c r="G50" s="607">
        <v>0</v>
      </c>
      <c r="H50" s="607">
        <v>0</v>
      </c>
      <c r="I50" s="607">
        <f t="shared" si="7"/>
        <v>1263264.45939</v>
      </c>
      <c r="J50" s="660">
        <v>0.4191890467518747</v>
      </c>
    </row>
    <row r="51" spans="1:10" ht="12.75">
      <c r="A51" s="475" t="s">
        <v>760</v>
      </c>
      <c r="B51" s="607">
        <f aca="true" t="shared" si="8" ref="B51:I51">+B23+B24+B25+B26+B27</f>
        <v>17206028.90239</v>
      </c>
      <c r="C51" s="607">
        <f t="shared" si="8"/>
        <v>175119353.50143</v>
      </c>
      <c r="D51" s="607">
        <f t="shared" si="8"/>
        <v>51657155.21986001</v>
      </c>
      <c r="E51" s="607">
        <f t="shared" si="8"/>
        <v>226776508.72129002</v>
      </c>
      <c r="F51" s="607">
        <f t="shared" si="8"/>
        <v>8927884.40742</v>
      </c>
      <c r="G51" s="607">
        <f t="shared" si="8"/>
        <v>14206028.3552</v>
      </c>
      <c r="H51" s="607">
        <f t="shared" si="8"/>
        <v>7556769.898529999</v>
      </c>
      <c r="I51" s="607">
        <f t="shared" si="8"/>
        <v>274673220.28483</v>
      </c>
      <c r="J51" s="660">
        <v>91.14481494639999</v>
      </c>
    </row>
    <row r="52" spans="1:10" ht="12.75">
      <c r="A52" s="545"/>
      <c r="B52" s="607"/>
      <c r="C52" s="607"/>
      <c r="D52" s="607"/>
      <c r="E52" s="607"/>
      <c r="F52" s="607"/>
      <c r="G52" s="607"/>
      <c r="H52" s="607"/>
      <c r="I52" s="607"/>
      <c r="J52" s="660"/>
    </row>
    <row r="53" spans="1:10" ht="12.75">
      <c r="A53" s="545"/>
      <c r="B53" s="607"/>
      <c r="C53" s="607"/>
      <c r="D53" s="607"/>
      <c r="E53" s="607"/>
      <c r="F53" s="607"/>
      <c r="G53" s="607"/>
      <c r="H53" s="607"/>
      <c r="I53" s="607"/>
      <c r="J53" s="660"/>
    </row>
    <row r="54" spans="1:10" ht="12.75">
      <c r="A54" s="475" t="s">
        <v>761</v>
      </c>
      <c r="B54" s="607"/>
      <c r="C54" s="607"/>
      <c r="D54" s="607"/>
      <c r="E54" s="607"/>
      <c r="F54" s="607"/>
      <c r="G54" s="607"/>
      <c r="H54" s="607"/>
      <c r="I54" s="607"/>
      <c r="J54" s="660"/>
    </row>
    <row r="55" spans="1:10" ht="12.75">
      <c r="A55" s="549" t="s">
        <v>783</v>
      </c>
      <c r="B55" s="607">
        <v>336525.25875</v>
      </c>
      <c r="C55" s="607">
        <v>3958840.64727</v>
      </c>
      <c r="D55" s="607">
        <v>265310.87638000003</v>
      </c>
      <c r="E55" s="607">
        <v>4224151.52365</v>
      </c>
      <c r="F55" s="607">
        <v>418642.23576999997</v>
      </c>
      <c r="G55" s="607">
        <v>182331.13119999997</v>
      </c>
      <c r="H55" s="607">
        <v>2081.5306299999997</v>
      </c>
      <c r="I55" s="607">
        <f aca="true" t="shared" si="9" ref="I55:I60">+B55+E55+F55+G55+H55</f>
        <v>5163731.68</v>
      </c>
      <c r="J55" s="660">
        <v>1.7134810882488374</v>
      </c>
    </row>
    <row r="56" spans="1:10" ht="12.75">
      <c r="A56" s="550" t="s">
        <v>912</v>
      </c>
      <c r="B56" s="607">
        <v>143800.39582</v>
      </c>
      <c r="C56" s="607">
        <v>318189.32933</v>
      </c>
      <c r="D56" s="607">
        <v>98548.95734000001</v>
      </c>
      <c r="E56" s="607">
        <v>416738.28667</v>
      </c>
      <c r="F56" s="607">
        <v>131667.4472</v>
      </c>
      <c r="G56" s="607">
        <v>24600.13539</v>
      </c>
      <c r="H56" s="607">
        <v>14454.33055</v>
      </c>
      <c r="I56" s="607">
        <f t="shared" si="9"/>
        <v>731260.59563</v>
      </c>
      <c r="J56" s="660">
        <v>0.24265420413819516</v>
      </c>
    </row>
    <row r="57" spans="1:10" ht="12.75">
      <c r="A57" s="550" t="s">
        <v>763</v>
      </c>
      <c r="B57" s="607">
        <v>3720.95671</v>
      </c>
      <c r="C57" s="607">
        <v>3166543.6158399996</v>
      </c>
      <c r="D57" s="607">
        <v>20263.96766</v>
      </c>
      <c r="E57" s="607">
        <v>3186807.5835</v>
      </c>
      <c r="F57" s="607">
        <v>694984.4250500001</v>
      </c>
      <c r="G57" s="607">
        <v>57064.05561000002</v>
      </c>
      <c r="H57" s="607">
        <v>2990.22193</v>
      </c>
      <c r="I57" s="607">
        <f t="shared" si="9"/>
        <v>3945567.2428000006</v>
      </c>
      <c r="J57" s="660">
        <v>1.309257581902844</v>
      </c>
    </row>
    <row r="58" spans="1:10" ht="12.75">
      <c r="A58" s="551" t="s">
        <v>868</v>
      </c>
      <c r="B58" s="607">
        <v>399902.87701</v>
      </c>
      <c r="C58" s="607">
        <v>-885326.9557399998</v>
      </c>
      <c r="D58" s="607">
        <v>535213.99321</v>
      </c>
      <c r="E58" s="607">
        <v>-350112.9625299997</v>
      </c>
      <c r="F58" s="607">
        <v>-485254.6607700001</v>
      </c>
      <c r="G58" s="607">
        <v>382697.17576</v>
      </c>
      <c r="H58" s="607">
        <v>52767.570530000005</v>
      </c>
      <c r="I58" s="607">
        <f t="shared" si="9"/>
        <v>2.1100277081131935E-10</v>
      </c>
      <c r="J58" s="660">
        <v>7.00170496375016E-17</v>
      </c>
    </row>
    <row r="59" spans="1:10" ht="12.75">
      <c r="A59" s="549" t="s">
        <v>715</v>
      </c>
      <c r="B59" s="607">
        <v>85940.01511</v>
      </c>
      <c r="C59" s="607">
        <v>986402.4999299999</v>
      </c>
      <c r="D59" s="607">
        <v>0</v>
      </c>
      <c r="E59" s="607">
        <v>986402.4999299999</v>
      </c>
      <c r="F59" s="607">
        <v>0</v>
      </c>
      <c r="G59" s="607">
        <v>0</v>
      </c>
      <c r="H59" s="607">
        <v>0</v>
      </c>
      <c r="I59" s="607">
        <f t="shared" si="9"/>
        <v>1072342.51504</v>
      </c>
      <c r="J59" s="660">
        <v>0.3558354177779885</v>
      </c>
    </row>
    <row r="60" spans="1:10" ht="12.75">
      <c r="A60" s="475" t="s">
        <v>764</v>
      </c>
      <c r="B60" s="607">
        <f aca="true" t="shared" si="10" ref="B60:H60">SUM(B55:B59)</f>
        <v>969889.5034</v>
      </c>
      <c r="C60" s="607">
        <f t="shared" si="10"/>
        <v>7544649.13663</v>
      </c>
      <c r="D60" s="607">
        <f t="shared" si="10"/>
        <v>919337.7945900001</v>
      </c>
      <c r="E60" s="607">
        <f t="shared" si="10"/>
        <v>8463986.93122</v>
      </c>
      <c r="F60" s="607">
        <f t="shared" si="10"/>
        <v>760039.4472500001</v>
      </c>
      <c r="G60" s="607">
        <f t="shared" si="10"/>
        <v>646692.4979600001</v>
      </c>
      <c r="H60" s="607">
        <f t="shared" si="10"/>
        <v>72293.65364</v>
      </c>
      <c r="I60" s="607">
        <f t="shared" si="9"/>
        <v>10912902.03347</v>
      </c>
      <c r="J60" s="660">
        <v>3.6212282920678645</v>
      </c>
    </row>
    <row r="61" spans="1:10" ht="12.75">
      <c r="A61" s="550"/>
      <c r="B61" s="607"/>
      <c r="C61" s="607"/>
      <c r="D61" s="607"/>
      <c r="E61" s="607"/>
      <c r="F61" s="607"/>
      <c r="G61" s="607"/>
      <c r="H61" s="607"/>
      <c r="I61" s="607"/>
      <c r="J61" s="660"/>
    </row>
    <row r="62" spans="1:10" ht="12.75">
      <c r="A62" s="475" t="s">
        <v>721</v>
      </c>
      <c r="B62" s="607">
        <f aca="true" t="shared" si="11" ref="B62:I62">+B51+B60</f>
        <v>18175918.40579</v>
      </c>
      <c r="C62" s="607">
        <f t="shared" si="11"/>
        <v>182664002.63806</v>
      </c>
      <c r="D62" s="607">
        <f t="shared" si="11"/>
        <v>52576493.01445001</v>
      </c>
      <c r="E62" s="607">
        <f t="shared" si="11"/>
        <v>235240495.65251002</v>
      </c>
      <c r="F62" s="607">
        <f t="shared" si="11"/>
        <v>9687923.85467</v>
      </c>
      <c r="G62" s="607">
        <f t="shared" si="11"/>
        <v>14852720.85316</v>
      </c>
      <c r="H62" s="607">
        <f t="shared" si="11"/>
        <v>7629063.552169999</v>
      </c>
      <c r="I62" s="607">
        <f t="shared" si="11"/>
        <v>285586122.31829995</v>
      </c>
      <c r="J62" s="660">
        <v>94.76604323846784</v>
      </c>
    </row>
    <row r="63" spans="1:10" ht="12.75">
      <c r="A63" s="550"/>
      <c r="B63" s="607"/>
      <c r="C63" s="607"/>
      <c r="D63" s="607"/>
      <c r="E63" s="607"/>
      <c r="F63" s="607"/>
      <c r="G63" s="607"/>
      <c r="H63" s="607"/>
      <c r="I63" s="607"/>
      <c r="J63" s="660"/>
    </row>
    <row r="64" spans="1:10" ht="12.75">
      <c r="A64" s="495" t="s">
        <v>846</v>
      </c>
      <c r="B64" s="607">
        <f aca="true" t="shared" si="12" ref="B64:I64">+B18-B62</f>
        <v>13010889.95603</v>
      </c>
      <c r="C64" s="607">
        <f t="shared" si="12"/>
        <v>-2941456.432060033</v>
      </c>
      <c r="D64" s="607">
        <f t="shared" si="12"/>
        <v>-24375041.362810016</v>
      </c>
      <c r="E64" s="607">
        <f t="shared" si="12"/>
        <v>-27316497.79487002</v>
      </c>
      <c r="F64" s="607">
        <f t="shared" si="12"/>
        <v>33298170.196890015</v>
      </c>
      <c r="G64" s="607">
        <f t="shared" si="12"/>
        <v>1802159.965189999</v>
      </c>
      <c r="H64" s="607">
        <f t="shared" si="12"/>
        <v>-5021715.823999999</v>
      </c>
      <c r="I64" s="607">
        <f t="shared" si="12"/>
        <v>15773006.49924004</v>
      </c>
      <c r="J64" s="660">
        <v>5.233956761532158</v>
      </c>
    </row>
    <row r="65" spans="1:10" ht="12.75">
      <c r="A65" s="554"/>
      <c r="B65" s="607"/>
      <c r="C65" s="607"/>
      <c r="D65" s="607"/>
      <c r="E65" s="607"/>
      <c r="F65" s="607"/>
      <c r="G65" s="607"/>
      <c r="H65" s="607"/>
      <c r="I65" s="607"/>
      <c r="J65" s="660"/>
    </row>
    <row r="66" spans="1:10" ht="12.75">
      <c r="A66" s="494" t="s">
        <v>794</v>
      </c>
      <c r="B66" s="607">
        <v>459467.40277999995</v>
      </c>
      <c r="C66" s="607">
        <v>6202038.949560001</v>
      </c>
      <c r="D66" s="607">
        <v>1848914.12167</v>
      </c>
      <c r="E66" s="607">
        <v>8050953.07123</v>
      </c>
      <c r="F66" s="607">
        <v>92244.18104000001</v>
      </c>
      <c r="G66" s="607">
        <v>348235.88482</v>
      </c>
      <c r="H66" s="607">
        <v>268980.6577</v>
      </c>
      <c r="I66" s="607">
        <f>+B66+E66+F66+G66+H66</f>
        <v>9219881.19757</v>
      </c>
      <c r="J66" s="660">
        <v>3.059433186492997</v>
      </c>
    </row>
    <row r="67" spans="1:10" ht="12.75">
      <c r="A67" s="494" t="s">
        <v>847</v>
      </c>
      <c r="B67" s="607">
        <v>246978.46110000001</v>
      </c>
      <c r="C67" s="607">
        <v>5381336.43649</v>
      </c>
      <c r="D67" s="607">
        <v>30374.66382</v>
      </c>
      <c r="E67" s="607">
        <v>5411711.10031</v>
      </c>
      <c r="F67" s="607">
        <v>600179.9039</v>
      </c>
      <c r="G67" s="607">
        <v>0</v>
      </c>
      <c r="H67" s="607">
        <v>0</v>
      </c>
      <c r="I67" s="607">
        <f>+B67+E67+F67+G67+H67</f>
        <v>6258869.46531</v>
      </c>
      <c r="J67" s="660">
        <v>2.076880660582038</v>
      </c>
    </row>
    <row r="68" spans="1:10" ht="12.75">
      <c r="A68" s="551"/>
      <c r="B68" s="607"/>
      <c r="C68" s="607"/>
      <c r="D68" s="607"/>
      <c r="E68" s="607"/>
      <c r="F68" s="607"/>
      <c r="G68" s="607"/>
      <c r="H68" s="607"/>
      <c r="I68" s="607"/>
      <c r="J68" s="660"/>
    </row>
    <row r="69" spans="1:10" ht="13.5" thickBot="1">
      <c r="A69" s="497" t="s">
        <v>848</v>
      </c>
      <c r="B69" s="659">
        <f aca="true" t="shared" si="13" ref="B69:I69">+B64-B66-B67</f>
        <v>12304444.092149999</v>
      </c>
      <c r="C69" s="659">
        <f t="shared" si="13"/>
        <v>-14524831.818110034</v>
      </c>
      <c r="D69" s="659">
        <f t="shared" si="13"/>
        <v>-26254330.148300014</v>
      </c>
      <c r="E69" s="659">
        <f t="shared" si="13"/>
        <v>-40779161.96641002</v>
      </c>
      <c r="F69" s="659">
        <f t="shared" si="13"/>
        <v>32605746.111950014</v>
      </c>
      <c r="G69" s="659">
        <f t="shared" si="13"/>
        <v>1453924.080369999</v>
      </c>
      <c r="H69" s="659">
        <f t="shared" si="13"/>
        <v>-5290696.481699999</v>
      </c>
      <c r="I69" s="659">
        <f t="shared" si="13"/>
        <v>294255.83636004105</v>
      </c>
      <c r="J69" s="658">
        <v>0.0976429144571228</v>
      </c>
    </row>
    <row r="70" spans="1:10" ht="12.75">
      <c r="A70" s="558" t="s">
        <v>827</v>
      </c>
      <c r="B70" s="540"/>
      <c r="C70" s="540"/>
      <c r="D70" s="540"/>
      <c r="E70" s="540"/>
      <c r="F70" s="540"/>
      <c r="G70" s="540"/>
      <c r="H70" s="540"/>
      <c r="I70" s="540"/>
      <c r="J70" s="540"/>
    </row>
    <row r="71" spans="1:10" ht="12.75">
      <c r="A71" s="8"/>
      <c r="B71" s="8"/>
      <c r="C71" s="8"/>
      <c r="D71" s="8"/>
      <c r="E71" s="8"/>
      <c r="F71" s="8"/>
      <c r="G71" s="8"/>
      <c r="H71" s="8"/>
      <c r="I71" s="8"/>
      <c r="J71" s="8"/>
    </row>
    <row r="72" spans="3:7" ht="12.75">
      <c r="C72" s="656"/>
      <c r="D72" s="657"/>
      <c r="E72" s="657"/>
      <c r="F72" s="657"/>
      <c r="G72" s="656"/>
    </row>
    <row r="73" spans="3:7" ht="12.75">
      <c r="C73" s="656"/>
      <c r="D73" s="657"/>
      <c r="E73" s="657"/>
      <c r="F73" s="657"/>
      <c r="G73" s="656"/>
    </row>
    <row r="74" spans="3:7" ht="12.75">
      <c r="C74" s="656"/>
      <c r="D74" s="657"/>
      <c r="E74" s="657"/>
      <c r="F74" s="657"/>
      <c r="G74" s="656"/>
    </row>
    <row r="75" spans="3:7" ht="12.75">
      <c r="C75" s="656"/>
      <c r="D75" s="657"/>
      <c r="E75" s="657"/>
      <c r="F75" s="657"/>
      <c r="G75" s="656"/>
    </row>
    <row r="76" ht="12.75">
      <c r="C76" s="656"/>
    </row>
  </sheetData>
  <sheetProtection/>
  <mergeCells count="11">
    <mergeCell ref="C6:D7"/>
    <mergeCell ref="E6:E8"/>
    <mergeCell ref="F6:F8"/>
    <mergeCell ref="G6:G8"/>
    <mergeCell ref="H6:H8"/>
    <mergeCell ref="J6:J8"/>
    <mergeCell ref="A2:J2"/>
    <mergeCell ref="A3:J3"/>
    <mergeCell ref="A4:J4"/>
    <mergeCell ref="A6:A8"/>
    <mergeCell ref="B6:B8"/>
  </mergeCells>
  <hyperlinks>
    <hyperlink ref="A1" location="Índice!A1" display="Regresar"/>
  </hyperlinks>
  <printOptions/>
  <pageMargins left="0.17" right="0.17" top="0.75" bottom="0.75" header="0.3" footer="0.3"/>
  <pageSetup fitToHeight="1" fitToWidth="1" horizontalDpi="600" verticalDpi="600" orientation="portrait" scale="65" r:id="rId1"/>
</worksheet>
</file>

<file path=xl/worksheets/sheet53.xml><?xml version="1.0" encoding="utf-8"?>
<worksheet xmlns="http://schemas.openxmlformats.org/spreadsheetml/2006/main" xmlns:r="http://schemas.openxmlformats.org/officeDocument/2006/relationships">
  <sheetPr>
    <pageSetUpPr fitToPage="1"/>
  </sheetPr>
  <dimension ref="A1:E49"/>
  <sheetViews>
    <sheetView showGridLines="0" zoomScalePageLayoutView="0" workbookViewId="0" topLeftCell="A1">
      <selection activeCell="A1" sqref="A1"/>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s>
  <sheetData>
    <row r="1" spans="1:5" ht="12.75">
      <c r="A1" s="17" t="s">
        <v>66</v>
      </c>
      <c r="B1" s="559"/>
      <c r="C1" s="559"/>
      <c r="D1" s="559"/>
      <c r="E1" s="559"/>
    </row>
    <row r="2" spans="1:5" ht="12.75">
      <c r="A2" s="876" t="s">
        <v>1017</v>
      </c>
      <c r="B2" s="876"/>
      <c r="C2" s="876"/>
      <c r="D2" s="876"/>
      <c r="E2" s="876"/>
    </row>
    <row r="3" spans="1:5" ht="15">
      <c r="A3" s="826" t="s">
        <v>993</v>
      </c>
      <c r="B3" s="826"/>
      <c r="C3" s="826"/>
      <c r="D3" s="826"/>
      <c r="E3" s="826"/>
    </row>
    <row r="4" spans="1:5" ht="14.25">
      <c r="A4" s="138" t="s">
        <v>524</v>
      </c>
      <c r="B4" s="561"/>
      <c r="C4" s="561"/>
      <c r="D4" s="561"/>
      <c r="E4" s="561"/>
    </row>
    <row r="5" spans="1:5" ht="13.5" thickBot="1">
      <c r="A5" s="876" t="s">
        <v>179</v>
      </c>
      <c r="B5" s="876"/>
      <c r="C5" s="876"/>
      <c r="D5" s="876"/>
      <c r="E5" s="876"/>
    </row>
    <row r="6" spans="1:5" ht="12.75">
      <c r="A6" s="896" t="s">
        <v>67</v>
      </c>
      <c r="B6" s="898" t="s">
        <v>68</v>
      </c>
      <c r="C6" s="877" t="s">
        <v>870</v>
      </c>
      <c r="D6" s="877"/>
      <c r="E6" s="896" t="s">
        <v>871</v>
      </c>
    </row>
    <row r="7" spans="1:5" ht="25.5">
      <c r="A7" s="897"/>
      <c r="B7" s="899"/>
      <c r="C7" s="655" t="s">
        <v>594</v>
      </c>
      <c r="D7" s="655" t="s">
        <v>872</v>
      </c>
      <c r="E7" s="897"/>
    </row>
    <row r="8" spans="1:5" ht="12.75">
      <c r="A8" s="563"/>
      <c r="B8" s="564"/>
      <c r="C8" s="565"/>
      <c r="D8" s="565"/>
      <c r="E8" s="565"/>
    </row>
    <row r="9" spans="1:5" ht="12.75">
      <c r="A9" s="612" t="s">
        <v>873</v>
      </c>
      <c r="B9" s="602">
        <v>301359128.81711</v>
      </c>
      <c r="C9" s="602">
        <v>205711642.26608998</v>
      </c>
      <c r="D9" s="602">
        <v>59856784.306060016</v>
      </c>
      <c r="E9" s="602">
        <v>35790702.24496</v>
      </c>
    </row>
    <row r="10" spans="1:5" ht="12.75">
      <c r="A10" s="567"/>
      <c r="B10" s="602"/>
      <c r="C10" s="602"/>
      <c r="D10" s="602"/>
      <c r="E10" s="602"/>
    </row>
    <row r="11" spans="1:5" ht="12.75">
      <c r="A11" s="569" t="s">
        <v>69</v>
      </c>
      <c r="B11" s="602">
        <f aca="true" t="shared" si="0" ref="B11:B46">+C11+D11+E11</f>
        <v>3401850.9162199995</v>
      </c>
      <c r="C11" s="602">
        <v>2542546.6770499996</v>
      </c>
      <c r="D11" s="602">
        <v>840250.7374</v>
      </c>
      <c r="E11" s="602">
        <v>19053.50177</v>
      </c>
    </row>
    <row r="12" spans="1:5" ht="12.75">
      <c r="A12" s="569" t="s">
        <v>70</v>
      </c>
      <c r="B12" s="602">
        <f t="shared" si="0"/>
        <v>11203237.661610002</v>
      </c>
      <c r="C12" s="602">
        <v>8644749.165560002</v>
      </c>
      <c r="D12" s="602">
        <v>2512172.6836300003</v>
      </c>
      <c r="E12" s="602">
        <v>46315.81242</v>
      </c>
    </row>
    <row r="13" spans="1:5" ht="12.75">
      <c r="A13" s="569" t="s">
        <v>71</v>
      </c>
      <c r="B13" s="602">
        <f t="shared" si="0"/>
        <v>2255595.94138</v>
      </c>
      <c r="C13" s="602">
        <v>1745781.5723700002</v>
      </c>
      <c r="D13" s="602">
        <v>489619.28981</v>
      </c>
      <c r="E13" s="602">
        <v>20195.0792</v>
      </c>
    </row>
    <row r="14" spans="1:5" ht="12.75">
      <c r="A14" s="569" t="s">
        <v>72</v>
      </c>
      <c r="B14" s="602">
        <f t="shared" si="0"/>
        <v>3098719.635040001</v>
      </c>
      <c r="C14" s="602">
        <v>2529411.7553900005</v>
      </c>
      <c r="D14" s="602">
        <v>557631.2838000001</v>
      </c>
      <c r="E14" s="602">
        <v>11676.59585</v>
      </c>
    </row>
    <row r="15" spans="1:5" ht="12.75">
      <c r="A15" s="569" t="s">
        <v>73</v>
      </c>
      <c r="B15" s="602">
        <f t="shared" si="0"/>
        <v>10615279.856490001</v>
      </c>
      <c r="C15" s="602">
        <v>8290785.37122</v>
      </c>
      <c r="D15" s="602">
        <v>2249640.8741099997</v>
      </c>
      <c r="E15" s="602">
        <v>74853.61116</v>
      </c>
    </row>
    <row r="16" spans="1:5" ht="12.75">
      <c r="A16" s="569" t="s">
        <v>74</v>
      </c>
      <c r="B16" s="602">
        <f t="shared" si="0"/>
        <v>1853786.9338700003</v>
      </c>
      <c r="C16" s="602">
        <v>1409525.47763</v>
      </c>
      <c r="D16" s="602">
        <v>424556.54215</v>
      </c>
      <c r="E16" s="602">
        <v>19704.914090000002</v>
      </c>
    </row>
    <row r="17" spans="1:5" ht="12.75">
      <c r="A17" s="569" t="s">
        <v>75</v>
      </c>
      <c r="B17" s="602">
        <f t="shared" si="0"/>
        <v>3142877.7143599996</v>
      </c>
      <c r="C17" s="602">
        <v>2264491.93058</v>
      </c>
      <c r="D17" s="602">
        <v>845903.9282999999</v>
      </c>
      <c r="E17" s="602">
        <v>32481.855480000006</v>
      </c>
    </row>
    <row r="18" spans="1:5" ht="12.75">
      <c r="A18" s="569" t="s">
        <v>76</v>
      </c>
      <c r="B18" s="602">
        <f t="shared" si="0"/>
        <v>10869533.656309998</v>
      </c>
      <c r="C18" s="602">
        <v>8322324.923849999</v>
      </c>
      <c r="D18" s="602">
        <v>2482793.036889999</v>
      </c>
      <c r="E18" s="602">
        <v>64415.695569999996</v>
      </c>
    </row>
    <row r="19" spans="1:5" ht="12.75">
      <c r="A19" s="570" t="s">
        <v>77</v>
      </c>
      <c r="B19" s="602">
        <f t="shared" si="0"/>
        <v>33916116.27522</v>
      </c>
      <c r="C19" s="602">
        <v>0</v>
      </c>
      <c r="D19" s="602">
        <v>0</v>
      </c>
      <c r="E19" s="602">
        <v>33916116.27522</v>
      </c>
    </row>
    <row r="20" spans="1:5" ht="12.75">
      <c r="A20" s="570" t="s">
        <v>78</v>
      </c>
      <c r="B20" s="602">
        <f t="shared" si="0"/>
        <v>26060328.131119996</v>
      </c>
      <c r="C20" s="602">
        <v>21014577.38668</v>
      </c>
      <c r="D20" s="602">
        <v>4938806.94479</v>
      </c>
      <c r="E20" s="602">
        <v>106943.79965</v>
      </c>
    </row>
    <row r="21" spans="1:5" ht="12.75">
      <c r="A21" s="570" t="s">
        <v>79</v>
      </c>
      <c r="B21" s="602">
        <f t="shared" si="0"/>
        <v>26570811.095519997</v>
      </c>
      <c r="C21" s="602">
        <v>20857378.307879996</v>
      </c>
      <c r="D21" s="602">
        <v>5542718.628160001</v>
      </c>
      <c r="E21" s="602">
        <v>170714.15948000003</v>
      </c>
    </row>
    <row r="22" spans="1:5" ht="12.75">
      <c r="A22" s="571" t="s">
        <v>80</v>
      </c>
      <c r="B22" s="602">
        <f t="shared" si="0"/>
        <v>3192573.1416700003</v>
      </c>
      <c r="C22" s="602">
        <v>2410030.37502</v>
      </c>
      <c r="D22" s="602">
        <v>754540.8066600001</v>
      </c>
      <c r="E22" s="602">
        <v>28001.959990000003</v>
      </c>
    </row>
    <row r="23" spans="1:5" ht="12.75">
      <c r="A23" s="571" t="s">
        <v>81</v>
      </c>
      <c r="B23" s="602">
        <f t="shared" si="0"/>
        <v>10815819.74358</v>
      </c>
      <c r="C23" s="602">
        <v>8192296.2054200005</v>
      </c>
      <c r="D23" s="602">
        <v>2584870.17688</v>
      </c>
      <c r="E23" s="602">
        <v>38653.361280000005</v>
      </c>
    </row>
    <row r="24" spans="1:5" ht="12.75">
      <c r="A24" s="569" t="s">
        <v>82</v>
      </c>
      <c r="B24" s="602">
        <f t="shared" si="0"/>
        <v>2386180.5875299997</v>
      </c>
      <c r="C24" s="602">
        <v>1764989.1816999998</v>
      </c>
      <c r="D24" s="602">
        <v>601196.2322199999</v>
      </c>
      <c r="E24" s="602">
        <v>19995.173609999998</v>
      </c>
    </row>
    <row r="25" spans="1:5" ht="12.75">
      <c r="A25" s="569" t="s">
        <v>83</v>
      </c>
      <c r="B25" s="602">
        <f t="shared" si="0"/>
        <v>3154750.8263600003</v>
      </c>
      <c r="C25" s="602">
        <v>2381768.6111500002</v>
      </c>
      <c r="D25" s="602">
        <v>751752.02722</v>
      </c>
      <c r="E25" s="602">
        <v>21230.18799</v>
      </c>
    </row>
    <row r="26" spans="1:5" ht="12.75">
      <c r="A26" s="569" t="s">
        <v>84</v>
      </c>
      <c r="B26" s="602">
        <f t="shared" si="0"/>
        <v>20996257.908880003</v>
      </c>
      <c r="C26" s="602">
        <v>15899310.295440001</v>
      </c>
      <c r="D26" s="602">
        <v>4983857.70425</v>
      </c>
      <c r="E26" s="602">
        <v>113089.90918999999</v>
      </c>
    </row>
    <row r="27" spans="1:5" ht="12.75">
      <c r="A27" s="569" t="s">
        <v>470</v>
      </c>
      <c r="B27" s="602">
        <f t="shared" si="0"/>
        <v>13113527.394860001</v>
      </c>
      <c r="C27" s="602">
        <v>10079455.937220002</v>
      </c>
      <c r="D27" s="602">
        <v>2938754.74991</v>
      </c>
      <c r="E27" s="602">
        <v>95316.70773000001</v>
      </c>
    </row>
    <row r="28" spans="1:5" ht="12.75">
      <c r="A28" s="569" t="s">
        <v>86</v>
      </c>
      <c r="B28" s="602">
        <f t="shared" si="0"/>
        <v>9110094.18512</v>
      </c>
      <c r="C28" s="602">
        <v>7007325.028469999</v>
      </c>
      <c r="D28" s="602">
        <v>2071669.18034</v>
      </c>
      <c r="E28" s="602">
        <v>31099.976309999995</v>
      </c>
    </row>
    <row r="29" spans="1:5" ht="12.75">
      <c r="A29" s="569" t="s">
        <v>87</v>
      </c>
      <c r="B29" s="602">
        <f t="shared" si="0"/>
        <v>5727514.4497</v>
      </c>
      <c r="C29" s="602">
        <v>4319482.007859999</v>
      </c>
      <c r="D29" s="602">
        <v>1352792.09865</v>
      </c>
      <c r="E29" s="602">
        <v>55240.34319000001</v>
      </c>
    </row>
    <row r="30" spans="1:5" ht="12.75">
      <c r="A30" s="569" t="s">
        <v>88</v>
      </c>
      <c r="B30" s="602">
        <f t="shared" si="0"/>
        <v>3494321.6525000003</v>
      </c>
      <c r="C30" s="602">
        <v>2527087.1934</v>
      </c>
      <c r="D30" s="602">
        <v>732511.5944299999</v>
      </c>
      <c r="E30" s="602">
        <v>234722.86467</v>
      </c>
    </row>
    <row r="31" spans="1:5" ht="12.75">
      <c r="A31" s="569" t="s">
        <v>89</v>
      </c>
      <c r="B31" s="602">
        <f t="shared" si="0"/>
        <v>1904154.901</v>
      </c>
      <c r="C31" s="602">
        <v>1409596.97614</v>
      </c>
      <c r="D31" s="602">
        <v>458848.80029000004</v>
      </c>
      <c r="E31" s="602">
        <v>35709.12457</v>
      </c>
    </row>
    <row r="32" spans="1:5" ht="12.75">
      <c r="A32" s="569" t="s">
        <v>90</v>
      </c>
      <c r="B32" s="602">
        <f t="shared" si="0"/>
        <v>22187866.304959998</v>
      </c>
      <c r="C32" s="602">
        <v>17417407.60548</v>
      </c>
      <c r="D32" s="602">
        <v>4650981.151269999</v>
      </c>
      <c r="E32" s="602">
        <v>119477.54821000001</v>
      </c>
    </row>
    <row r="33" spans="1:5" ht="12.75">
      <c r="A33" s="569" t="s">
        <v>91</v>
      </c>
      <c r="B33" s="602">
        <f t="shared" si="0"/>
        <v>2709936.21153</v>
      </c>
      <c r="C33" s="602">
        <v>1986265.68926</v>
      </c>
      <c r="D33" s="602">
        <v>689717.4488699998</v>
      </c>
      <c r="E33" s="602">
        <v>33953.0734</v>
      </c>
    </row>
    <row r="34" spans="1:5" ht="12.75">
      <c r="A34" s="569" t="s">
        <v>92</v>
      </c>
      <c r="B34" s="602">
        <f t="shared" si="0"/>
        <v>7963529.549500001</v>
      </c>
      <c r="C34" s="602">
        <v>6066962.681040001</v>
      </c>
      <c r="D34" s="602">
        <v>1821026.11982</v>
      </c>
      <c r="E34" s="602">
        <v>75540.74864</v>
      </c>
    </row>
    <row r="35" spans="1:5" ht="12.75">
      <c r="A35" s="569" t="s">
        <v>93</v>
      </c>
      <c r="B35" s="602">
        <f t="shared" si="0"/>
        <v>6966888.719889998</v>
      </c>
      <c r="C35" s="602">
        <v>5454213.684829999</v>
      </c>
      <c r="D35" s="602">
        <v>1482495.8254200001</v>
      </c>
      <c r="E35" s="602">
        <v>30179.20964</v>
      </c>
    </row>
    <row r="36" spans="1:5" ht="12.75">
      <c r="A36" s="569" t="s">
        <v>94</v>
      </c>
      <c r="B36" s="602">
        <f t="shared" si="0"/>
        <v>4153459.1957400003</v>
      </c>
      <c r="C36" s="602">
        <v>3139482.0759</v>
      </c>
      <c r="D36" s="602">
        <v>998080.85685</v>
      </c>
      <c r="E36" s="602">
        <v>15896.262990000005</v>
      </c>
    </row>
    <row r="37" spans="1:5" ht="12.75">
      <c r="A37" s="569" t="s">
        <v>95</v>
      </c>
      <c r="B37" s="602">
        <f t="shared" si="0"/>
        <v>5160025.662210001</v>
      </c>
      <c r="C37" s="602">
        <v>3926979.18737</v>
      </c>
      <c r="D37" s="602">
        <v>1209769.8862100001</v>
      </c>
      <c r="E37" s="602">
        <v>23276.588629999995</v>
      </c>
    </row>
    <row r="38" spans="1:5" ht="12.75">
      <c r="A38" s="569" t="s">
        <v>96</v>
      </c>
      <c r="B38" s="602">
        <f t="shared" si="0"/>
        <v>6320169.82331</v>
      </c>
      <c r="C38" s="602">
        <v>4695242.91058</v>
      </c>
      <c r="D38" s="602">
        <v>1585100.58457</v>
      </c>
      <c r="E38" s="602">
        <v>39826.32816000001</v>
      </c>
    </row>
    <row r="39" spans="1:5" ht="12.75">
      <c r="A39" s="569" t="s">
        <v>97</v>
      </c>
      <c r="B39" s="602">
        <f t="shared" si="0"/>
        <v>7689587.586780001</v>
      </c>
      <c r="C39" s="602">
        <v>5881090.8248000005</v>
      </c>
      <c r="D39" s="602">
        <v>1761432.0407000002</v>
      </c>
      <c r="E39" s="602">
        <v>47064.721280000005</v>
      </c>
    </row>
    <row r="40" spans="1:5" ht="12.75">
      <c r="A40" s="569" t="s">
        <v>98</v>
      </c>
      <c r="B40" s="602">
        <f t="shared" si="0"/>
        <v>2961919.52996</v>
      </c>
      <c r="C40" s="602">
        <v>2212300.98338</v>
      </c>
      <c r="D40" s="602">
        <v>725260.0907000001</v>
      </c>
      <c r="E40" s="602">
        <v>24358.455879999998</v>
      </c>
    </row>
    <row r="41" spans="1:5" ht="12.75">
      <c r="A41" s="569" t="s">
        <v>99</v>
      </c>
      <c r="B41" s="602">
        <f t="shared" si="0"/>
        <v>9231205.70508</v>
      </c>
      <c r="C41" s="602">
        <v>7090031.69842</v>
      </c>
      <c r="D41" s="602">
        <v>2104126.9367</v>
      </c>
      <c r="E41" s="602">
        <v>37047.06995999999</v>
      </c>
    </row>
    <row r="42" spans="1:5" ht="12.75">
      <c r="A42" s="571" t="s">
        <v>100</v>
      </c>
      <c r="B42" s="602">
        <f t="shared" si="0"/>
        <v>1217749.5985700001</v>
      </c>
      <c r="C42" s="602">
        <v>874080.26922</v>
      </c>
      <c r="D42" s="602">
        <v>306180.04941000004</v>
      </c>
      <c r="E42" s="602">
        <v>37489.27994000001</v>
      </c>
    </row>
    <row r="43" spans="1:5" ht="12.75">
      <c r="A43" s="569" t="s">
        <v>101</v>
      </c>
      <c r="B43" s="602">
        <f t="shared" si="0"/>
        <v>7292621.28738</v>
      </c>
      <c r="C43" s="602">
        <v>5413446.16341</v>
      </c>
      <c r="D43" s="602">
        <v>1820463.8216100002</v>
      </c>
      <c r="E43" s="602">
        <v>58711.30236</v>
      </c>
    </row>
    <row r="44" spans="1:5" ht="12.75">
      <c r="A44" s="569" t="s">
        <v>102</v>
      </c>
      <c r="B44" s="602">
        <f t="shared" si="0"/>
        <v>4058396.8811299996</v>
      </c>
      <c r="C44" s="602">
        <v>3048136.2654899997</v>
      </c>
      <c r="D44" s="602">
        <v>967471.2752800001</v>
      </c>
      <c r="E44" s="602">
        <v>42789.34036</v>
      </c>
    </row>
    <row r="45" spans="1:5" ht="12.75">
      <c r="A45" s="569" t="s">
        <v>103</v>
      </c>
      <c r="B45" s="602">
        <f t="shared" si="0"/>
        <v>4099664.1608299995</v>
      </c>
      <c r="C45" s="602">
        <v>3011292.91351</v>
      </c>
      <c r="D45" s="602">
        <v>1059012.60056</v>
      </c>
      <c r="E45" s="602">
        <v>29358.646760000003</v>
      </c>
    </row>
    <row r="46" spans="1:5" ht="12.75">
      <c r="A46" s="569" t="s">
        <v>104</v>
      </c>
      <c r="B46" s="602">
        <f t="shared" si="0"/>
        <v>2462775.9919</v>
      </c>
      <c r="C46" s="602">
        <v>1881794.93337</v>
      </c>
      <c r="D46" s="602">
        <v>560778.2982000001</v>
      </c>
      <c r="E46" s="602">
        <v>20202.760329999997</v>
      </c>
    </row>
    <row r="47" spans="1:5" ht="13.5" thickBot="1">
      <c r="A47" s="572"/>
      <c r="B47" s="603"/>
      <c r="C47" s="603"/>
      <c r="D47" s="603"/>
      <c r="E47" s="603"/>
    </row>
    <row r="48" spans="1:5" ht="12.75">
      <c r="A48" s="892" t="s">
        <v>827</v>
      </c>
      <c r="B48" s="892"/>
      <c r="C48" s="892"/>
      <c r="D48" s="892"/>
      <c r="E48" s="892"/>
    </row>
    <row r="49" spans="1:5" ht="12.75">
      <c r="A49" s="875"/>
      <c r="B49" s="875"/>
      <c r="C49" s="875"/>
      <c r="D49" s="875"/>
      <c r="E49" s="875"/>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fitToHeight="1" fitToWidth="1" horizontalDpi="600" verticalDpi="600" orientation="portrait" scale="91" r:id="rId1"/>
</worksheet>
</file>

<file path=xl/worksheets/sheet54.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E25" sqref="E25"/>
    </sheetView>
  </sheetViews>
  <sheetFormatPr defaultColWidth="11.421875" defaultRowHeight="12.75"/>
  <cols>
    <col min="1" max="1" width="23.421875" style="0" customWidth="1"/>
    <col min="2" max="2" width="13.7109375" style="0" customWidth="1"/>
    <col min="3" max="3" width="13.00390625" style="0" customWidth="1"/>
    <col min="4" max="4" width="11.8515625" style="0" customWidth="1"/>
    <col min="5" max="5" width="13.28125" style="0" customWidth="1"/>
    <col min="6" max="6" width="11.57421875" style="0" customWidth="1"/>
    <col min="7" max="7" width="12.57421875" style="0" customWidth="1"/>
    <col min="8" max="8" width="13.421875" style="0" customWidth="1"/>
    <col min="11" max="11" width="16.140625" style="0" customWidth="1"/>
    <col min="12" max="12" width="13.57421875" style="635" customWidth="1"/>
    <col min="13" max="13" width="12.28125" style="0" customWidth="1"/>
    <col min="14" max="14" width="12.7109375" style="635" customWidth="1"/>
    <col min="15" max="15" width="11.421875" style="635" customWidth="1"/>
    <col min="16" max="16" width="12.00390625" style="0" customWidth="1"/>
  </cols>
  <sheetData>
    <row r="1" spans="1:16" ht="12.75">
      <c r="A1" s="17" t="s">
        <v>66</v>
      </c>
      <c r="B1" s="575"/>
      <c r="C1" s="575"/>
      <c r="D1" s="575"/>
      <c r="E1" s="575"/>
      <c r="F1" s="575"/>
      <c r="G1" s="575"/>
      <c r="H1" s="575"/>
      <c r="I1" s="575"/>
      <c r="J1" s="575"/>
      <c r="K1" s="575"/>
      <c r="L1" s="630"/>
      <c r="M1" s="575"/>
      <c r="N1" s="630"/>
      <c r="O1" s="630"/>
      <c r="P1" s="575"/>
    </row>
    <row r="2" spans="1:16" ht="12.75">
      <c r="A2" s="883" t="s">
        <v>1017</v>
      </c>
      <c r="B2" s="883"/>
      <c r="C2" s="883"/>
      <c r="D2" s="883"/>
      <c r="E2" s="883"/>
      <c r="F2" s="883"/>
      <c r="G2" s="883"/>
      <c r="H2" s="883"/>
      <c r="I2" s="883"/>
      <c r="J2" s="883"/>
      <c r="K2" s="883"/>
      <c r="L2" s="883"/>
      <c r="M2" s="883"/>
      <c r="N2" s="883"/>
      <c r="O2" s="883"/>
      <c r="P2" s="883"/>
    </row>
    <row r="3" spans="1:16" ht="15">
      <c r="A3" s="826" t="s">
        <v>993</v>
      </c>
      <c r="B3" s="826"/>
      <c r="C3" s="826"/>
      <c r="D3" s="826"/>
      <c r="E3" s="826"/>
      <c r="F3" s="826"/>
      <c r="G3" s="826"/>
      <c r="H3" s="826"/>
      <c r="I3" s="826"/>
      <c r="J3" s="826"/>
      <c r="K3" s="826"/>
      <c r="L3" s="826"/>
      <c r="M3" s="826"/>
      <c r="N3" s="826"/>
      <c r="O3" s="826"/>
      <c r="P3" s="826"/>
    </row>
    <row r="4" spans="1:16" ht="14.25">
      <c r="A4" s="138" t="s">
        <v>524</v>
      </c>
      <c r="B4" s="576"/>
      <c r="C4" s="576"/>
      <c r="D4" s="576"/>
      <c r="E4" s="576"/>
      <c r="F4" s="576"/>
      <c r="G4" s="576"/>
      <c r="H4" s="576"/>
      <c r="I4" s="576"/>
      <c r="J4" s="576"/>
      <c r="K4" s="576"/>
      <c r="L4" s="631"/>
      <c r="M4" s="576"/>
      <c r="N4" s="631"/>
      <c r="O4" s="631"/>
      <c r="P4" s="576"/>
    </row>
    <row r="5" spans="1:16" ht="13.5" thickBot="1">
      <c r="A5" s="883" t="s">
        <v>257</v>
      </c>
      <c r="B5" s="883"/>
      <c r="C5" s="883"/>
      <c r="D5" s="883"/>
      <c r="E5" s="883"/>
      <c r="F5" s="883"/>
      <c r="G5" s="883"/>
      <c r="H5" s="883"/>
      <c r="I5" s="883"/>
      <c r="J5" s="883"/>
      <c r="K5" s="883"/>
      <c r="L5" s="883"/>
      <c r="M5" s="883"/>
      <c r="N5" s="883"/>
      <c r="O5" s="883"/>
      <c r="P5" s="883"/>
    </row>
    <row r="6" spans="1:16" ht="12.75">
      <c r="A6" s="908" t="s">
        <v>67</v>
      </c>
      <c r="B6" s="908" t="s">
        <v>526</v>
      </c>
      <c r="C6" s="908"/>
      <c r="D6" s="908"/>
      <c r="E6" s="908"/>
      <c r="F6" s="908"/>
      <c r="G6" s="908"/>
      <c r="H6" s="908"/>
      <c r="I6" s="908"/>
      <c r="J6" s="908"/>
      <c r="K6" s="908"/>
      <c r="L6" s="908"/>
      <c r="M6" s="908"/>
      <c r="N6" s="905" t="s">
        <v>957</v>
      </c>
      <c r="O6" s="905" t="s">
        <v>972</v>
      </c>
      <c r="P6" s="856" t="s">
        <v>673</v>
      </c>
    </row>
    <row r="7" spans="1:16" ht="12.75">
      <c r="A7" s="902"/>
      <c r="B7" s="903"/>
      <c r="C7" s="903"/>
      <c r="D7" s="903"/>
      <c r="E7" s="903"/>
      <c r="F7" s="903"/>
      <c r="G7" s="903"/>
      <c r="H7" s="903"/>
      <c r="I7" s="903"/>
      <c r="J7" s="903"/>
      <c r="K7" s="903"/>
      <c r="L7" s="903"/>
      <c r="M7" s="903"/>
      <c r="N7" s="906"/>
      <c r="O7" s="906"/>
      <c r="P7" s="904"/>
    </row>
    <row r="8" spans="1:16" ht="12.75" customHeight="1">
      <c r="A8" s="902"/>
      <c r="B8" s="902" t="s">
        <v>721</v>
      </c>
      <c r="C8" s="900" t="s">
        <v>877</v>
      </c>
      <c r="D8" s="900" t="s">
        <v>602</v>
      </c>
      <c r="E8" s="900" t="s">
        <v>601</v>
      </c>
      <c r="F8" s="900" t="s">
        <v>589</v>
      </c>
      <c r="G8" s="900" t="s">
        <v>607</v>
      </c>
      <c r="H8" s="900" t="s">
        <v>879</v>
      </c>
      <c r="I8" s="902" t="s">
        <v>720</v>
      </c>
      <c r="J8" s="902"/>
      <c r="K8" s="902"/>
      <c r="L8" s="902"/>
      <c r="M8" s="902"/>
      <c r="N8" s="906"/>
      <c r="O8" s="906"/>
      <c r="P8" s="904"/>
    </row>
    <row r="9" spans="1:16" ht="12.75">
      <c r="A9" s="902"/>
      <c r="B9" s="902"/>
      <c r="C9" s="900"/>
      <c r="D9" s="900"/>
      <c r="E9" s="900"/>
      <c r="F9" s="900"/>
      <c r="G9" s="900"/>
      <c r="H9" s="900"/>
      <c r="I9" s="903"/>
      <c r="J9" s="903"/>
      <c r="K9" s="903"/>
      <c r="L9" s="903"/>
      <c r="M9" s="903"/>
      <c r="N9" s="906"/>
      <c r="O9" s="906"/>
      <c r="P9" s="904"/>
    </row>
    <row r="10" spans="1:16" ht="16.5" customHeight="1">
      <c r="A10" s="902"/>
      <c r="B10" s="902"/>
      <c r="C10" s="900"/>
      <c r="D10" s="900"/>
      <c r="E10" s="900"/>
      <c r="F10" s="900"/>
      <c r="G10" s="900"/>
      <c r="H10" s="900"/>
      <c r="I10" s="900" t="s">
        <v>882</v>
      </c>
      <c r="J10" s="900" t="s">
        <v>883</v>
      </c>
      <c r="K10" s="900" t="s">
        <v>884</v>
      </c>
      <c r="L10" s="906" t="s">
        <v>885</v>
      </c>
      <c r="M10" s="900" t="s">
        <v>886</v>
      </c>
      <c r="N10" s="906"/>
      <c r="O10" s="906"/>
      <c r="P10" s="904"/>
    </row>
    <row r="11" spans="1:16" ht="18" customHeight="1">
      <c r="A11" s="902"/>
      <c r="B11" s="902"/>
      <c r="C11" s="900"/>
      <c r="D11" s="900"/>
      <c r="E11" s="900"/>
      <c r="F11" s="900"/>
      <c r="G11" s="900"/>
      <c r="H11" s="900"/>
      <c r="I11" s="900"/>
      <c r="J11" s="900"/>
      <c r="K11" s="900"/>
      <c r="L11" s="906"/>
      <c r="M11" s="900"/>
      <c r="N11" s="906"/>
      <c r="O11" s="906"/>
      <c r="P11" s="904"/>
    </row>
    <row r="12" spans="1:16" ht="19.5" customHeight="1">
      <c r="A12" s="903"/>
      <c r="B12" s="903"/>
      <c r="C12" s="901"/>
      <c r="D12" s="901"/>
      <c r="E12" s="901"/>
      <c r="F12" s="901"/>
      <c r="G12" s="901"/>
      <c r="H12" s="901"/>
      <c r="I12" s="901"/>
      <c r="J12" s="901"/>
      <c r="K12" s="901"/>
      <c r="L12" s="907"/>
      <c r="M12" s="901"/>
      <c r="N12" s="909"/>
      <c r="O12" s="907"/>
      <c r="P12" s="857"/>
    </row>
    <row r="13" spans="1:16" ht="12.75">
      <c r="A13" s="578"/>
      <c r="B13" s="578"/>
      <c r="C13" s="578"/>
      <c r="D13" s="578"/>
      <c r="E13" s="578"/>
      <c r="F13" s="578"/>
      <c r="G13" s="578"/>
      <c r="H13" s="578"/>
      <c r="I13" s="578"/>
      <c r="J13" s="578"/>
      <c r="K13" s="578"/>
      <c r="L13" s="578"/>
      <c r="M13" s="578"/>
      <c r="N13" s="578"/>
      <c r="O13" s="578"/>
      <c r="P13" s="578"/>
    </row>
    <row r="14" spans="1:17" ht="12.75">
      <c r="A14" s="615" t="s">
        <v>873</v>
      </c>
      <c r="B14" s="602">
        <v>285586122.3190299</v>
      </c>
      <c r="C14" s="602">
        <v>135226895.67497998</v>
      </c>
      <c r="D14" s="602">
        <v>43082215.62169</v>
      </c>
      <c r="E14" s="602">
        <v>4083678.08602</v>
      </c>
      <c r="F14" s="602">
        <v>22320594.199029997</v>
      </c>
      <c r="G14" s="602">
        <v>69959836.70383997</v>
      </c>
      <c r="H14" s="661">
        <v>274673220.28555995</v>
      </c>
      <c r="I14" s="602">
        <v>1072342.5150400004</v>
      </c>
      <c r="J14" s="602">
        <v>731260.5956300005</v>
      </c>
      <c r="K14" s="602">
        <v>5163731.68</v>
      </c>
      <c r="L14" s="602">
        <v>3945567.242799999</v>
      </c>
      <c r="M14" s="602">
        <v>10912902.03347</v>
      </c>
      <c r="N14" s="602">
        <v>9219881.19757</v>
      </c>
      <c r="O14" s="602">
        <v>6258869.46531</v>
      </c>
      <c r="P14" s="602">
        <v>294255.8351999995</v>
      </c>
      <c r="Q14" s="629"/>
    </row>
    <row r="15" spans="1:17" ht="12.75">
      <c r="A15" s="616"/>
      <c r="B15" s="602"/>
      <c r="C15" s="602"/>
      <c r="D15" s="602"/>
      <c r="E15" s="602"/>
      <c r="F15" s="602"/>
      <c r="G15" s="602"/>
      <c r="H15" s="602"/>
      <c r="I15" s="602"/>
      <c r="J15" s="602"/>
      <c r="K15" s="602"/>
      <c r="L15" s="632"/>
      <c r="M15" s="602"/>
      <c r="N15" s="632"/>
      <c r="O15" s="632"/>
      <c r="P15" s="602"/>
      <c r="Q15" s="629"/>
    </row>
    <row r="16" spans="1:18" ht="12.75">
      <c r="A16" s="510" t="s">
        <v>69</v>
      </c>
      <c r="B16" s="602">
        <f aca="true" t="shared" si="0" ref="B16:B51">+H16+M16</f>
        <v>3613820.23126</v>
      </c>
      <c r="C16" s="602">
        <v>1736914.2350100002</v>
      </c>
      <c r="D16" s="602">
        <v>643804.6815500002</v>
      </c>
      <c r="E16" s="602">
        <v>45456.666130000005</v>
      </c>
      <c r="F16" s="602">
        <v>334429.91974</v>
      </c>
      <c r="G16" s="602">
        <v>764273.4084000001</v>
      </c>
      <c r="H16" s="602">
        <f aca="true" t="shared" si="1" ref="H16:H51">+C16+D16+E16+F16+G16</f>
        <v>3524878.91083</v>
      </c>
      <c r="I16" s="602">
        <v>0</v>
      </c>
      <c r="J16" s="602">
        <v>158.95416</v>
      </c>
      <c r="K16" s="602">
        <v>41525.37674</v>
      </c>
      <c r="L16" s="632">
        <v>47256.98953</v>
      </c>
      <c r="M16" s="602">
        <f aca="true" t="shared" si="2" ref="M16:M51">+I16+J16+K16+L16</f>
        <v>88941.32042999999</v>
      </c>
      <c r="N16" s="632">
        <v>134097.8043</v>
      </c>
      <c r="O16" s="632">
        <v>0</v>
      </c>
      <c r="P16" s="602">
        <v>-346067.11934000044</v>
      </c>
      <c r="Q16" s="629"/>
      <c r="R16" s="629"/>
    </row>
    <row r="17" spans="1:18" ht="12.75">
      <c r="A17" s="510" t="s">
        <v>70</v>
      </c>
      <c r="B17" s="602">
        <f t="shared" si="0"/>
        <v>10996476.9001</v>
      </c>
      <c r="C17" s="602">
        <v>5617723.36667</v>
      </c>
      <c r="D17" s="602">
        <v>1418680.4570600002</v>
      </c>
      <c r="E17" s="602">
        <v>93513.59001</v>
      </c>
      <c r="F17" s="602">
        <v>821068.2737599999</v>
      </c>
      <c r="G17" s="602">
        <v>2639873.1072799996</v>
      </c>
      <c r="H17" s="602">
        <f t="shared" si="1"/>
        <v>10590858.794780001</v>
      </c>
      <c r="I17" s="602">
        <v>4590.03478</v>
      </c>
      <c r="J17" s="602">
        <v>214.8314</v>
      </c>
      <c r="K17" s="602">
        <v>284024.20405</v>
      </c>
      <c r="L17" s="632">
        <v>116789.03509</v>
      </c>
      <c r="M17" s="602">
        <f t="shared" si="2"/>
        <v>405618.10532000003</v>
      </c>
      <c r="N17" s="632">
        <v>330845.62825999997</v>
      </c>
      <c r="O17" s="632">
        <v>0</v>
      </c>
      <c r="P17" s="602">
        <v>-124084.86674999785</v>
      </c>
      <c r="Q17" s="629"/>
      <c r="R17" s="629"/>
    </row>
    <row r="18" spans="1:18" ht="12.75">
      <c r="A18" s="510" t="s">
        <v>71</v>
      </c>
      <c r="B18" s="602">
        <f t="shared" si="0"/>
        <v>2638888.87036</v>
      </c>
      <c r="C18" s="602">
        <v>1556189.6465099999</v>
      </c>
      <c r="D18" s="602">
        <v>280608.20343</v>
      </c>
      <c r="E18" s="602">
        <v>44850.36175</v>
      </c>
      <c r="F18" s="602">
        <v>242359.59369999997</v>
      </c>
      <c r="G18" s="602">
        <v>414892.40034</v>
      </c>
      <c r="H18" s="602">
        <f t="shared" si="1"/>
        <v>2538900.20573</v>
      </c>
      <c r="I18" s="602">
        <v>0</v>
      </c>
      <c r="J18" s="602">
        <v>215.79316</v>
      </c>
      <c r="K18" s="602">
        <v>53524.15058</v>
      </c>
      <c r="L18" s="632">
        <v>46248.720890000004</v>
      </c>
      <c r="M18" s="602">
        <f t="shared" si="2"/>
        <v>99988.66463000001</v>
      </c>
      <c r="N18" s="632">
        <v>94111.02812</v>
      </c>
      <c r="O18" s="632">
        <v>0</v>
      </c>
      <c r="P18" s="602">
        <v>-477403.9571</v>
      </c>
      <c r="Q18" s="629"/>
      <c r="R18" s="629"/>
    </row>
    <row r="19" spans="1:18" ht="12.75">
      <c r="A19" s="510" t="s">
        <v>72</v>
      </c>
      <c r="B19" s="602">
        <f t="shared" si="0"/>
        <v>2063061.97931</v>
      </c>
      <c r="C19" s="602">
        <v>1038347.7673100001</v>
      </c>
      <c r="D19" s="602">
        <v>241004.64601</v>
      </c>
      <c r="E19" s="602">
        <v>21249.871030000002</v>
      </c>
      <c r="F19" s="602">
        <v>122235.4238</v>
      </c>
      <c r="G19" s="602">
        <v>436394.51301999995</v>
      </c>
      <c r="H19" s="602">
        <f t="shared" si="1"/>
        <v>1859232.22117</v>
      </c>
      <c r="I19" s="602">
        <v>0</v>
      </c>
      <c r="J19" s="602">
        <v>91.68032000000001</v>
      </c>
      <c r="K19" s="602">
        <v>171200.60818</v>
      </c>
      <c r="L19" s="632">
        <v>32537.46964</v>
      </c>
      <c r="M19" s="602">
        <f t="shared" si="2"/>
        <v>203829.75814000002</v>
      </c>
      <c r="N19" s="632">
        <v>75036.56001</v>
      </c>
      <c r="O19" s="632">
        <v>0</v>
      </c>
      <c r="P19" s="602">
        <v>960621.0957200004</v>
      </c>
      <c r="Q19" s="629"/>
      <c r="R19" s="629"/>
    </row>
    <row r="20" spans="1:18" ht="12.75">
      <c r="A20" s="510" t="s">
        <v>73</v>
      </c>
      <c r="B20" s="602">
        <f t="shared" si="0"/>
        <v>10914187.2038</v>
      </c>
      <c r="C20" s="602">
        <v>4879873.357989999</v>
      </c>
      <c r="D20" s="602">
        <v>1718813.28523</v>
      </c>
      <c r="E20" s="602">
        <v>139222.66102</v>
      </c>
      <c r="F20" s="602">
        <v>658817.23566</v>
      </c>
      <c r="G20" s="602">
        <v>3169781.0816599997</v>
      </c>
      <c r="H20" s="602">
        <f t="shared" si="1"/>
        <v>10566507.62156</v>
      </c>
      <c r="I20" s="602">
        <v>20190.75102</v>
      </c>
      <c r="J20" s="602">
        <v>378.46709999999996</v>
      </c>
      <c r="K20" s="602">
        <v>183172.83205000003</v>
      </c>
      <c r="L20" s="632">
        <v>143937.53207</v>
      </c>
      <c r="M20" s="602">
        <f t="shared" si="2"/>
        <v>347679.58224</v>
      </c>
      <c r="N20" s="632">
        <v>365618.29479</v>
      </c>
      <c r="O20" s="632">
        <v>0</v>
      </c>
      <c r="P20" s="602">
        <v>-664525.6420999995</v>
      </c>
      <c r="Q20" s="629"/>
      <c r="R20" s="629"/>
    </row>
    <row r="21" spans="1:18" ht="12.75">
      <c r="A21" s="510" t="s">
        <v>74</v>
      </c>
      <c r="B21" s="602">
        <f t="shared" si="0"/>
        <v>2108796.44428</v>
      </c>
      <c r="C21" s="602">
        <v>1080544.88532</v>
      </c>
      <c r="D21" s="602">
        <v>254780.96127</v>
      </c>
      <c r="E21" s="602">
        <v>38852.00093</v>
      </c>
      <c r="F21" s="602">
        <v>199096.72873</v>
      </c>
      <c r="G21" s="602">
        <v>459265.68189</v>
      </c>
      <c r="H21" s="602">
        <f t="shared" si="1"/>
        <v>2032540.25814</v>
      </c>
      <c r="I21" s="602">
        <v>5641.06649</v>
      </c>
      <c r="J21" s="602">
        <v>123.84754</v>
      </c>
      <c r="K21" s="602">
        <v>45409.3707</v>
      </c>
      <c r="L21" s="632">
        <v>25081.90141</v>
      </c>
      <c r="M21" s="602">
        <f t="shared" si="2"/>
        <v>76256.18614</v>
      </c>
      <c r="N21" s="632">
        <v>83655.46248999999</v>
      </c>
      <c r="O21" s="632">
        <v>0</v>
      </c>
      <c r="P21" s="602">
        <v>-338664.9728999999</v>
      </c>
      <c r="Q21" s="629"/>
      <c r="R21" s="629"/>
    </row>
    <row r="22" spans="1:18" ht="12.75">
      <c r="A22" s="510" t="s">
        <v>75</v>
      </c>
      <c r="B22" s="602">
        <f t="shared" si="0"/>
        <v>3479449.39091</v>
      </c>
      <c r="C22" s="602">
        <v>1690697.76054</v>
      </c>
      <c r="D22" s="602">
        <v>531821.36426</v>
      </c>
      <c r="E22" s="602">
        <v>77582.03841</v>
      </c>
      <c r="F22" s="602">
        <v>314049.00626</v>
      </c>
      <c r="G22" s="602">
        <v>765336.99122</v>
      </c>
      <c r="H22" s="602">
        <f t="shared" si="1"/>
        <v>3379487.1606900003</v>
      </c>
      <c r="I22" s="602">
        <v>1061.3246000000001</v>
      </c>
      <c r="J22" s="602">
        <v>176.36553</v>
      </c>
      <c r="K22" s="602">
        <v>51408.82985</v>
      </c>
      <c r="L22" s="632">
        <v>47315.71023999999</v>
      </c>
      <c r="M22" s="602">
        <f t="shared" si="2"/>
        <v>99962.23022</v>
      </c>
      <c r="N22" s="632">
        <v>125563.65711</v>
      </c>
      <c r="O22" s="632">
        <v>0</v>
      </c>
      <c r="P22" s="602">
        <v>-462135.3336599997</v>
      </c>
      <c r="Q22" s="629"/>
      <c r="R22" s="629"/>
    </row>
    <row r="23" spans="1:18" ht="12.75">
      <c r="A23" s="510" t="s">
        <v>76</v>
      </c>
      <c r="B23" s="602">
        <f t="shared" si="0"/>
        <v>11923855.99288</v>
      </c>
      <c r="C23" s="602">
        <v>5783705.43694</v>
      </c>
      <c r="D23" s="602">
        <v>1831980.19704</v>
      </c>
      <c r="E23" s="602">
        <v>135404.95216</v>
      </c>
      <c r="F23" s="602">
        <v>850694.1203399999</v>
      </c>
      <c r="G23" s="602">
        <v>3076312.15928</v>
      </c>
      <c r="H23" s="602">
        <f t="shared" si="1"/>
        <v>11678096.86576</v>
      </c>
      <c r="I23" s="602">
        <v>5923.95987</v>
      </c>
      <c r="J23" s="602">
        <v>430.26955</v>
      </c>
      <c r="K23" s="602">
        <v>139637.7487</v>
      </c>
      <c r="L23" s="632">
        <v>99767.149</v>
      </c>
      <c r="M23" s="602">
        <f t="shared" si="2"/>
        <v>245759.12712</v>
      </c>
      <c r="N23" s="632">
        <v>383520.25388</v>
      </c>
      <c r="O23" s="632">
        <v>0</v>
      </c>
      <c r="P23" s="602">
        <v>-1437842.5904500016</v>
      </c>
      <c r="Q23" s="629"/>
      <c r="R23" s="629"/>
    </row>
    <row r="24" spans="1:18" ht="12.75">
      <c r="A24" s="511" t="s">
        <v>77</v>
      </c>
      <c r="B24" s="602">
        <f t="shared" si="0"/>
        <v>12814591.13287</v>
      </c>
      <c r="C24" s="602">
        <v>5561248.77513</v>
      </c>
      <c r="D24" s="602">
        <v>-506910.88302999997</v>
      </c>
      <c r="E24" s="602">
        <v>80259.81018</v>
      </c>
      <c r="F24" s="602">
        <v>4094266.8353199996</v>
      </c>
      <c r="G24" s="602">
        <v>2627119.45621</v>
      </c>
      <c r="H24" s="602">
        <f t="shared" si="1"/>
        <v>11855983.99381</v>
      </c>
      <c r="I24" s="602">
        <v>0</v>
      </c>
      <c r="J24" s="602">
        <v>717707.89939</v>
      </c>
      <c r="K24" s="602">
        <v>55849.91604</v>
      </c>
      <c r="L24" s="632">
        <v>185049.32363</v>
      </c>
      <c r="M24" s="602">
        <f t="shared" si="2"/>
        <v>958607.1390600001</v>
      </c>
      <c r="N24" s="632">
        <v>386129.35995</v>
      </c>
      <c r="O24" s="632">
        <v>6258869.46531</v>
      </c>
      <c r="P24" s="602">
        <v>14456526.317090001</v>
      </c>
      <c r="Q24" s="629"/>
      <c r="R24" s="629"/>
    </row>
    <row r="25" spans="1:18" ht="12.75">
      <c r="A25" s="510" t="s">
        <v>887</v>
      </c>
      <c r="B25" s="602">
        <f t="shared" si="0"/>
        <v>22604965.104750004</v>
      </c>
      <c r="C25" s="602">
        <v>10801100.128290001</v>
      </c>
      <c r="D25" s="602">
        <v>3717343.09744</v>
      </c>
      <c r="E25" s="602">
        <v>329651.61462999997</v>
      </c>
      <c r="F25" s="602">
        <v>1012887.91101</v>
      </c>
      <c r="G25" s="602">
        <v>5574423.53395</v>
      </c>
      <c r="H25" s="602">
        <f t="shared" si="1"/>
        <v>21435406.285320003</v>
      </c>
      <c r="I25" s="602">
        <v>409013.16355</v>
      </c>
      <c r="J25" s="602">
        <v>1267.87337</v>
      </c>
      <c r="K25" s="602">
        <v>425352.51499</v>
      </c>
      <c r="L25" s="632">
        <v>333925.26752</v>
      </c>
      <c r="M25" s="602">
        <f t="shared" si="2"/>
        <v>1169558.81943</v>
      </c>
      <c r="N25" s="632">
        <v>725442.49829</v>
      </c>
      <c r="O25" s="632">
        <v>0</v>
      </c>
      <c r="P25" s="602">
        <v>2729920.528080004</v>
      </c>
      <c r="Q25" s="629"/>
      <c r="R25" s="629"/>
    </row>
    <row r="26" spans="1:18" ht="12.75">
      <c r="A26" s="510" t="s">
        <v>888</v>
      </c>
      <c r="B26" s="602">
        <f t="shared" si="0"/>
        <v>26094595.05282</v>
      </c>
      <c r="C26" s="602">
        <v>11778863.87573</v>
      </c>
      <c r="D26" s="602">
        <v>4520672.1343600005</v>
      </c>
      <c r="E26" s="602">
        <v>434491.51395000005</v>
      </c>
      <c r="F26" s="602">
        <v>1536514.6013699998</v>
      </c>
      <c r="G26" s="602">
        <v>6509433.612059999</v>
      </c>
      <c r="H26" s="602">
        <f t="shared" si="1"/>
        <v>24779975.73747</v>
      </c>
      <c r="I26" s="602">
        <v>283449.16258</v>
      </c>
      <c r="J26" s="602">
        <v>1469.72938</v>
      </c>
      <c r="K26" s="602">
        <v>580565.12275</v>
      </c>
      <c r="L26" s="632">
        <v>449135.30064</v>
      </c>
      <c r="M26" s="602">
        <f t="shared" si="2"/>
        <v>1314619.31535</v>
      </c>
      <c r="N26" s="632">
        <v>786098.55096</v>
      </c>
      <c r="O26" s="632">
        <v>0</v>
      </c>
      <c r="P26" s="602">
        <v>-309882.5082600021</v>
      </c>
      <c r="Q26" s="629"/>
      <c r="R26" s="629"/>
    </row>
    <row r="27" spans="1:18" ht="12.75">
      <c r="A27" s="512" t="s">
        <v>80</v>
      </c>
      <c r="B27" s="602">
        <f t="shared" si="0"/>
        <v>4144480.7217</v>
      </c>
      <c r="C27" s="602">
        <v>2047119.8768699998</v>
      </c>
      <c r="D27" s="602">
        <v>708605.3733</v>
      </c>
      <c r="E27" s="602">
        <v>45810.59738</v>
      </c>
      <c r="F27" s="602">
        <v>227926.43636000002</v>
      </c>
      <c r="G27" s="602">
        <v>966083.31171</v>
      </c>
      <c r="H27" s="602">
        <f t="shared" si="1"/>
        <v>3995545.5956200003</v>
      </c>
      <c r="I27" s="602">
        <v>6710.26919</v>
      </c>
      <c r="J27" s="602">
        <v>130.66692</v>
      </c>
      <c r="K27" s="602">
        <v>92026.89548</v>
      </c>
      <c r="L27" s="632">
        <v>50067.29449</v>
      </c>
      <c r="M27" s="602">
        <f t="shared" si="2"/>
        <v>148935.12608000002</v>
      </c>
      <c r="N27" s="632">
        <v>155633.79961000002</v>
      </c>
      <c r="O27" s="632">
        <v>0</v>
      </c>
      <c r="P27" s="602">
        <v>-1107541.3796400004</v>
      </c>
      <c r="Q27" s="629"/>
      <c r="R27" s="629"/>
    </row>
    <row r="28" spans="1:18" ht="12.75">
      <c r="A28" s="512" t="s">
        <v>81</v>
      </c>
      <c r="B28" s="602">
        <f t="shared" si="0"/>
        <v>9645028.73721</v>
      </c>
      <c r="C28" s="602">
        <v>4408775.487140001</v>
      </c>
      <c r="D28" s="602">
        <v>1707718.49623</v>
      </c>
      <c r="E28" s="602">
        <v>127197.42472</v>
      </c>
      <c r="F28" s="602">
        <v>646959.82803</v>
      </c>
      <c r="G28" s="602">
        <v>2418289.05855</v>
      </c>
      <c r="H28" s="602">
        <f t="shared" si="1"/>
        <v>9308940.29467</v>
      </c>
      <c r="I28" s="602">
        <v>26995.898309999997</v>
      </c>
      <c r="J28" s="602">
        <v>325.07394</v>
      </c>
      <c r="K28" s="602">
        <v>169503.51162</v>
      </c>
      <c r="L28" s="632">
        <v>139263.95867</v>
      </c>
      <c r="M28" s="602">
        <f t="shared" si="2"/>
        <v>336088.44253999996</v>
      </c>
      <c r="N28" s="632">
        <v>334717.06742000004</v>
      </c>
      <c r="O28" s="632">
        <v>0</v>
      </c>
      <c r="P28" s="602">
        <v>836073.938949997</v>
      </c>
      <c r="Q28" s="629"/>
      <c r="R28" s="629"/>
    </row>
    <row r="29" spans="1:18" ht="12.75">
      <c r="A29" s="510" t="s">
        <v>82</v>
      </c>
      <c r="B29" s="602">
        <f t="shared" si="0"/>
        <v>4085750.2478699996</v>
      </c>
      <c r="C29" s="602">
        <v>2011217.6228</v>
      </c>
      <c r="D29" s="602">
        <v>551285.98893</v>
      </c>
      <c r="E29" s="602">
        <v>206180.19136000003</v>
      </c>
      <c r="F29" s="602">
        <v>391206.21946000005</v>
      </c>
      <c r="G29" s="602">
        <v>833157.82305</v>
      </c>
      <c r="H29" s="602">
        <f t="shared" si="1"/>
        <v>3993047.8455999997</v>
      </c>
      <c r="I29" s="602">
        <v>0</v>
      </c>
      <c r="J29" s="602">
        <v>214.43696</v>
      </c>
      <c r="K29" s="602">
        <v>49518.495729999995</v>
      </c>
      <c r="L29" s="632">
        <v>42969.46958</v>
      </c>
      <c r="M29" s="602">
        <f t="shared" si="2"/>
        <v>92702.40226999999</v>
      </c>
      <c r="N29" s="632">
        <v>146940.4101</v>
      </c>
      <c r="O29" s="632">
        <v>0</v>
      </c>
      <c r="P29" s="602">
        <v>-1846510.0704400006</v>
      </c>
      <c r="Q29" s="629"/>
      <c r="R29" s="629"/>
    </row>
    <row r="30" spans="1:18" ht="12.75">
      <c r="A30" s="510" t="s">
        <v>83</v>
      </c>
      <c r="B30" s="602">
        <f t="shared" si="0"/>
        <v>3542577.6383100008</v>
      </c>
      <c r="C30" s="602">
        <v>1673970.53306</v>
      </c>
      <c r="D30" s="602">
        <v>426275.21478000004</v>
      </c>
      <c r="E30" s="602">
        <v>38337.33521</v>
      </c>
      <c r="F30" s="602">
        <v>361601.10059000005</v>
      </c>
      <c r="G30" s="602">
        <v>937737.2338800001</v>
      </c>
      <c r="H30" s="602">
        <f t="shared" si="1"/>
        <v>3437921.4175200006</v>
      </c>
      <c r="I30" s="602">
        <v>9990.82105</v>
      </c>
      <c r="J30" s="602">
        <v>214.9592</v>
      </c>
      <c r="K30" s="602">
        <v>53914.49745</v>
      </c>
      <c r="L30" s="632">
        <v>40535.94309</v>
      </c>
      <c r="M30" s="602">
        <f t="shared" si="2"/>
        <v>104656.22079</v>
      </c>
      <c r="N30" s="632">
        <v>127095.31362</v>
      </c>
      <c r="O30" s="632">
        <v>0</v>
      </c>
      <c r="P30" s="602">
        <v>-514922.12557000027</v>
      </c>
      <c r="Q30" s="629"/>
      <c r="R30" s="629"/>
    </row>
    <row r="31" spans="1:18" ht="12.75">
      <c r="A31" s="510" t="s">
        <v>84</v>
      </c>
      <c r="B31" s="602">
        <f t="shared" si="0"/>
        <v>21974439.68363</v>
      </c>
      <c r="C31" s="602">
        <v>10192188.657540001</v>
      </c>
      <c r="D31" s="602">
        <v>4071807.3620099993</v>
      </c>
      <c r="E31" s="602">
        <v>301086.6141</v>
      </c>
      <c r="F31" s="602">
        <v>1234155.61632</v>
      </c>
      <c r="G31" s="602">
        <v>5397195.80392</v>
      </c>
      <c r="H31" s="602">
        <f t="shared" si="1"/>
        <v>21196434.05389</v>
      </c>
      <c r="I31" s="602">
        <v>16156.74393</v>
      </c>
      <c r="J31" s="602">
        <v>930.2511800000001</v>
      </c>
      <c r="K31" s="602">
        <v>391883.11245</v>
      </c>
      <c r="L31" s="632">
        <v>369035.52218</v>
      </c>
      <c r="M31" s="602">
        <f t="shared" si="2"/>
        <v>778005.62974</v>
      </c>
      <c r="N31" s="632">
        <v>767744.3797200001</v>
      </c>
      <c r="O31" s="632">
        <v>0</v>
      </c>
      <c r="P31" s="602">
        <v>-1745926.15447</v>
      </c>
      <c r="Q31" s="629"/>
      <c r="R31" s="629"/>
    </row>
    <row r="32" spans="1:18" ht="12.75">
      <c r="A32" s="510" t="s">
        <v>470</v>
      </c>
      <c r="B32" s="602">
        <f t="shared" si="0"/>
        <v>15136133.573859999</v>
      </c>
      <c r="C32" s="602">
        <v>7418179.8959</v>
      </c>
      <c r="D32" s="602">
        <v>2114546.15525</v>
      </c>
      <c r="E32" s="602">
        <v>199489.80209</v>
      </c>
      <c r="F32" s="602">
        <v>988398.0268700002</v>
      </c>
      <c r="G32" s="602">
        <v>3955312.55288</v>
      </c>
      <c r="H32" s="602">
        <f t="shared" si="1"/>
        <v>14675926.43299</v>
      </c>
      <c r="I32" s="602">
        <v>533.45813</v>
      </c>
      <c r="J32" s="602">
        <v>701.45169</v>
      </c>
      <c r="K32" s="602">
        <v>191291.87234</v>
      </c>
      <c r="L32" s="632">
        <v>267680.35871</v>
      </c>
      <c r="M32" s="602">
        <f t="shared" si="2"/>
        <v>460207.14087</v>
      </c>
      <c r="N32" s="632">
        <v>592094.43432</v>
      </c>
      <c r="O32" s="632">
        <v>0</v>
      </c>
      <c r="P32" s="602">
        <v>-2614700.61332</v>
      </c>
      <c r="Q32" s="629"/>
      <c r="R32" s="629"/>
    </row>
    <row r="33" spans="1:18" ht="12.75">
      <c r="A33" s="510" t="s">
        <v>86</v>
      </c>
      <c r="B33" s="602">
        <f t="shared" si="0"/>
        <v>8407354.175239999</v>
      </c>
      <c r="C33" s="602">
        <v>4215280.54419</v>
      </c>
      <c r="D33" s="602">
        <v>1214862.99039</v>
      </c>
      <c r="E33" s="602">
        <v>155447.79208</v>
      </c>
      <c r="F33" s="602">
        <v>602970.2707399998</v>
      </c>
      <c r="G33" s="602">
        <v>1927609.1169699999</v>
      </c>
      <c r="H33" s="602">
        <f t="shared" si="1"/>
        <v>8116170.714369999</v>
      </c>
      <c r="I33" s="602">
        <v>3946.84192</v>
      </c>
      <c r="J33" s="602">
        <v>501.04393</v>
      </c>
      <c r="K33" s="602">
        <v>174489.83844</v>
      </c>
      <c r="L33" s="632">
        <v>112245.73658</v>
      </c>
      <c r="M33" s="602">
        <f t="shared" si="2"/>
        <v>291183.46086999995</v>
      </c>
      <c r="N33" s="632">
        <v>325616.22549</v>
      </c>
      <c r="O33" s="632">
        <v>0</v>
      </c>
      <c r="P33" s="602">
        <v>377123.7843900001</v>
      </c>
      <c r="Q33" s="629"/>
      <c r="R33" s="629"/>
    </row>
    <row r="34" spans="1:18" ht="12.75">
      <c r="A34" s="510" t="s">
        <v>87</v>
      </c>
      <c r="B34" s="602">
        <f t="shared" si="0"/>
        <v>6318426.470880001</v>
      </c>
      <c r="C34" s="602">
        <v>2713592.42587</v>
      </c>
      <c r="D34" s="602">
        <v>1056880.28752</v>
      </c>
      <c r="E34" s="602">
        <v>90770.29419</v>
      </c>
      <c r="F34" s="602">
        <v>622550.8736300002</v>
      </c>
      <c r="G34" s="602">
        <v>1664068.8522</v>
      </c>
      <c r="H34" s="602">
        <f t="shared" si="1"/>
        <v>6147862.733410001</v>
      </c>
      <c r="I34" s="602">
        <v>12631.80322</v>
      </c>
      <c r="J34" s="602">
        <v>280.81779</v>
      </c>
      <c r="K34" s="602">
        <v>69524.14377</v>
      </c>
      <c r="L34" s="632">
        <v>88126.97269000001</v>
      </c>
      <c r="M34" s="602">
        <f t="shared" si="2"/>
        <v>170563.73747</v>
      </c>
      <c r="N34" s="632">
        <v>182650.56177</v>
      </c>
      <c r="O34" s="632">
        <v>0</v>
      </c>
      <c r="P34" s="602">
        <v>-773562.5829500003</v>
      </c>
      <c r="Q34" s="629"/>
      <c r="R34" s="629"/>
    </row>
    <row r="35" spans="1:18" ht="12.75">
      <c r="A35" s="510" t="s">
        <v>88</v>
      </c>
      <c r="B35" s="602">
        <f t="shared" si="0"/>
        <v>4595364.32068</v>
      </c>
      <c r="C35" s="602">
        <v>1960628.16176</v>
      </c>
      <c r="D35" s="602">
        <v>632649.5981099999</v>
      </c>
      <c r="E35" s="602">
        <v>111046.45064</v>
      </c>
      <c r="F35" s="602">
        <v>444108.75476000004</v>
      </c>
      <c r="G35" s="602">
        <v>1225439.83669</v>
      </c>
      <c r="H35" s="602">
        <f t="shared" si="1"/>
        <v>4373872.80196</v>
      </c>
      <c r="I35" s="602">
        <v>0</v>
      </c>
      <c r="J35" s="602">
        <v>343.49302</v>
      </c>
      <c r="K35" s="602">
        <v>185418.9708</v>
      </c>
      <c r="L35" s="632">
        <v>35729.054899999996</v>
      </c>
      <c r="M35" s="602">
        <f t="shared" si="2"/>
        <v>221491.51872</v>
      </c>
      <c r="N35" s="632">
        <v>133857.09352</v>
      </c>
      <c r="O35" s="632">
        <v>0</v>
      </c>
      <c r="P35" s="602">
        <v>-1234899.7617000004</v>
      </c>
      <c r="Q35" s="629"/>
      <c r="R35" s="629"/>
    </row>
    <row r="36" spans="1:18" ht="12.75">
      <c r="A36" s="510" t="s">
        <v>89</v>
      </c>
      <c r="B36" s="602">
        <f t="shared" si="0"/>
        <v>2580139.82796</v>
      </c>
      <c r="C36" s="602">
        <v>1327117.77077</v>
      </c>
      <c r="D36" s="602">
        <v>336753.5760400001</v>
      </c>
      <c r="E36" s="602">
        <v>39907.7266</v>
      </c>
      <c r="F36" s="602">
        <v>202437.42666</v>
      </c>
      <c r="G36" s="602">
        <v>591217.81387</v>
      </c>
      <c r="H36" s="602">
        <f t="shared" si="1"/>
        <v>2497434.31394</v>
      </c>
      <c r="I36" s="602">
        <v>0</v>
      </c>
      <c r="J36" s="602">
        <v>260.40737</v>
      </c>
      <c r="K36" s="602">
        <v>54270.4353</v>
      </c>
      <c r="L36" s="632">
        <v>28174.67135</v>
      </c>
      <c r="M36" s="602">
        <f t="shared" si="2"/>
        <v>82705.51402</v>
      </c>
      <c r="N36" s="632">
        <v>89188.99923999999</v>
      </c>
      <c r="O36" s="632">
        <v>0</v>
      </c>
      <c r="P36" s="602">
        <v>-765173.9262000003</v>
      </c>
      <c r="Q36" s="629"/>
      <c r="R36" s="629"/>
    </row>
    <row r="37" spans="1:18" ht="12.75">
      <c r="A37" s="510" t="s">
        <v>90</v>
      </c>
      <c r="B37" s="602">
        <f t="shared" si="0"/>
        <v>19058704.15692</v>
      </c>
      <c r="C37" s="602">
        <v>8835512.45004</v>
      </c>
      <c r="D37" s="602">
        <v>3408059.0485599996</v>
      </c>
      <c r="E37" s="602">
        <v>303630.47492</v>
      </c>
      <c r="F37" s="602">
        <v>853142.19095</v>
      </c>
      <c r="G37" s="602">
        <v>4745631.8268800005</v>
      </c>
      <c r="H37" s="602">
        <f t="shared" si="1"/>
        <v>18145975.991350003</v>
      </c>
      <c r="I37" s="602">
        <v>232220.52387</v>
      </c>
      <c r="J37" s="602">
        <v>585.98028</v>
      </c>
      <c r="K37" s="602">
        <v>365176.02491000004</v>
      </c>
      <c r="L37" s="632">
        <v>314745.63651</v>
      </c>
      <c r="M37" s="602">
        <f t="shared" si="2"/>
        <v>912728.1655700001</v>
      </c>
      <c r="N37" s="632">
        <v>532182.5116600001</v>
      </c>
      <c r="O37" s="632">
        <v>0</v>
      </c>
      <c r="P37" s="602">
        <v>2596979.636380001</v>
      </c>
      <c r="Q37" s="629"/>
      <c r="R37" s="629"/>
    </row>
    <row r="38" spans="1:18" ht="12.75">
      <c r="A38" s="510" t="s">
        <v>91</v>
      </c>
      <c r="B38" s="602">
        <f t="shared" si="0"/>
        <v>2834503.85209</v>
      </c>
      <c r="C38" s="602">
        <v>1460033.92492</v>
      </c>
      <c r="D38" s="602">
        <v>357378.3246200001</v>
      </c>
      <c r="E38" s="602">
        <v>34532.487270000005</v>
      </c>
      <c r="F38" s="602">
        <v>215267.6149</v>
      </c>
      <c r="G38" s="602">
        <v>693503.7393100001</v>
      </c>
      <c r="H38" s="602">
        <f t="shared" si="1"/>
        <v>2760716.09102</v>
      </c>
      <c r="I38" s="602">
        <v>1201.39731</v>
      </c>
      <c r="J38" s="602">
        <v>330.65578999999997</v>
      </c>
      <c r="K38" s="602">
        <v>38353.519049999995</v>
      </c>
      <c r="L38" s="632">
        <v>33902.18892</v>
      </c>
      <c r="M38" s="602">
        <f t="shared" si="2"/>
        <v>73787.76107</v>
      </c>
      <c r="N38" s="632">
        <v>95830.0083</v>
      </c>
      <c r="O38" s="632">
        <v>0</v>
      </c>
      <c r="P38" s="602">
        <v>-220397.64885999996</v>
      </c>
      <c r="Q38" s="629"/>
      <c r="R38" s="629"/>
    </row>
    <row r="39" spans="1:18" ht="12.75">
      <c r="A39" s="510" t="s">
        <v>92</v>
      </c>
      <c r="B39" s="602">
        <f t="shared" si="0"/>
        <v>9213174.54321</v>
      </c>
      <c r="C39" s="602">
        <v>4265668.03554</v>
      </c>
      <c r="D39" s="602">
        <v>1526344.6612999998</v>
      </c>
      <c r="E39" s="602">
        <v>130251.67428</v>
      </c>
      <c r="F39" s="602">
        <v>437980.79332</v>
      </c>
      <c r="G39" s="602">
        <v>2523453.7146199998</v>
      </c>
      <c r="H39" s="602">
        <f t="shared" si="1"/>
        <v>8883698.87906</v>
      </c>
      <c r="I39" s="602">
        <v>6571.061809999999</v>
      </c>
      <c r="J39" s="602">
        <v>560.7821700000001</v>
      </c>
      <c r="K39" s="602">
        <v>156016.34743</v>
      </c>
      <c r="L39" s="632">
        <v>166327.47274</v>
      </c>
      <c r="M39" s="602">
        <f t="shared" si="2"/>
        <v>329475.66414999997</v>
      </c>
      <c r="N39" s="632">
        <v>267425.02329</v>
      </c>
      <c r="O39" s="632">
        <v>0</v>
      </c>
      <c r="P39" s="602">
        <v>-1517070.0169999981</v>
      </c>
      <c r="Q39" s="629"/>
      <c r="R39" s="629"/>
    </row>
    <row r="40" spans="1:18" ht="12.75">
      <c r="A40" s="510" t="s">
        <v>93</v>
      </c>
      <c r="B40" s="602">
        <f t="shared" si="0"/>
        <v>4130202.2795399996</v>
      </c>
      <c r="C40" s="602">
        <v>1821679.75812</v>
      </c>
      <c r="D40" s="602">
        <v>580368.4659699999</v>
      </c>
      <c r="E40" s="602">
        <v>39611.50749</v>
      </c>
      <c r="F40" s="602">
        <v>339070.37480000005</v>
      </c>
      <c r="G40" s="602">
        <v>1216462.77989</v>
      </c>
      <c r="H40" s="602">
        <f t="shared" si="1"/>
        <v>3997192.8862699997</v>
      </c>
      <c r="I40" s="602">
        <v>0</v>
      </c>
      <c r="J40" s="602">
        <v>275.78569</v>
      </c>
      <c r="K40" s="602">
        <v>97735.88287</v>
      </c>
      <c r="L40" s="632">
        <v>34997.72471</v>
      </c>
      <c r="M40" s="602">
        <f t="shared" si="2"/>
        <v>133009.39327</v>
      </c>
      <c r="N40" s="632">
        <v>123511.21807999999</v>
      </c>
      <c r="O40" s="632">
        <v>0</v>
      </c>
      <c r="P40" s="602">
        <v>2713175.22227</v>
      </c>
      <c r="Q40" s="629"/>
      <c r="R40" s="629"/>
    </row>
    <row r="41" spans="1:18" ht="12.75">
      <c r="A41" s="510" t="s">
        <v>94</v>
      </c>
      <c r="B41" s="602">
        <f t="shared" si="0"/>
        <v>3675491.00487</v>
      </c>
      <c r="C41" s="602">
        <v>2098968.75263</v>
      </c>
      <c r="D41" s="602">
        <v>477138.19236</v>
      </c>
      <c r="E41" s="602">
        <v>50101.92183</v>
      </c>
      <c r="F41" s="602">
        <v>282089.26444</v>
      </c>
      <c r="G41" s="602">
        <v>552910.54943</v>
      </c>
      <c r="H41" s="602">
        <f t="shared" si="1"/>
        <v>3461208.68069</v>
      </c>
      <c r="I41" s="602">
        <v>0</v>
      </c>
      <c r="J41" s="602">
        <v>206.92099</v>
      </c>
      <c r="K41" s="602">
        <v>132870.36705</v>
      </c>
      <c r="L41" s="632">
        <v>81205.03614</v>
      </c>
      <c r="M41" s="602">
        <f t="shared" si="2"/>
        <v>214282.32418</v>
      </c>
      <c r="N41" s="632">
        <v>120276.75682</v>
      </c>
      <c r="O41" s="632">
        <v>0</v>
      </c>
      <c r="P41" s="602">
        <v>357691.4340499994</v>
      </c>
      <c r="Q41" s="629"/>
      <c r="R41" s="629"/>
    </row>
    <row r="42" spans="1:18" ht="12.75">
      <c r="A42" s="510" t="s">
        <v>95</v>
      </c>
      <c r="B42" s="602">
        <f t="shared" si="0"/>
        <v>4990839.469210001</v>
      </c>
      <c r="C42" s="602">
        <v>2293205.4954</v>
      </c>
      <c r="D42" s="602">
        <v>833506.6454899999</v>
      </c>
      <c r="E42" s="602">
        <v>51585.99064</v>
      </c>
      <c r="F42" s="602">
        <v>398645.63216999994</v>
      </c>
      <c r="G42" s="602">
        <v>1303852.3731</v>
      </c>
      <c r="H42" s="602">
        <f t="shared" si="1"/>
        <v>4880796.1368</v>
      </c>
      <c r="I42" s="602">
        <v>0</v>
      </c>
      <c r="J42" s="602">
        <v>468.11384000000004</v>
      </c>
      <c r="K42" s="602">
        <v>70067.97262</v>
      </c>
      <c r="L42" s="632">
        <v>39507.245950000004</v>
      </c>
      <c r="M42" s="602">
        <f t="shared" si="2"/>
        <v>110043.33241</v>
      </c>
      <c r="N42" s="632">
        <v>153364.77472999998</v>
      </c>
      <c r="O42" s="632">
        <v>0</v>
      </c>
      <c r="P42" s="602">
        <v>15821.418270000964</v>
      </c>
      <c r="Q42" s="629"/>
      <c r="R42" s="629"/>
    </row>
    <row r="43" spans="1:18" ht="12.75">
      <c r="A43" s="510" t="s">
        <v>96</v>
      </c>
      <c r="B43" s="602">
        <f t="shared" si="0"/>
        <v>7681172.145489999</v>
      </c>
      <c r="C43" s="602">
        <v>3494924.6829399997</v>
      </c>
      <c r="D43" s="602">
        <v>1487997.44529</v>
      </c>
      <c r="E43" s="602">
        <v>81713.03568</v>
      </c>
      <c r="F43" s="602">
        <v>533961.35368</v>
      </c>
      <c r="G43" s="602">
        <v>1820478.05021</v>
      </c>
      <c r="H43" s="602">
        <f t="shared" si="1"/>
        <v>7419074.567799999</v>
      </c>
      <c r="I43" s="602">
        <v>10654.52607</v>
      </c>
      <c r="J43" s="602">
        <v>258.87129999999996</v>
      </c>
      <c r="K43" s="602">
        <v>161222.55155</v>
      </c>
      <c r="L43" s="632">
        <v>89961.62877000001</v>
      </c>
      <c r="M43" s="602">
        <f t="shared" si="2"/>
        <v>262097.57769</v>
      </c>
      <c r="N43" s="632">
        <v>229064.52430000002</v>
      </c>
      <c r="O43" s="632">
        <v>0</v>
      </c>
      <c r="P43" s="602">
        <v>-1590066.8464800003</v>
      </c>
      <c r="Q43" s="629"/>
      <c r="R43" s="629"/>
    </row>
    <row r="44" spans="1:18" ht="12.75">
      <c r="A44" s="510" t="s">
        <v>97</v>
      </c>
      <c r="B44" s="602">
        <f t="shared" si="0"/>
        <v>8930960.06209</v>
      </c>
      <c r="C44" s="602">
        <v>4070419.9936400005</v>
      </c>
      <c r="D44" s="602">
        <v>1705892.56508</v>
      </c>
      <c r="E44" s="602">
        <v>118568.70062999999</v>
      </c>
      <c r="F44" s="602">
        <v>851864.29388</v>
      </c>
      <c r="G44" s="602">
        <v>1905402.9022099997</v>
      </c>
      <c r="H44" s="602">
        <f t="shared" si="1"/>
        <v>8652148.45544</v>
      </c>
      <c r="I44" s="602">
        <v>3821.74429</v>
      </c>
      <c r="J44" s="602">
        <v>304.20889</v>
      </c>
      <c r="K44" s="602">
        <v>155921.02091</v>
      </c>
      <c r="L44" s="632">
        <v>118764.63256</v>
      </c>
      <c r="M44" s="602">
        <f t="shared" si="2"/>
        <v>278811.60665</v>
      </c>
      <c r="N44" s="632">
        <v>267423.23033</v>
      </c>
      <c r="O44" s="632">
        <v>0</v>
      </c>
      <c r="P44" s="602">
        <v>-1508795.7056400003</v>
      </c>
      <c r="Q44" s="629"/>
      <c r="R44" s="629"/>
    </row>
    <row r="45" spans="1:18" ht="12.75">
      <c r="A45" s="510" t="s">
        <v>98</v>
      </c>
      <c r="B45" s="602">
        <f t="shared" si="0"/>
        <v>2823840.4271500004</v>
      </c>
      <c r="C45" s="602">
        <v>1505500.8233800002</v>
      </c>
      <c r="D45" s="602">
        <v>316668.7451800001</v>
      </c>
      <c r="E45" s="602">
        <v>45699.096990000005</v>
      </c>
      <c r="F45" s="602">
        <v>207354.4211</v>
      </c>
      <c r="G45" s="602">
        <v>660443.63274</v>
      </c>
      <c r="H45" s="602">
        <f t="shared" si="1"/>
        <v>2735666.71939</v>
      </c>
      <c r="I45" s="602">
        <v>1946.99818</v>
      </c>
      <c r="J45" s="602">
        <v>225.92392999999998</v>
      </c>
      <c r="K45" s="602">
        <v>51462.43373</v>
      </c>
      <c r="L45" s="632">
        <v>34538.35192</v>
      </c>
      <c r="M45" s="602">
        <f t="shared" si="2"/>
        <v>88173.70775999999</v>
      </c>
      <c r="N45" s="632">
        <v>86583.20972</v>
      </c>
      <c r="O45" s="632">
        <v>0</v>
      </c>
      <c r="P45" s="602">
        <v>51495.89308999947</v>
      </c>
      <c r="Q45" s="629"/>
      <c r="R45" s="629"/>
    </row>
    <row r="46" spans="1:18" ht="12.75">
      <c r="A46" s="510" t="s">
        <v>99</v>
      </c>
      <c r="B46" s="602">
        <f t="shared" si="0"/>
        <v>8641762.07037</v>
      </c>
      <c r="C46" s="602">
        <v>4017329.2586399997</v>
      </c>
      <c r="D46" s="602">
        <v>1327195.28564</v>
      </c>
      <c r="E46" s="602">
        <v>122449.31808</v>
      </c>
      <c r="F46" s="602">
        <v>751621.68012</v>
      </c>
      <c r="G46" s="602">
        <v>2285878.1458599996</v>
      </c>
      <c r="H46" s="602">
        <f t="shared" si="1"/>
        <v>8504473.688339999</v>
      </c>
      <c r="I46" s="602">
        <v>39.78676</v>
      </c>
      <c r="J46" s="602">
        <v>351.07109</v>
      </c>
      <c r="K46" s="602">
        <v>106625.17717</v>
      </c>
      <c r="L46" s="632">
        <v>30272.347009999998</v>
      </c>
      <c r="M46" s="602">
        <f t="shared" si="2"/>
        <v>137288.38202999998</v>
      </c>
      <c r="N46" s="632">
        <v>246453.21387</v>
      </c>
      <c r="O46" s="632">
        <v>0</v>
      </c>
      <c r="P46" s="602">
        <v>342990.4208399991</v>
      </c>
      <c r="Q46" s="629"/>
      <c r="R46" s="629"/>
    </row>
    <row r="47" spans="1:18" ht="12.75">
      <c r="A47" s="512" t="s">
        <v>100</v>
      </c>
      <c r="B47" s="602">
        <f t="shared" si="0"/>
        <v>1828535.5589200002</v>
      </c>
      <c r="C47" s="602">
        <v>992759.19125</v>
      </c>
      <c r="D47" s="602">
        <v>211009.45713999998</v>
      </c>
      <c r="E47" s="602">
        <v>32296.74695</v>
      </c>
      <c r="F47" s="602">
        <v>126300.39244</v>
      </c>
      <c r="G47" s="602">
        <v>421309.7054</v>
      </c>
      <c r="H47" s="602">
        <f t="shared" si="1"/>
        <v>1783675.4931800002</v>
      </c>
      <c r="I47" s="602">
        <v>0</v>
      </c>
      <c r="J47" s="602">
        <v>207.64751</v>
      </c>
      <c r="K47" s="602">
        <v>21538.43165</v>
      </c>
      <c r="L47" s="632">
        <v>23113.986579999997</v>
      </c>
      <c r="M47" s="602">
        <f t="shared" si="2"/>
        <v>44860.06573999999</v>
      </c>
      <c r="N47" s="632">
        <v>66814.78861</v>
      </c>
      <c r="O47" s="632">
        <v>0</v>
      </c>
      <c r="P47" s="602">
        <v>-677600.7489599996</v>
      </c>
      <c r="Q47" s="629"/>
      <c r="R47" s="629"/>
    </row>
    <row r="48" spans="1:18" ht="12.75">
      <c r="A48" s="510" t="s">
        <v>101</v>
      </c>
      <c r="B48" s="602">
        <f t="shared" si="0"/>
        <v>7970308.83882</v>
      </c>
      <c r="C48" s="602">
        <v>3772797.9576</v>
      </c>
      <c r="D48" s="602">
        <v>1300464.3970199998</v>
      </c>
      <c r="E48" s="602">
        <v>107294.44029000001</v>
      </c>
      <c r="F48" s="602">
        <v>453922.16375</v>
      </c>
      <c r="G48" s="602">
        <v>2107249.4025</v>
      </c>
      <c r="H48" s="602">
        <f t="shared" si="1"/>
        <v>7741728.36116</v>
      </c>
      <c r="I48" s="602">
        <v>3733.65555</v>
      </c>
      <c r="J48" s="602">
        <v>652.5517199999999</v>
      </c>
      <c r="K48" s="602">
        <v>124044.84025</v>
      </c>
      <c r="L48" s="632">
        <v>100149.43014</v>
      </c>
      <c r="M48" s="602">
        <f t="shared" si="2"/>
        <v>228580.47765999998</v>
      </c>
      <c r="N48" s="632">
        <v>242331.33619</v>
      </c>
      <c r="O48" s="632">
        <v>0</v>
      </c>
      <c r="P48" s="602">
        <v>-920018.8876299997</v>
      </c>
      <c r="Q48" s="629"/>
      <c r="R48" s="629"/>
    </row>
    <row r="49" spans="1:18" ht="12.75">
      <c r="A49" s="510" t="s">
        <v>102</v>
      </c>
      <c r="B49" s="602">
        <f t="shared" si="0"/>
        <v>5574277.02862</v>
      </c>
      <c r="C49" s="602">
        <v>2891788.8681400004</v>
      </c>
      <c r="D49" s="602">
        <v>589678.52635</v>
      </c>
      <c r="E49" s="602">
        <v>99571.76740000001</v>
      </c>
      <c r="F49" s="602">
        <v>324149.87222</v>
      </c>
      <c r="G49" s="602">
        <v>1515252.7507299997</v>
      </c>
      <c r="H49" s="602">
        <f t="shared" si="1"/>
        <v>5420441.78484</v>
      </c>
      <c r="I49" s="602">
        <v>0</v>
      </c>
      <c r="J49" s="602">
        <v>394.40225</v>
      </c>
      <c r="K49" s="602">
        <v>98222.21032</v>
      </c>
      <c r="L49" s="632">
        <v>55218.63120999999</v>
      </c>
      <c r="M49" s="602">
        <f t="shared" si="2"/>
        <v>153835.24378</v>
      </c>
      <c r="N49" s="632">
        <v>180998.91196</v>
      </c>
      <c r="O49" s="632">
        <v>0</v>
      </c>
      <c r="P49" s="602">
        <v>-1696879.0594499998</v>
      </c>
      <c r="Q49" s="629"/>
      <c r="R49" s="629"/>
    </row>
    <row r="50" spans="1:18" ht="12.75">
      <c r="A50" s="510" t="s">
        <v>103</v>
      </c>
      <c r="B50" s="602">
        <f t="shared" si="0"/>
        <v>5966413.69822</v>
      </c>
      <c r="C50" s="602">
        <v>3047839.73658</v>
      </c>
      <c r="D50" s="602">
        <v>1006065.77866</v>
      </c>
      <c r="E50" s="602">
        <v>81190.14761</v>
      </c>
      <c r="F50" s="602">
        <v>374383.12882</v>
      </c>
      <c r="G50" s="602">
        <v>1282432.42882</v>
      </c>
      <c r="H50" s="602">
        <f t="shared" si="1"/>
        <v>5791911.220489999</v>
      </c>
      <c r="I50" s="602">
        <v>5317.522559999999</v>
      </c>
      <c r="J50" s="602">
        <v>210.69491</v>
      </c>
      <c r="K50" s="602">
        <v>70674.13526000001</v>
      </c>
      <c r="L50" s="632">
        <v>98300.125</v>
      </c>
      <c r="M50" s="602">
        <f t="shared" si="2"/>
        <v>174502.47773</v>
      </c>
      <c r="N50" s="632">
        <v>181700.05672999998</v>
      </c>
      <c r="O50" s="632">
        <v>0</v>
      </c>
      <c r="P50" s="602">
        <v>-2048449.5941199993</v>
      </c>
      <c r="Q50" s="629"/>
      <c r="R50" s="629"/>
    </row>
    <row r="51" spans="1:18" ht="12.75">
      <c r="A51" s="510" t="s">
        <v>104</v>
      </c>
      <c r="B51" s="602">
        <f t="shared" si="0"/>
        <v>2583553.4828300006</v>
      </c>
      <c r="C51" s="602">
        <v>1165186.5348200002</v>
      </c>
      <c r="D51" s="602">
        <v>480464.89585</v>
      </c>
      <c r="E51" s="602">
        <v>29371.46739</v>
      </c>
      <c r="F51" s="602">
        <v>262106.81933000003</v>
      </c>
      <c r="G51" s="602">
        <v>572357.35311</v>
      </c>
      <c r="H51" s="602">
        <f t="shared" si="1"/>
        <v>2509487.0705000004</v>
      </c>
      <c r="I51" s="602">
        <v>0</v>
      </c>
      <c r="J51" s="602">
        <v>88.67237</v>
      </c>
      <c r="K51" s="602">
        <v>50288.31722</v>
      </c>
      <c r="L51" s="632">
        <v>23689.422739999998</v>
      </c>
      <c r="M51" s="602">
        <f t="shared" si="2"/>
        <v>74066.41232999999</v>
      </c>
      <c r="N51" s="632">
        <v>80264.25001</v>
      </c>
      <c r="O51" s="632">
        <v>0</v>
      </c>
      <c r="P51" s="602">
        <v>-201041.7409400003</v>
      </c>
      <c r="Q51" s="629"/>
      <c r="R51" s="629"/>
    </row>
    <row r="52" spans="1:16" ht="13.5" thickBot="1">
      <c r="A52" s="513"/>
      <c r="B52" s="603"/>
      <c r="C52" s="603"/>
      <c r="D52" s="603"/>
      <c r="E52" s="603"/>
      <c r="F52" s="603"/>
      <c r="G52" s="603"/>
      <c r="H52" s="603"/>
      <c r="I52" s="603"/>
      <c r="J52" s="603"/>
      <c r="K52" s="603"/>
      <c r="L52" s="633"/>
      <c r="M52" s="603"/>
      <c r="N52" s="633"/>
      <c r="O52" s="633"/>
      <c r="P52" s="603"/>
    </row>
    <row r="53" spans="1:16" ht="12.75">
      <c r="A53" s="558" t="s">
        <v>827</v>
      </c>
      <c r="B53" s="618"/>
      <c r="C53" s="618"/>
      <c r="D53" s="618"/>
      <c r="E53" s="618"/>
      <c r="F53" s="618"/>
      <c r="G53" s="618"/>
      <c r="H53" s="606"/>
      <c r="I53" s="606"/>
      <c r="J53" s="606"/>
      <c r="K53" s="606"/>
      <c r="L53" s="634"/>
      <c r="M53" s="606"/>
      <c r="N53" s="634"/>
      <c r="O53" s="634"/>
      <c r="P53" s="606"/>
    </row>
    <row r="54" spans="1:16" ht="12.75">
      <c r="A54" s="621"/>
      <c r="B54" s="606"/>
      <c r="C54" s="606"/>
      <c r="D54" s="606"/>
      <c r="E54" s="606"/>
      <c r="F54" s="606"/>
      <c r="G54" s="606"/>
      <c r="H54" s="606"/>
      <c r="I54" s="606"/>
      <c r="J54" s="606"/>
      <c r="K54" s="606"/>
      <c r="L54" s="634"/>
      <c r="M54" s="606"/>
      <c r="N54" s="634"/>
      <c r="O54" s="634"/>
      <c r="P54" s="606"/>
    </row>
  </sheetData>
  <sheetProtection/>
  <mergeCells count="21">
    <mergeCell ref="P6:P12"/>
    <mergeCell ref="L10:L12"/>
    <mergeCell ref="G8:G12"/>
    <mergeCell ref="A2:P2"/>
    <mergeCell ref="A3:P3"/>
    <mergeCell ref="A5:P5"/>
    <mergeCell ref="A6:A12"/>
    <mergeCell ref="M10:M12"/>
    <mergeCell ref="D8:D12"/>
    <mergeCell ref="B8:B12"/>
    <mergeCell ref="I8:M9"/>
    <mergeCell ref="H8:H12"/>
    <mergeCell ref="N6:N12"/>
    <mergeCell ref="E8:E12"/>
    <mergeCell ref="K10:K12"/>
    <mergeCell ref="O6:O12"/>
    <mergeCell ref="J10:J12"/>
    <mergeCell ref="I10:I12"/>
    <mergeCell ref="B6:M7"/>
    <mergeCell ref="C8:C12"/>
    <mergeCell ref="F8:F12"/>
  </mergeCells>
  <hyperlinks>
    <hyperlink ref="A1" location="Índice!A1" display="Regresar"/>
  </hyperlinks>
  <printOptions/>
  <pageMargins left="0.7" right="0.7" top="0.75" bottom="0.75" header="0.3" footer="0.3"/>
  <pageSetup fitToHeight="1" fitToWidth="1" horizontalDpi="600" verticalDpi="600" orientation="landscape" scale="58" r:id="rId1"/>
</worksheet>
</file>

<file path=xl/worksheets/sheet6.xml><?xml version="1.0" encoding="utf-8"?>
<worksheet xmlns="http://schemas.openxmlformats.org/spreadsheetml/2006/main" xmlns:r="http://schemas.openxmlformats.org/officeDocument/2006/relationships">
  <dimension ref="A1:E47"/>
  <sheetViews>
    <sheetView showGridLines="0" zoomScalePageLayoutView="0" workbookViewId="0" topLeftCell="A1">
      <selection activeCell="A1" sqref="A1"/>
    </sheetView>
  </sheetViews>
  <sheetFormatPr defaultColWidth="11.421875" defaultRowHeight="12.75"/>
  <cols>
    <col min="1" max="1" width="14.421875" style="0" customWidth="1"/>
    <col min="2" max="2" width="28.00390625" style="0" customWidth="1"/>
    <col min="3" max="3" width="26.8515625" style="0" customWidth="1"/>
    <col min="4" max="4" width="10.28125" style="648" customWidth="1"/>
  </cols>
  <sheetData>
    <row r="1" spans="1:4" ht="12.75">
      <c r="A1" s="17" t="s">
        <v>66</v>
      </c>
      <c r="B1" s="38"/>
      <c r="C1" s="38"/>
      <c r="D1" s="644"/>
    </row>
    <row r="2" spans="1:4" ht="12.75">
      <c r="A2" s="711" t="s">
        <v>127</v>
      </c>
      <c r="B2" s="711"/>
      <c r="C2" s="711"/>
      <c r="D2" s="711"/>
    </row>
    <row r="3" spans="1:4" ht="15">
      <c r="A3" s="712" t="s">
        <v>1009</v>
      </c>
      <c r="B3" s="713"/>
      <c r="C3" s="713"/>
      <c r="D3" s="713"/>
    </row>
    <row r="4" spans="1:4" ht="13.5" thickBot="1">
      <c r="A4" s="39"/>
      <c r="B4" s="39"/>
      <c r="C4" s="39"/>
      <c r="D4" s="645"/>
    </row>
    <row r="5" spans="1:4" ht="12.75">
      <c r="A5" s="714" t="s">
        <v>128</v>
      </c>
      <c r="B5" s="714" t="s">
        <v>1011</v>
      </c>
      <c r="C5" s="714" t="s">
        <v>1010</v>
      </c>
      <c r="D5" s="716" t="s">
        <v>129</v>
      </c>
    </row>
    <row r="6" spans="1:4" ht="12.75">
      <c r="A6" s="715"/>
      <c r="B6" s="715"/>
      <c r="C6" s="715"/>
      <c r="D6" s="717"/>
    </row>
    <row r="7" spans="1:4" ht="12.75">
      <c r="A7" s="40"/>
      <c r="B7" s="41"/>
      <c r="C7" s="41"/>
      <c r="D7" s="646"/>
    </row>
    <row r="8" spans="1:5" ht="12.75">
      <c r="A8" s="42">
        <v>1976</v>
      </c>
      <c r="B8" s="43">
        <v>3756164</v>
      </c>
      <c r="C8" s="43">
        <v>147165</v>
      </c>
      <c r="D8" s="649">
        <v>39.18</v>
      </c>
      <c r="E8" s="643"/>
    </row>
    <row r="9" spans="1:5" ht="12.75">
      <c r="A9" s="42">
        <v>1977</v>
      </c>
      <c r="B9" s="44">
        <v>3868404</v>
      </c>
      <c r="C9" s="44">
        <v>148922</v>
      </c>
      <c r="D9" s="649">
        <v>38.5</v>
      </c>
      <c r="E9" s="643"/>
    </row>
    <row r="10" spans="1:5" ht="12.75">
      <c r="A10" s="42">
        <v>1978</v>
      </c>
      <c r="B10" s="43">
        <v>4203599</v>
      </c>
      <c r="C10" s="44">
        <v>157728</v>
      </c>
      <c r="D10" s="649">
        <v>37.52</v>
      </c>
      <c r="E10" s="643"/>
    </row>
    <row r="11" spans="1:5" ht="12.75">
      <c r="A11" s="42">
        <v>1979</v>
      </c>
      <c r="B11" s="43">
        <v>4662495</v>
      </c>
      <c r="C11" s="43">
        <v>177633</v>
      </c>
      <c r="D11" s="649">
        <v>38.1</v>
      </c>
      <c r="E11" s="643"/>
    </row>
    <row r="12" spans="1:5" ht="12.75">
      <c r="A12" s="42">
        <v>1980</v>
      </c>
      <c r="B12" s="45">
        <v>5166251</v>
      </c>
      <c r="C12" s="45">
        <v>194332</v>
      </c>
      <c r="D12" s="649">
        <v>37.62</v>
      </c>
      <c r="E12" s="643"/>
    </row>
    <row r="13" spans="1:5" ht="12.75">
      <c r="A13" s="42">
        <v>1981</v>
      </c>
      <c r="B13" s="46">
        <v>5825050</v>
      </c>
      <c r="C13" s="46">
        <v>221986</v>
      </c>
      <c r="D13" s="649">
        <v>38.11</v>
      </c>
      <c r="E13" s="643"/>
    </row>
    <row r="14" spans="1:5" ht="12.75">
      <c r="A14" s="42">
        <v>1982</v>
      </c>
      <c r="B14" s="46">
        <v>5793399</v>
      </c>
      <c r="C14" s="46">
        <v>248583</v>
      </c>
      <c r="D14" s="649">
        <v>42.91</v>
      </c>
      <c r="E14" s="643"/>
    </row>
    <row r="15" spans="1:5" ht="12.75">
      <c r="A15" s="42" t="s">
        <v>130</v>
      </c>
      <c r="B15" s="46">
        <v>5934622</v>
      </c>
      <c r="C15" s="46">
        <v>257099</v>
      </c>
      <c r="D15" s="649">
        <v>43.32</v>
      </c>
      <c r="E15" s="643"/>
    </row>
    <row r="16" spans="1:5" ht="12.75">
      <c r="A16" s="42">
        <v>1984</v>
      </c>
      <c r="B16" s="46">
        <v>6428685</v>
      </c>
      <c r="C16" s="46">
        <v>260948</v>
      </c>
      <c r="D16" s="649">
        <v>40.59</v>
      </c>
      <c r="E16" s="643"/>
    </row>
    <row r="17" spans="1:5" ht="12.75">
      <c r="A17" s="42">
        <v>1985</v>
      </c>
      <c r="B17" s="46">
        <v>6700421</v>
      </c>
      <c r="C17" s="46">
        <v>268033</v>
      </c>
      <c r="D17" s="649">
        <v>40</v>
      </c>
      <c r="E17" s="643"/>
    </row>
    <row r="18" spans="1:5" ht="12.75">
      <c r="A18" s="42">
        <v>1986</v>
      </c>
      <c r="B18" s="46">
        <v>6884191</v>
      </c>
      <c r="C18" s="46">
        <v>273014</v>
      </c>
      <c r="D18" s="649">
        <v>39.66</v>
      </c>
      <c r="E18" s="643"/>
    </row>
    <row r="19" spans="1:5" ht="12.75">
      <c r="A19" s="42">
        <v>1987</v>
      </c>
      <c r="B19" s="46">
        <v>7354595</v>
      </c>
      <c r="C19" s="46">
        <v>284716</v>
      </c>
      <c r="D19" s="649">
        <v>38.71</v>
      </c>
      <c r="E19" s="643"/>
    </row>
    <row r="20" spans="1:5" ht="12.75">
      <c r="A20" s="42">
        <v>1988</v>
      </c>
      <c r="B20" s="46">
        <v>8230902</v>
      </c>
      <c r="C20" s="46">
        <v>295448</v>
      </c>
      <c r="D20" s="649">
        <v>35.89</v>
      </c>
      <c r="E20" s="643"/>
    </row>
    <row r="21" spans="1:5" ht="12.75">
      <c r="A21" s="42">
        <v>1989</v>
      </c>
      <c r="B21" s="46">
        <v>8801159</v>
      </c>
      <c r="C21" s="46">
        <v>309327</v>
      </c>
      <c r="D21" s="649">
        <v>35.15</v>
      </c>
      <c r="E21" s="643"/>
    </row>
    <row r="22" spans="1:5" ht="12.75">
      <c r="A22" s="42">
        <v>1990</v>
      </c>
      <c r="B22" s="46">
        <v>9528925</v>
      </c>
      <c r="C22" s="46">
        <v>327202</v>
      </c>
      <c r="D22" s="649">
        <v>34.34</v>
      </c>
      <c r="E22" s="643"/>
    </row>
    <row r="23" spans="1:5" ht="12.75">
      <c r="A23" s="42">
        <v>1991</v>
      </c>
      <c r="B23" s="46">
        <v>10049041</v>
      </c>
      <c r="C23" s="46">
        <v>336135</v>
      </c>
      <c r="D23" s="649">
        <v>33.45</v>
      </c>
      <c r="E23" s="643"/>
    </row>
    <row r="24" spans="1:5" ht="12.75">
      <c r="A24" s="42">
        <v>1992</v>
      </c>
      <c r="B24" s="46">
        <v>10104305</v>
      </c>
      <c r="C24" s="46">
        <v>337210</v>
      </c>
      <c r="D24" s="649">
        <v>33.37</v>
      </c>
      <c r="E24" s="643"/>
    </row>
    <row r="25" spans="1:5" ht="12.75">
      <c r="A25" s="42">
        <v>1993</v>
      </c>
      <c r="B25" s="46">
        <v>10048103</v>
      </c>
      <c r="C25" s="46">
        <v>342230</v>
      </c>
      <c r="D25" s="649">
        <v>34.06</v>
      </c>
      <c r="E25" s="643"/>
    </row>
    <row r="26" spans="1:5" ht="12.75">
      <c r="A26" s="42">
        <v>1994</v>
      </c>
      <c r="B26" s="46">
        <v>10293288</v>
      </c>
      <c r="C26" s="46">
        <v>348214</v>
      </c>
      <c r="D26" s="649">
        <v>33.83</v>
      </c>
      <c r="E26" s="643"/>
    </row>
    <row r="27" spans="1:5" ht="12.75">
      <c r="A27" s="42">
        <v>1995</v>
      </c>
      <c r="B27" s="46">
        <v>10112028</v>
      </c>
      <c r="C27" s="46">
        <v>345559</v>
      </c>
      <c r="D27" s="649">
        <v>34.17</v>
      </c>
      <c r="E27" s="643"/>
    </row>
    <row r="28" spans="1:5" ht="12.75">
      <c r="A28" s="42">
        <v>1996</v>
      </c>
      <c r="B28" s="46">
        <v>10916490</v>
      </c>
      <c r="C28" s="46">
        <v>345284</v>
      </c>
      <c r="D28" s="649">
        <v>31.63</v>
      </c>
      <c r="E28" s="643"/>
    </row>
    <row r="29" spans="1:5" ht="12.75">
      <c r="A29" s="42">
        <v>1997</v>
      </c>
      <c r="B29" s="46">
        <v>11797738</v>
      </c>
      <c r="C29" s="46">
        <v>348143</v>
      </c>
      <c r="D29" s="649">
        <v>29.51</v>
      </c>
      <c r="E29" s="643"/>
    </row>
    <row r="30" spans="1:5" ht="12.75">
      <c r="A30" s="42">
        <v>1998</v>
      </c>
      <c r="B30" s="46">
        <v>12245242</v>
      </c>
      <c r="C30" s="46">
        <v>354614</v>
      </c>
      <c r="D30" s="649">
        <v>28.96</v>
      </c>
      <c r="E30" s="643"/>
    </row>
    <row r="31" spans="1:5" ht="12.75">
      <c r="A31" s="42">
        <v>1999</v>
      </c>
      <c r="B31" s="46">
        <v>12981309</v>
      </c>
      <c r="C31" s="46">
        <v>358689</v>
      </c>
      <c r="D31" s="649">
        <v>27.63</v>
      </c>
      <c r="E31" s="643"/>
    </row>
    <row r="32" spans="1:5" ht="12.75">
      <c r="A32" s="42">
        <v>2000</v>
      </c>
      <c r="B32" s="46">
        <v>13534071</v>
      </c>
      <c r="C32" s="46">
        <v>362883</v>
      </c>
      <c r="D32" s="649">
        <v>26.81</v>
      </c>
      <c r="E32" s="643"/>
    </row>
    <row r="33" spans="1:5" ht="12.75">
      <c r="A33" s="42">
        <v>2001</v>
      </c>
      <c r="B33" s="46">
        <v>13470065</v>
      </c>
      <c r="C33" s="46">
        <v>361355</v>
      </c>
      <c r="D33" s="649">
        <v>26.83</v>
      </c>
      <c r="E33" s="643"/>
    </row>
    <row r="34" spans="1:5" ht="12.75">
      <c r="A34" s="42">
        <v>2002</v>
      </c>
      <c r="B34" s="46">
        <v>13824838</v>
      </c>
      <c r="C34" s="46">
        <v>353438</v>
      </c>
      <c r="D34" s="649">
        <v>25.57</v>
      </c>
      <c r="E34" s="643"/>
    </row>
    <row r="35" spans="1:5" ht="12.75">
      <c r="A35" s="42">
        <v>2003</v>
      </c>
      <c r="B35" s="46">
        <v>14050948</v>
      </c>
      <c r="C35" s="46">
        <v>354081</v>
      </c>
      <c r="D35" s="649">
        <v>25.2</v>
      </c>
      <c r="E35" s="643"/>
    </row>
    <row r="36" spans="1:5" ht="12.75">
      <c r="A36" s="42">
        <v>2004</v>
      </c>
      <c r="B36" s="46">
        <v>14556677</v>
      </c>
      <c r="C36" s="46">
        <v>352631</v>
      </c>
      <c r="D36" s="649">
        <v>24.22</v>
      </c>
      <c r="E36" s="643"/>
    </row>
    <row r="37" spans="1:4" ht="12.75">
      <c r="A37" s="42">
        <v>2005</v>
      </c>
      <c r="B37" s="46">
        <v>14914786</v>
      </c>
      <c r="C37" s="46">
        <v>344149</v>
      </c>
      <c r="D37" s="649">
        <v>23.074</v>
      </c>
    </row>
    <row r="38" spans="1:4" ht="12.75">
      <c r="A38" s="42">
        <v>2006</v>
      </c>
      <c r="B38" s="46">
        <v>15658480</v>
      </c>
      <c r="C38" s="46">
        <v>358608</v>
      </c>
      <c r="D38" s="649">
        <v>22.9</v>
      </c>
    </row>
    <row r="39" spans="1:4" ht="12.75">
      <c r="A39" s="42">
        <v>2007</v>
      </c>
      <c r="B39" s="46">
        <v>16263025</v>
      </c>
      <c r="C39" s="46">
        <v>360106</v>
      </c>
      <c r="D39" s="649">
        <v>22.14</v>
      </c>
    </row>
    <row r="40" spans="1:4" ht="12.75">
      <c r="A40" s="42">
        <v>2008</v>
      </c>
      <c r="B40" s="47">
        <v>17141271</v>
      </c>
      <c r="C40" s="46">
        <v>359076</v>
      </c>
      <c r="D40" s="649">
        <v>20.94803821723605</v>
      </c>
    </row>
    <row r="41" spans="1:4" ht="12.75">
      <c r="A41" s="42">
        <v>2009</v>
      </c>
      <c r="B41" s="47">
        <v>17333769</v>
      </c>
      <c r="C41" s="46">
        <v>373224</v>
      </c>
      <c r="D41" s="649">
        <v>21.531612657351094</v>
      </c>
    </row>
    <row r="42" spans="1:4" ht="12.75">
      <c r="A42" s="42">
        <v>2010</v>
      </c>
      <c r="B42" s="47">
        <v>18350540</v>
      </c>
      <c r="C42" s="46">
        <v>385942</v>
      </c>
      <c r="D42" s="649">
        <v>21.031642665556436</v>
      </c>
    </row>
    <row r="43" spans="1:5" ht="12.75">
      <c r="A43" s="636">
        <v>2011</v>
      </c>
      <c r="B43" s="47">
        <v>19417022</v>
      </c>
      <c r="C43" s="46">
        <v>391820</v>
      </c>
      <c r="D43" s="649">
        <v>20.179201527402093</v>
      </c>
      <c r="E43" s="651"/>
    </row>
    <row r="44" spans="1:4" ht="13.5" thickBot="1">
      <c r="A44" s="48">
        <v>2012</v>
      </c>
      <c r="B44" s="49">
        <v>20368556</v>
      </c>
      <c r="C44" s="50">
        <v>406549</v>
      </c>
      <c r="D44" s="650">
        <v>19.959637786792545</v>
      </c>
    </row>
    <row r="45" spans="1:4" ht="12.75">
      <c r="A45" s="710" t="s">
        <v>131</v>
      </c>
      <c r="B45" s="710"/>
      <c r="C45" s="710"/>
      <c r="D45" s="710"/>
    </row>
    <row r="46" spans="1:4" ht="12.75">
      <c r="A46" s="710" t="s">
        <v>126</v>
      </c>
      <c r="B46" s="710"/>
      <c r="C46" s="710"/>
      <c r="D46" s="710"/>
    </row>
    <row r="47" spans="1:4" ht="12.75">
      <c r="A47" s="51"/>
      <c r="B47" s="51"/>
      <c r="C47" s="51"/>
      <c r="D47" s="647"/>
    </row>
  </sheetData>
  <sheetProtection/>
  <mergeCells count="8">
    <mergeCell ref="A45:D45"/>
    <mergeCell ref="A46:D46"/>
    <mergeCell ref="A2:D2"/>
    <mergeCell ref="A3:D3"/>
    <mergeCell ref="A5:A6"/>
    <mergeCell ref="B5:B6"/>
    <mergeCell ref="C5:C6"/>
    <mergeCell ref="D5:D6"/>
  </mergeCells>
  <hyperlinks>
    <hyperlink ref="A1" location="Índice!A1" display="Regresar"/>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56"/>
  <sheetViews>
    <sheetView showGridLines="0" zoomScalePageLayoutView="0" workbookViewId="0" topLeftCell="A1">
      <selection activeCell="A1" sqref="A1"/>
    </sheetView>
  </sheetViews>
  <sheetFormatPr defaultColWidth="11.421875" defaultRowHeight="12.75"/>
  <cols>
    <col min="1" max="1" width="37.57421875" style="0" customWidth="1"/>
    <col min="2" max="2" width="15.421875" style="0" customWidth="1"/>
    <col min="3" max="3" width="14.421875" style="0" customWidth="1"/>
    <col min="4" max="4" width="13.00390625" style="0" customWidth="1"/>
    <col min="5" max="5" width="14.28125" style="0" customWidth="1"/>
    <col min="6" max="6" width="14.140625" style="0" customWidth="1"/>
  </cols>
  <sheetData>
    <row r="1" spans="1:6" ht="15">
      <c r="A1" s="17" t="s">
        <v>66</v>
      </c>
      <c r="B1" s="52"/>
      <c r="C1" s="52"/>
      <c r="D1" s="52"/>
      <c r="E1" s="52"/>
      <c r="F1" s="52"/>
    </row>
    <row r="2" spans="1:6" ht="12.75">
      <c r="A2" s="719" t="s">
        <v>132</v>
      </c>
      <c r="B2" s="719"/>
      <c r="C2" s="719"/>
      <c r="D2" s="719"/>
      <c r="E2" s="719"/>
      <c r="F2" s="719"/>
    </row>
    <row r="3" spans="1:6" ht="15">
      <c r="A3" s="720" t="s">
        <v>6</v>
      </c>
      <c r="B3" s="721"/>
      <c r="C3" s="721"/>
      <c r="D3" s="721"/>
      <c r="E3" s="721"/>
      <c r="F3" s="721"/>
    </row>
    <row r="4" spans="1:6" ht="13.5" thickBot="1">
      <c r="A4" s="53"/>
      <c r="B4" s="54"/>
      <c r="C4" s="54"/>
      <c r="D4" s="55"/>
      <c r="E4" s="55"/>
      <c r="F4" s="55" t="s">
        <v>133</v>
      </c>
    </row>
    <row r="5" spans="1:6" ht="12.75">
      <c r="A5" s="722" t="s">
        <v>134</v>
      </c>
      <c r="B5" s="724">
        <v>1995</v>
      </c>
      <c r="C5" s="724">
        <v>1996</v>
      </c>
      <c r="D5" s="727">
        <v>1997</v>
      </c>
      <c r="E5" s="727">
        <v>1998</v>
      </c>
      <c r="F5" s="727">
        <v>1999</v>
      </c>
    </row>
    <row r="6" spans="1:6" ht="12.75">
      <c r="A6" s="723"/>
      <c r="B6" s="725"/>
      <c r="C6" s="726"/>
      <c r="D6" s="725"/>
      <c r="E6" s="725"/>
      <c r="F6" s="725"/>
    </row>
    <row r="7" spans="1:6" ht="12.75">
      <c r="A7" s="56"/>
      <c r="B7" s="57"/>
      <c r="C7" s="57"/>
      <c r="D7" s="57"/>
      <c r="E7" s="57"/>
      <c r="F7" s="57"/>
    </row>
    <row r="8" spans="1:6" ht="12.75">
      <c r="A8" s="58" t="s">
        <v>135</v>
      </c>
      <c r="B8" s="59">
        <v>206030</v>
      </c>
      <c r="C8" s="59">
        <v>207884</v>
      </c>
      <c r="D8" s="59">
        <v>210674</v>
      </c>
      <c r="E8" s="59">
        <v>215720</v>
      </c>
      <c r="F8" s="59">
        <v>217774</v>
      </c>
    </row>
    <row r="9" spans="1:6" ht="12.75">
      <c r="A9" s="56"/>
      <c r="B9" s="59"/>
      <c r="C9" s="59"/>
      <c r="D9" s="59"/>
      <c r="E9" s="59"/>
      <c r="F9" s="59"/>
    </row>
    <row r="10" spans="1:6" ht="12.75">
      <c r="A10" s="60" t="s">
        <v>136</v>
      </c>
      <c r="B10" s="59">
        <v>47420</v>
      </c>
      <c r="C10" s="59">
        <v>47935</v>
      </c>
      <c r="D10" s="59">
        <v>48818</v>
      </c>
      <c r="E10" s="59">
        <v>50185</v>
      </c>
      <c r="F10" s="59">
        <v>50927</v>
      </c>
    </row>
    <row r="11" spans="1:6" ht="12.75">
      <c r="A11" s="56"/>
      <c r="B11" s="59"/>
      <c r="C11" s="59"/>
      <c r="D11" s="59"/>
      <c r="E11" s="59"/>
      <c r="F11" s="59"/>
    </row>
    <row r="12" spans="1:6" ht="12.75">
      <c r="A12" s="60" t="s">
        <v>137</v>
      </c>
      <c r="B12" s="59">
        <v>13266</v>
      </c>
      <c r="C12" s="59">
        <v>13356</v>
      </c>
      <c r="D12" s="59">
        <v>13503</v>
      </c>
      <c r="E12" s="59">
        <v>13797</v>
      </c>
      <c r="F12" s="59">
        <v>13978</v>
      </c>
    </row>
    <row r="13" spans="1:6" ht="12.75">
      <c r="A13" s="56"/>
      <c r="B13" s="59"/>
      <c r="C13" s="59"/>
      <c r="D13" s="59"/>
      <c r="E13" s="59"/>
      <c r="F13" s="59"/>
    </row>
    <row r="14" spans="1:6" ht="12.75">
      <c r="A14" s="60" t="s">
        <v>138</v>
      </c>
      <c r="B14" s="59">
        <v>479</v>
      </c>
      <c r="C14" s="59">
        <v>487</v>
      </c>
      <c r="D14" s="59">
        <v>507</v>
      </c>
      <c r="E14" s="59">
        <v>500</v>
      </c>
      <c r="F14" s="59">
        <v>514</v>
      </c>
    </row>
    <row r="15" spans="1:6" ht="12.75">
      <c r="A15" s="60" t="s">
        <v>139</v>
      </c>
      <c r="B15" s="59">
        <v>12062</v>
      </c>
      <c r="C15" s="59">
        <v>12178</v>
      </c>
      <c r="D15" s="59">
        <v>12307</v>
      </c>
      <c r="E15" s="59">
        <v>12623</v>
      </c>
      <c r="F15" s="59">
        <v>12790</v>
      </c>
    </row>
    <row r="16" spans="1:6" ht="12.75">
      <c r="A16" s="60" t="s">
        <v>140</v>
      </c>
      <c r="B16" s="59"/>
      <c r="C16" s="59"/>
      <c r="D16" s="59"/>
      <c r="E16" s="59"/>
      <c r="F16" s="59"/>
    </row>
    <row r="17" spans="1:6" ht="12.75">
      <c r="A17" s="60" t="s">
        <v>141</v>
      </c>
      <c r="B17" s="59">
        <v>725</v>
      </c>
      <c r="C17" s="59">
        <v>691</v>
      </c>
      <c r="D17" s="59">
        <v>689</v>
      </c>
      <c r="E17" s="59">
        <v>674</v>
      </c>
      <c r="F17" s="59">
        <v>674</v>
      </c>
    </row>
    <row r="18" spans="1:6" ht="12.75">
      <c r="A18" s="56"/>
      <c r="B18" s="59"/>
      <c r="C18" s="59"/>
      <c r="D18" s="59"/>
      <c r="E18" s="59"/>
      <c r="F18" s="59"/>
    </row>
    <row r="19" spans="1:6" ht="12.75">
      <c r="A19" s="60" t="s">
        <v>142</v>
      </c>
      <c r="B19" s="59">
        <v>14075</v>
      </c>
      <c r="C19" s="59">
        <v>14322</v>
      </c>
      <c r="D19" s="59">
        <v>14552</v>
      </c>
      <c r="E19" s="59">
        <v>15253</v>
      </c>
      <c r="F19" s="59">
        <v>15464</v>
      </c>
    </row>
    <row r="20" spans="1:6" ht="12.75">
      <c r="A20" s="56"/>
      <c r="B20" s="59"/>
      <c r="C20" s="59"/>
      <c r="D20" s="59"/>
      <c r="E20" s="59"/>
      <c r="F20" s="59"/>
    </row>
    <row r="21" spans="1:6" ht="12.75">
      <c r="A21" s="60" t="s">
        <v>143</v>
      </c>
      <c r="B21" s="59">
        <v>72</v>
      </c>
      <c r="C21" s="59">
        <v>74</v>
      </c>
      <c r="D21" s="59">
        <v>75</v>
      </c>
      <c r="E21" s="59">
        <v>75</v>
      </c>
      <c r="F21" s="59">
        <v>76</v>
      </c>
    </row>
    <row r="22" spans="1:6" ht="12.75">
      <c r="A22" s="60" t="s">
        <v>144</v>
      </c>
      <c r="B22" s="59">
        <v>82</v>
      </c>
      <c r="C22" s="59">
        <v>82</v>
      </c>
      <c r="D22" s="59">
        <v>86</v>
      </c>
      <c r="E22" s="59">
        <v>86</v>
      </c>
      <c r="F22" s="59">
        <v>90</v>
      </c>
    </row>
    <row r="23" spans="1:6" ht="12.75">
      <c r="A23" s="60" t="s">
        <v>145</v>
      </c>
      <c r="B23" s="59">
        <v>28</v>
      </c>
      <c r="C23" s="59">
        <v>34</v>
      </c>
      <c r="D23" s="59">
        <v>36</v>
      </c>
      <c r="E23" s="59">
        <v>40</v>
      </c>
      <c r="F23" s="59">
        <v>41</v>
      </c>
    </row>
    <row r="24" spans="1:6" ht="12.75">
      <c r="A24" s="60" t="s">
        <v>146</v>
      </c>
      <c r="B24" s="59">
        <v>376</v>
      </c>
      <c r="C24" s="59">
        <v>410</v>
      </c>
      <c r="D24" s="59">
        <v>412</v>
      </c>
      <c r="E24" s="59">
        <v>424</v>
      </c>
      <c r="F24" s="59">
        <v>435</v>
      </c>
    </row>
    <row r="25" spans="1:6" ht="12.75">
      <c r="A25" s="60" t="s">
        <v>147</v>
      </c>
      <c r="B25" s="59">
        <v>61</v>
      </c>
      <c r="C25" s="59">
        <v>64</v>
      </c>
      <c r="D25" s="59">
        <v>68</v>
      </c>
      <c r="E25" s="59">
        <v>69</v>
      </c>
      <c r="F25" s="59">
        <v>67</v>
      </c>
    </row>
    <row r="26" spans="1:6" ht="12.75">
      <c r="A26" s="60" t="s">
        <v>148</v>
      </c>
      <c r="B26" s="59">
        <v>1537</v>
      </c>
      <c r="C26" s="59">
        <v>1548</v>
      </c>
      <c r="D26" s="59">
        <v>1569</v>
      </c>
      <c r="E26" s="59">
        <v>1668</v>
      </c>
      <c r="F26" s="59">
        <v>1684</v>
      </c>
    </row>
    <row r="27" spans="1:6" ht="12.75">
      <c r="A27" s="60" t="s">
        <v>149</v>
      </c>
      <c r="B27" s="59">
        <v>113</v>
      </c>
      <c r="C27" s="59">
        <v>118</v>
      </c>
      <c r="D27" s="59">
        <v>121</v>
      </c>
      <c r="E27" s="59">
        <v>124</v>
      </c>
      <c r="F27" s="59">
        <v>127</v>
      </c>
    </row>
    <row r="28" spans="1:6" ht="12.75">
      <c r="A28" s="60" t="s">
        <v>150</v>
      </c>
      <c r="B28" s="59">
        <v>164</v>
      </c>
      <c r="C28" s="59">
        <v>161</v>
      </c>
      <c r="D28" s="59">
        <v>166</v>
      </c>
      <c r="E28" s="59">
        <v>173</v>
      </c>
      <c r="F28" s="59">
        <v>171</v>
      </c>
    </row>
    <row r="29" spans="1:6" ht="12.75">
      <c r="A29" s="60" t="s">
        <v>151</v>
      </c>
      <c r="B29" s="59">
        <v>162</v>
      </c>
      <c r="C29" s="59">
        <v>169</v>
      </c>
      <c r="D29" s="59">
        <v>170</v>
      </c>
      <c r="E29" s="59">
        <v>176</v>
      </c>
      <c r="F29" s="59">
        <v>179</v>
      </c>
    </row>
    <row r="30" spans="1:6" ht="12.75">
      <c r="A30" s="60" t="s">
        <v>152</v>
      </c>
      <c r="B30" s="59">
        <v>146</v>
      </c>
      <c r="C30" s="59">
        <v>147</v>
      </c>
      <c r="D30" s="59">
        <v>149</v>
      </c>
      <c r="E30" s="59">
        <v>151</v>
      </c>
      <c r="F30" s="59">
        <v>149</v>
      </c>
    </row>
    <row r="31" spans="1:6" ht="12.75">
      <c r="A31" s="60" t="s">
        <v>153</v>
      </c>
      <c r="B31" s="59">
        <v>104</v>
      </c>
      <c r="C31" s="59">
        <v>106</v>
      </c>
      <c r="D31" s="59">
        <v>111</v>
      </c>
      <c r="E31" s="59">
        <v>112</v>
      </c>
      <c r="F31" s="59">
        <v>111</v>
      </c>
    </row>
    <row r="32" spans="1:6" ht="12.75">
      <c r="A32" s="60" t="s">
        <v>154</v>
      </c>
      <c r="B32" s="59">
        <v>134</v>
      </c>
      <c r="C32" s="59">
        <v>132</v>
      </c>
      <c r="D32" s="59">
        <v>132</v>
      </c>
      <c r="E32" s="59">
        <v>141</v>
      </c>
      <c r="F32" s="59">
        <v>144</v>
      </c>
    </row>
    <row r="33" spans="1:6" ht="12.75">
      <c r="A33" s="60" t="s">
        <v>155</v>
      </c>
      <c r="B33" s="59">
        <v>9</v>
      </c>
      <c r="C33" s="59">
        <v>10</v>
      </c>
      <c r="D33" s="59">
        <v>14</v>
      </c>
      <c r="E33" s="59">
        <v>14</v>
      </c>
      <c r="F33" s="59">
        <v>13</v>
      </c>
    </row>
    <row r="34" spans="1:6" ht="12.75">
      <c r="A34" s="60" t="s">
        <v>156</v>
      </c>
      <c r="B34" s="59">
        <v>2462</v>
      </c>
      <c r="C34" s="59">
        <v>2503</v>
      </c>
      <c r="D34" s="59">
        <v>2520</v>
      </c>
      <c r="E34" s="59">
        <v>2650</v>
      </c>
      <c r="F34" s="59">
        <v>2695</v>
      </c>
    </row>
    <row r="35" spans="1:6" ht="12.75">
      <c r="A35" s="60" t="s">
        <v>157</v>
      </c>
      <c r="B35" s="59">
        <v>97</v>
      </c>
      <c r="C35" s="59">
        <v>104</v>
      </c>
      <c r="D35" s="59">
        <v>106</v>
      </c>
      <c r="E35" s="59">
        <v>113</v>
      </c>
      <c r="F35" s="59">
        <v>116</v>
      </c>
    </row>
    <row r="36" spans="1:6" ht="12.75">
      <c r="A36" s="60" t="s">
        <v>158</v>
      </c>
      <c r="B36" s="59">
        <v>53</v>
      </c>
      <c r="C36" s="59">
        <v>54</v>
      </c>
      <c r="D36" s="59">
        <v>52</v>
      </c>
      <c r="E36" s="59">
        <v>55</v>
      </c>
      <c r="F36" s="59">
        <v>55</v>
      </c>
    </row>
    <row r="37" spans="1:6" ht="12.75">
      <c r="A37" s="60" t="s">
        <v>159</v>
      </c>
      <c r="B37" s="59">
        <v>537</v>
      </c>
      <c r="C37" s="59">
        <v>599</v>
      </c>
      <c r="D37" s="59">
        <v>634</v>
      </c>
      <c r="E37" s="59">
        <v>681</v>
      </c>
      <c r="F37" s="59">
        <v>666</v>
      </c>
    </row>
    <row r="38" spans="1:6" ht="12.75">
      <c r="A38" s="60" t="s">
        <v>160</v>
      </c>
      <c r="B38" s="59">
        <v>209</v>
      </c>
      <c r="C38" s="59">
        <v>212</v>
      </c>
      <c r="D38" s="59">
        <v>227</v>
      </c>
      <c r="E38" s="59">
        <v>236</v>
      </c>
      <c r="F38" s="59">
        <v>242</v>
      </c>
    </row>
    <row r="39" spans="1:6" ht="12.75">
      <c r="A39" s="60" t="s">
        <v>161</v>
      </c>
      <c r="B39" s="59">
        <v>1603</v>
      </c>
      <c r="C39" s="59">
        <v>1635</v>
      </c>
      <c r="D39" s="59">
        <v>1643</v>
      </c>
      <c r="E39" s="59">
        <v>1740</v>
      </c>
      <c r="F39" s="59">
        <v>1822</v>
      </c>
    </row>
    <row r="40" spans="1:6" ht="12.75">
      <c r="A40" s="60" t="s">
        <v>162</v>
      </c>
      <c r="B40" s="59">
        <v>32</v>
      </c>
      <c r="C40" s="59">
        <v>40</v>
      </c>
      <c r="D40" s="59">
        <v>46</v>
      </c>
      <c r="E40" s="59">
        <v>47</v>
      </c>
      <c r="F40" s="59">
        <v>49</v>
      </c>
    </row>
    <row r="41" spans="1:6" ht="12.75">
      <c r="A41" s="60" t="s">
        <v>163</v>
      </c>
      <c r="B41" s="59">
        <v>90</v>
      </c>
      <c r="C41" s="59">
        <v>84</v>
      </c>
      <c r="D41" s="59">
        <v>71</v>
      </c>
      <c r="E41" s="59">
        <v>70</v>
      </c>
      <c r="F41" s="59">
        <v>69</v>
      </c>
    </row>
    <row r="42" spans="1:6" ht="12.75">
      <c r="A42" s="60" t="s">
        <v>164</v>
      </c>
      <c r="B42" s="59">
        <v>94</v>
      </c>
      <c r="C42" s="59">
        <v>97</v>
      </c>
      <c r="D42" s="59">
        <v>111</v>
      </c>
      <c r="E42" s="59">
        <v>122</v>
      </c>
      <c r="F42" s="59">
        <v>129</v>
      </c>
    </row>
    <row r="43" spans="1:6" ht="12.75">
      <c r="A43" s="60" t="s">
        <v>165</v>
      </c>
      <c r="B43" s="59">
        <v>154</v>
      </c>
      <c r="C43" s="59">
        <v>151</v>
      </c>
      <c r="D43" s="59">
        <v>158</v>
      </c>
      <c r="E43" s="59">
        <v>159</v>
      </c>
      <c r="F43" s="59">
        <v>159</v>
      </c>
    </row>
    <row r="44" spans="1:6" ht="12.75">
      <c r="A44" s="60" t="s">
        <v>166</v>
      </c>
      <c r="B44" s="59">
        <v>151</v>
      </c>
      <c r="C44" s="59">
        <v>150</v>
      </c>
      <c r="D44" s="59">
        <v>157</v>
      </c>
      <c r="E44" s="59">
        <v>164</v>
      </c>
      <c r="F44" s="59">
        <v>166</v>
      </c>
    </row>
    <row r="45" spans="1:6" ht="12.75">
      <c r="A45" s="60" t="s">
        <v>167</v>
      </c>
      <c r="B45" s="59">
        <v>172</v>
      </c>
      <c r="C45" s="59">
        <v>168</v>
      </c>
      <c r="D45" s="59">
        <v>179</v>
      </c>
      <c r="E45" s="59">
        <v>179</v>
      </c>
      <c r="F45" s="59">
        <v>181</v>
      </c>
    </row>
    <row r="46" spans="1:6" ht="12.75">
      <c r="A46" s="60" t="s">
        <v>168</v>
      </c>
      <c r="B46" s="59">
        <v>552</v>
      </c>
      <c r="C46" s="59">
        <v>566</v>
      </c>
      <c r="D46" s="59">
        <v>570</v>
      </c>
      <c r="E46" s="59">
        <v>579</v>
      </c>
      <c r="F46" s="59">
        <v>568</v>
      </c>
    </row>
    <row r="47" spans="1:6" ht="12.75">
      <c r="A47" s="60" t="s">
        <v>169</v>
      </c>
      <c r="B47" s="59">
        <v>61</v>
      </c>
      <c r="C47" s="59">
        <v>62</v>
      </c>
      <c r="D47" s="59">
        <v>61</v>
      </c>
      <c r="E47" s="59">
        <v>68</v>
      </c>
      <c r="F47" s="59">
        <v>72</v>
      </c>
    </row>
    <row r="48" spans="1:6" ht="12.75">
      <c r="A48" s="60" t="s">
        <v>170</v>
      </c>
      <c r="B48" s="59">
        <v>96</v>
      </c>
      <c r="C48" s="59">
        <v>97</v>
      </c>
      <c r="D48" s="59">
        <v>101</v>
      </c>
      <c r="E48" s="59">
        <v>108</v>
      </c>
      <c r="F48" s="59">
        <v>115</v>
      </c>
    </row>
    <row r="49" spans="1:6" ht="12.75">
      <c r="A49" s="60" t="s">
        <v>171</v>
      </c>
      <c r="B49" s="59">
        <v>1273</v>
      </c>
      <c r="C49" s="59">
        <v>1289</v>
      </c>
      <c r="D49" s="59">
        <v>1305</v>
      </c>
      <c r="E49" s="59">
        <v>1356</v>
      </c>
      <c r="F49" s="59">
        <v>1345</v>
      </c>
    </row>
    <row r="50" spans="1:6" ht="12.75">
      <c r="A50" s="60" t="s">
        <v>172</v>
      </c>
      <c r="B50" s="59">
        <v>468</v>
      </c>
      <c r="C50" s="59">
        <v>462</v>
      </c>
      <c r="D50" s="59">
        <v>459</v>
      </c>
      <c r="E50" s="59">
        <v>479</v>
      </c>
      <c r="F50" s="59">
        <v>484</v>
      </c>
    </row>
    <row r="51" spans="1:6" ht="12.75">
      <c r="A51" s="60" t="s">
        <v>173</v>
      </c>
      <c r="B51" s="59">
        <v>2439</v>
      </c>
      <c r="C51" s="59">
        <v>2451</v>
      </c>
      <c r="D51" s="59">
        <v>2486</v>
      </c>
      <c r="E51" s="59">
        <v>2591</v>
      </c>
      <c r="F51" s="59">
        <v>2637</v>
      </c>
    </row>
    <row r="52" spans="1:6" ht="12.75">
      <c r="A52" s="60" t="s">
        <v>174</v>
      </c>
      <c r="B52" s="59">
        <v>34</v>
      </c>
      <c r="C52" s="59">
        <v>34</v>
      </c>
      <c r="D52" s="59">
        <v>36</v>
      </c>
      <c r="E52" s="59">
        <v>40</v>
      </c>
      <c r="F52" s="59">
        <v>40</v>
      </c>
    </row>
    <row r="53" spans="1:6" ht="12.75">
      <c r="A53" s="60" t="s">
        <v>175</v>
      </c>
      <c r="B53" s="59">
        <v>217</v>
      </c>
      <c r="C53" s="59">
        <v>219</v>
      </c>
      <c r="D53" s="59">
        <v>224</v>
      </c>
      <c r="E53" s="59">
        <v>235</v>
      </c>
      <c r="F53" s="59">
        <v>230</v>
      </c>
    </row>
    <row r="54" spans="1:6" ht="12.75">
      <c r="A54" s="60" t="s">
        <v>176</v>
      </c>
      <c r="B54" s="59">
        <v>64</v>
      </c>
      <c r="C54" s="59">
        <v>60</v>
      </c>
      <c r="D54" s="59">
        <v>61</v>
      </c>
      <c r="E54" s="59">
        <v>72</v>
      </c>
      <c r="F54" s="59">
        <v>72</v>
      </c>
    </row>
    <row r="55" spans="1:6" ht="13.5" thickBot="1">
      <c r="A55" s="61" t="s">
        <v>177</v>
      </c>
      <c r="B55" s="62">
        <v>229</v>
      </c>
      <c r="C55" s="62">
        <v>230</v>
      </c>
      <c r="D55" s="62">
        <v>236</v>
      </c>
      <c r="E55" s="62">
        <v>256</v>
      </c>
      <c r="F55" s="62">
        <v>265</v>
      </c>
    </row>
    <row r="56" spans="1:6" ht="12.75">
      <c r="A56" s="718" t="s">
        <v>178</v>
      </c>
      <c r="B56" s="718"/>
      <c r="C56" s="718"/>
      <c r="D56" s="718"/>
      <c r="E56" s="718"/>
      <c r="F56" s="718"/>
    </row>
  </sheetData>
  <sheetProtection/>
  <mergeCells count="9">
    <mergeCell ref="A56:F56"/>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A1" sqref="A1"/>
    </sheetView>
  </sheetViews>
  <sheetFormatPr defaultColWidth="11.421875" defaultRowHeight="12.75"/>
  <cols>
    <col min="1" max="1" width="45.7109375" style="0" customWidth="1"/>
    <col min="2" max="2" width="14.00390625" style="0" customWidth="1"/>
    <col min="3" max="3" width="13.140625" style="0" customWidth="1"/>
    <col min="4" max="4" width="12.57421875" style="0" customWidth="1"/>
    <col min="5" max="5" width="12.8515625" style="0" customWidth="1"/>
    <col min="6" max="6" width="13.28125" style="0" customWidth="1"/>
  </cols>
  <sheetData>
    <row r="1" spans="1:6" ht="15">
      <c r="A1" s="17" t="s">
        <v>66</v>
      </c>
      <c r="B1" s="52"/>
      <c r="C1" s="52"/>
      <c r="D1" s="52"/>
      <c r="E1" s="52"/>
      <c r="F1" s="52"/>
    </row>
    <row r="2" spans="1:6" ht="12.75">
      <c r="A2" s="719" t="s">
        <v>132</v>
      </c>
      <c r="B2" s="719"/>
      <c r="C2" s="719"/>
      <c r="D2" s="719"/>
      <c r="E2" s="719"/>
      <c r="F2" s="719"/>
    </row>
    <row r="3" spans="1:6" ht="15">
      <c r="A3" s="720" t="s">
        <v>6</v>
      </c>
      <c r="B3" s="721"/>
      <c r="C3" s="721"/>
      <c r="D3" s="721"/>
      <c r="E3" s="721"/>
      <c r="F3" s="721"/>
    </row>
    <row r="4" spans="1:6" ht="13.5" thickBot="1">
      <c r="A4" s="53"/>
      <c r="B4" s="54"/>
      <c r="C4" s="54"/>
      <c r="D4" s="55"/>
      <c r="E4" s="55"/>
      <c r="F4" s="55" t="s">
        <v>179</v>
      </c>
    </row>
    <row r="5" spans="1:6" ht="12.75">
      <c r="A5" s="722" t="s">
        <v>134</v>
      </c>
      <c r="B5" s="724">
        <v>1995</v>
      </c>
      <c r="C5" s="724">
        <v>1996</v>
      </c>
      <c r="D5" s="727">
        <v>1997</v>
      </c>
      <c r="E5" s="727">
        <v>1998</v>
      </c>
      <c r="F5" s="727">
        <v>1999</v>
      </c>
    </row>
    <row r="6" spans="1:6" ht="12.75">
      <c r="A6" s="723"/>
      <c r="B6" s="725"/>
      <c r="C6" s="726"/>
      <c r="D6" s="725"/>
      <c r="E6" s="725"/>
      <c r="F6" s="725"/>
    </row>
    <row r="7" spans="1:6" ht="12.75">
      <c r="A7" s="56"/>
      <c r="B7" s="57"/>
      <c r="C7" s="57"/>
      <c r="D7" s="57"/>
      <c r="E7" s="57"/>
      <c r="F7" s="57"/>
    </row>
    <row r="8" spans="1:6" ht="12.75">
      <c r="A8" s="60" t="s">
        <v>180</v>
      </c>
      <c r="B8" s="59">
        <v>15828</v>
      </c>
      <c r="C8" s="59">
        <v>15971</v>
      </c>
      <c r="D8" s="59">
        <v>16350</v>
      </c>
      <c r="E8" s="59">
        <v>16563</v>
      </c>
      <c r="F8" s="59">
        <v>16840</v>
      </c>
    </row>
    <row r="9" spans="1:6" ht="12.75">
      <c r="A9" s="56"/>
      <c r="B9" s="59"/>
      <c r="C9" s="59"/>
      <c r="D9" s="59"/>
      <c r="E9" s="59"/>
      <c r="F9" s="59"/>
    </row>
    <row r="10" spans="1:6" ht="25.5">
      <c r="A10" s="64" t="s">
        <v>181</v>
      </c>
      <c r="B10" s="59">
        <v>4005</v>
      </c>
      <c r="C10" s="59">
        <v>4082</v>
      </c>
      <c r="D10" s="59">
        <v>4228</v>
      </c>
      <c r="E10" s="59">
        <v>4361</v>
      </c>
      <c r="F10" s="59">
        <v>4405</v>
      </c>
    </row>
    <row r="11" spans="1:6" ht="12.75">
      <c r="A11" s="60" t="s">
        <v>182</v>
      </c>
      <c r="B11" s="59">
        <v>517</v>
      </c>
      <c r="C11" s="59">
        <v>526</v>
      </c>
      <c r="D11" s="59">
        <v>534</v>
      </c>
      <c r="E11" s="59">
        <v>547</v>
      </c>
      <c r="F11" s="59">
        <v>561</v>
      </c>
    </row>
    <row r="12" spans="1:6" ht="12.75">
      <c r="A12" s="56" t="s">
        <v>183</v>
      </c>
      <c r="B12" s="59">
        <v>1693</v>
      </c>
      <c r="C12" s="59">
        <v>1700</v>
      </c>
      <c r="D12" s="59">
        <v>1700</v>
      </c>
      <c r="E12" s="59">
        <v>1753</v>
      </c>
      <c r="F12" s="59">
        <v>1758</v>
      </c>
    </row>
    <row r="13" spans="1:6" ht="12.75">
      <c r="A13" s="60" t="s">
        <v>184</v>
      </c>
      <c r="B13" s="59">
        <v>3421</v>
      </c>
      <c r="C13" s="59">
        <v>3498</v>
      </c>
      <c r="D13" s="59">
        <v>3594</v>
      </c>
      <c r="E13" s="59">
        <v>3850</v>
      </c>
      <c r="F13" s="59">
        <v>3921</v>
      </c>
    </row>
    <row r="14" spans="1:6" ht="12.75">
      <c r="A14" s="60" t="s">
        <v>185</v>
      </c>
      <c r="B14" s="59">
        <v>235</v>
      </c>
      <c r="C14" s="59">
        <v>238</v>
      </c>
      <c r="D14" s="59">
        <v>232</v>
      </c>
      <c r="E14" s="59">
        <v>242</v>
      </c>
      <c r="F14" s="59">
        <v>240</v>
      </c>
    </row>
    <row r="15" spans="1:6" ht="12.75">
      <c r="A15" s="60" t="s">
        <v>186</v>
      </c>
      <c r="B15" s="59">
        <v>671</v>
      </c>
      <c r="C15" s="59">
        <v>644</v>
      </c>
      <c r="D15" s="59">
        <v>627</v>
      </c>
      <c r="E15" s="59">
        <v>621</v>
      </c>
      <c r="F15" s="59">
        <v>635</v>
      </c>
    </row>
    <row r="16" spans="1:6" ht="12.75">
      <c r="A16" s="60" t="s">
        <v>187</v>
      </c>
      <c r="B16" s="59">
        <v>3562</v>
      </c>
      <c r="C16" s="59">
        <v>3511</v>
      </c>
      <c r="D16" s="59">
        <v>3477</v>
      </c>
      <c r="E16" s="59">
        <v>3219</v>
      </c>
      <c r="F16" s="59">
        <v>3318</v>
      </c>
    </row>
    <row r="17" spans="1:6" ht="12.75">
      <c r="A17" s="56" t="s">
        <v>188</v>
      </c>
      <c r="B17" s="59">
        <v>1724</v>
      </c>
      <c r="C17" s="59">
        <v>1772</v>
      </c>
      <c r="D17" s="59">
        <v>1958</v>
      </c>
      <c r="E17" s="59">
        <v>1970</v>
      </c>
      <c r="F17" s="59">
        <v>2002</v>
      </c>
    </row>
    <row r="18" spans="1:6" ht="12.75">
      <c r="A18" s="60"/>
      <c r="B18" s="59"/>
      <c r="C18" s="59"/>
      <c r="D18" s="59"/>
      <c r="E18" s="59"/>
      <c r="F18" s="59"/>
    </row>
    <row r="19" spans="1:6" ht="12.75">
      <c r="A19" s="56" t="s">
        <v>189</v>
      </c>
      <c r="B19" s="59">
        <v>4251</v>
      </c>
      <c r="C19" s="59">
        <v>4286</v>
      </c>
      <c r="D19" s="59">
        <v>4413</v>
      </c>
      <c r="E19" s="59">
        <v>4572</v>
      </c>
      <c r="F19" s="59">
        <v>4645</v>
      </c>
    </row>
    <row r="20" spans="1:6" ht="12.75">
      <c r="A20" s="60"/>
      <c r="B20" s="59"/>
      <c r="C20" s="59"/>
      <c r="D20" s="59"/>
      <c r="E20" s="59"/>
      <c r="F20" s="59"/>
    </row>
    <row r="21" spans="1:6" ht="12.75">
      <c r="A21" s="60"/>
      <c r="B21" s="59"/>
      <c r="C21" s="59"/>
      <c r="D21" s="59"/>
      <c r="E21" s="59"/>
      <c r="F21" s="59"/>
    </row>
    <row r="22" spans="1:6" ht="12.75">
      <c r="A22" s="60" t="s">
        <v>190</v>
      </c>
      <c r="B22" s="59">
        <v>227</v>
      </c>
      <c r="C22" s="59">
        <v>227</v>
      </c>
      <c r="D22" s="59">
        <v>231</v>
      </c>
      <c r="E22" s="59">
        <v>243</v>
      </c>
      <c r="F22" s="59">
        <v>237</v>
      </c>
    </row>
    <row r="23" spans="1:6" ht="12.75">
      <c r="A23" s="60" t="s">
        <v>191</v>
      </c>
      <c r="B23" s="59">
        <v>3265</v>
      </c>
      <c r="C23" s="59">
        <v>3284</v>
      </c>
      <c r="D23" s="59">
        <v>3372</v>
      </c>
      <c r="E23" s="59">
        <v>3468</v>
      </c>
      <c r="F23" s="59">
        <v>3530</v>
      </c>
    </row>
    <row r="24" spans="1:6" ht="12.75">
      <c r="A24" s="60" t="s">
        <v>192</v>
      </c>
      <c r="B24" s="59">
        <v>75</v>
      </c>
      <c r="C24" s="59">
        <v>66</v>
      </c>
      <c r="D24" s="59">
        <v>72</v>
      </c>
      <c r="E24" s="59">
        <v>69</v>
      </c>
      <c r="F24" s="59">
        <v>68</v>
      </c>
    </row>
    <row r="25" spans="1:6" ht="12.75">
      <c r="A25" s="60" t="s">
        <v>193</v>
      </c>
      <c r="B25" s="59">
        <v>638</v>
      </c>
      <c r="C25" s="59">
        <v>662</v>
      </c>
      <c r="D25" s="59">
        <v>678</v>
      </c>
      <c r="E25" s="59">
        <v>726</v>
      </c>
      <c r="F25" s="59">
        <v>745</v>
      </c>
    </row>
    <row r="26" spans="1:6" ht="12.75">
      <c r="A26" s="60" t="s">
        <v>194</v>
      </c>
      <c r="B26" s="59">
        <v>33</v>
      </c>
      <c r="C26" s="59">
        <v>32</v>
      </c>
      <c r="D26" s="59">
        <v>42</v>
      </c>
      <c r="E26" s="59">
        <v>46</v>
      </c>
      <c r="F26" s="59">
        <v>46</v>
      </c>
    </row>
    <row r="27" spans="1:6" ht="12.75">
      <c r="A27" s="60" t="s">
        <v>195</v>
      </c>
      <c r="B27" s="59">
        <v>13</v>
      </c>
      <c r="C27" s="59">
        <v>15</v>
      </c>
      <c r="D27" s="59">
        <v>18</v>
      </c>
      <c r="E27" s="59">
        <v>20</v>
      </c>
      <c r="F27" s="59">
        <v>19</v>
      </c>
    </row>
    <row r="28" spans="1:6" ht="12.75">
      <c r="A28" s="60"/>
      <c r="B28" s="59"/>
      <c r="C28" s="59"/>
      <c r="D28" s="59"/>
      <c r="E28" s="59"/>
      <c r="F28" s="59"/>
    </row>
    <row r="29" spans="1:6" ht="12.75">
      <c r="A29" s="60" t="s">
        <v>196</v>
      </c>
      <c r="B29" s="59">
        <v>151146</v>
      </c>
      <c r="C29" s="59">
        <v>152695</v>
      </c>
      <c r="D29" s="59">
        <v>154440</v>
      </c>
      <c r="E29" s="59">
        <v>158047</v>
      </c>
      <c r="F29" s="59">
        <v>159344</v>
      </c>
    </row>
    <row r="30" spans="1:6" ht="12.75">
      <c r="A30" s="60"/>
      <c r="B30" s="59"/>
      <c r="C30" s="59"/>
      <c r="D30" s="59"/>
      <c r="E30" s="59"/>
      <c r="F30" s="59"/>
    </row>
    <row r="31" spans="1:6" ht="12.75">
      <c r="A31" s="60" t="s">
        <v>197</v>
      </c>
      <c r="B31" s="59">
        <v>13945</v>
      </c>
      <c r="C31" s="59">
        <v>13951</v>
      </c>
      <c r="D31" s="59">
        <v>14110</v>
      </c>
      <c r="E31" s="59">
        <v>14615</v>
      </c>
      <c r="F31" s="59">
        <v>14743</v>
      </c>
    </row>
    <row r="32" spans="1:6" ht="12.75">
      <c r="A32" s="60"/>
      <c r="B32" s="59"/>
      <c r="C32" s="59"/>
      <c r="D32" s="59"/>
      <c r="E32" s="59"/>
      <c r="F32" s="59"/>
    </row>
    <row r="33" spans="1:6" ht="12.75">
      <c r="A33" s="60" t="s">
        <v>198</v>
      </c>
      <c r="B33" s="59">
        <v>270</v>
      </c>
      <c r="C33" s="59">
        <v>276</v>
      </c>
      <c r="D33" s="59">
        <v>274</v>
      </c>
      <c r="E33" s="59">
        <v>289</v>
      </c>
      <c r="F33" s="59">
        <v>279</v>
      </c>
    </row>
    <row r="34" spans="1:6" ht="12.75">
      <c r="A34" s="60" t="s">
        <v>199</v>
      </c>
      <c r="B34" s="59">
        <v>114</v>
      </c>
      <c r="C34" s="59">
        <v>113</v>
      </c>
      <c r="D34" s="59">
        <v>118</v>
      </c>
      <c r="E34" s="59">
        <v>118</v>
      </c>
      <c r="F34" s="59">
        <v>118</v>
      </c>
    </row>
    <row r="35" spans="1:6" ht="12.75">
      <c r="A35" s="60" t="s">
        <v>200</v>
      </c>
      <c r="B35" s="59">
        <v>3514</v>
      </c>
      <c r="C35" s="59">
        <v>3539</v>
      </c>
      <c r="D35" s="59">
        <v>3552</v>
      </c>
      <c r="E35" s="59">
        <v>3603</v>
      </c>
      <c r="F35" s="59">
        <v>3595</v>
      </c>
    </row>
    <row r="36" spans="1:6" ht="12.75">
      <c r="A36" s="60" t="s">
        <v>201</v>
      </c>
      <c r="B36" s="59">
        <v>2560</v>
      </c>
      <c r="C36" s="59">
        <v>2627</v>
      </c>
      <c r="D36" s="59">
        <v>2628</v>
      </c>
      <c r="E36" s="59">
        <v>2802</v>
      </c>
      <c r="F36" s="59">
        <v>2876</v>
      </c>
    </row>
    <row r="37" spans="1:6" ht="12.75">
      <c r="A37" s="60" t="s">
        <v>202</v>
      </c>
      <c r="B37" s="59">
        <v>1816</v>
      </c>
      <c r="C37" s="59">
        <v>1836</v>
      </c>
      <c r="D37" s="59">
        <v>1849</v>
      </c>
      <c r="E37" s="59">
        <v>1863</v>
      </c>
      <c r="F37" s="59">
        <v>1872</v>
      </c>
    </row>
    <row r="38" spans="1:6" ht="12.75">
      <c r="A38" s="60" t="s">
        <v>203</v>
      </c>
      <c r="B38" s="59">
        <v>11</v>
      </c>
      <c r="C38" s="59">
        <v>10</v>
      </c>
      <c r="D38" s="59">
        <v>6</v>
      </c>
      <c r="E38" s="59">
        <v>1</v>
      </c>
      <c r="F38" s="59">
        <v>1</v>
      </c>
    </row>
    <row r="39" spans="1:6" ht="12.75">
      <c r="A39" s="60" t="s">
        <v>204</v>
      </c>
      <c r="B39" s="59">
        <v>76</v>
      </c>
      <c r="C39" s="59">
        <v>67</v>
      </c>
      <c r="D39" s="59">
        <v>75</v>
      </c>
      <c r="E39" s="59">
        <v>74</v>
      </c>
      <c r="F39" s="59">
        <v>74</v>
      </c>
    </row>
    <row r="40" spans="1:6" ht="12.75">
      <c r="A40" s="60" t="s">
        <v>205</v>
      </c>
      <c r="B40" s="59">
        <v>2169</v>
      </c>
      <c r="C40" s="59">
        <v>2207</v>
      </c>
      <c r="D40" s="59">
        <v>2245</v>
      </c>
      <c r="E40" s="59">
        <v>2324</v>
      </c>
      <c r="F40" s="59">
        <v>2357</v>
      </c>
    </row>
    <row r="41" spans="1:6" ht="12.75">
      <c r="A41" s="60" t="s">
        <v>206</v>
      </c>
      <c r="B41" s="59">
        <v>12</v>
      </c>
      <c r="C41" s="59">
        <v>5</v>
      </c>
      <c r="D41" s="59">
        <v>2</v>
      </c>
      <c r="E41" s="59">
        <v>1</v>
      </c>
      <c r="F41" s="59">
        <v>1</v>
      </c>
    </row>
    <row r="42" spans="1:6" ht="12.75">
      <c r="A42" s="60" t="s">
        <v>207</v>
      </c>
      <c r="B42" s="59">
        <v>23</v>
      </c>
      <c r="C42" s="59">
        <v>24</v>
      </c>
      <c r="D42" s="59">
        <v>24</v>
      </c>
      <c r="E42" s="59">
        <v>22</v>
      </c>
      <c r="F42" s="59">
        <v>24</v>
      </c>
    </row>
    <row r="43" spans="1:6" ht="12.75">
      <c r="A43" s="60" t="s">
        <v>208</v>
      </c>
      <c r="B43" s="59">
        <v>198</v>
      </c>
      <c r="C43" s="59">
        <v>210</v>
      </c>
      <c r="D43" s="59">
        <v>224</v>
      </c>
      <c r="E43" s="59">
        <v>226</v>
      </c>
      <c r="F43" s="59">
        <v>228</v>
      </c>
    </row>
    <row r="44" spans="1:6" ht="12.75">
      <c r="A44" s="60" t="s">
        <v>209</v>
      </c>
      <c r="B44" s="59">
        <v>94</v>
      </c>
      <c r="C44" s="59">
        <v>94</v>
      </c>
      <c r="D44" s="59">
        <v>98</v>
      </c>
      <c r="E44" s="59">
        <v>100</v>
      </c>
      <c r="F44" s="59">
        <v>98</v>
      </c>
    </row>
    <row r="45" spans="1:6" ht="12.75">
      <c r="A45" s="60" t="s">
        <v>210</v>
      </c>
      <c r="B45" s="59">
        <v>2</v>
      </c>
      <c r="C45" s="59">
        <v>1</v>
      </c>
      <c r="D45" s="59"/>
      <c r="E45" s="59"/>
      <c r="F45" s="59"/>
    </row>
    <row r="46" spans="1:6" ht="12.75">
      <c r="A46" s="60" t="s">
        <v>211</v>
      </c>
      <c r="B46" s="59">
        <v>4</v>
      </c>
      <c r="C46" s="59">
        <v>4</v>
      </c>
      <c r="D46" s="59">
        <v>4</v>
      </c>
      <c r="E46" s="59">
        <v>5</v>
      </c>
      <c r="F46" s="59">
        <v>6</v>
      </c>
    </row>
    <row r="47" spans="1:6" ht="12.75">
      <c r="A47" s="60" t="s">
        <v>212</v>
      </c>
      <c r="B47" s="59">
        <v>212</v>
      </c>
      <c r="C47" s="59">
        <v>216</v>
      </c>
      <c r="D47" s="59">
        <v>221</v>
      </c>
      <c r="E47" s="59">
        <v>230</v>
      </c>
      <c r="F47" s="59">
        <v>234</v>
      </c>
    </row>
    <row r="48" spans="1:6" ht="12.75">
      <c r="A48" s="60" t="s">
        <v>213</v>
      </c>
      <c r="B48" s="59">
        <v>645</v>
      </c>
      <c r="C48" s="59">
        <v>647</v>
      </c>
      <c r="D48" s="59">
        <v>683</v>
      </c>
      <c r="E48" s="59">
        <v>720</v>
      </c>
      <c r="F48" s="59">
        <v>726</v>
      </c>
    </row>
    <row r="49" spans="1:6" ht="12.75">
      <c r="A49" s="60" t="s">
        <v>214</v>
      </c>
      <c r="B49" s="59">
        <v>62</v>
      </c>
      <c r="C49" s="59">
        <v>68</v>
      </c>
      <c r="D49" s="59">
        <v>71</v>
      </c>
      <c r="E49" s="59">
        <v>71</v>
      </c>
      <c r="F49" s="59">
        <v>73</v>
      </c>
    </row>
    <row r="50" spans="1:6" ht="13.5" thickBot="1">
      <c r="A50" s="61" t="s">
        <v>215</v>
      </c>
      <c r="B50" s="62">
        <v>11</v>
      </c>
      <c r="C50" s="62">
        <v>11</v>
      </c>
      <c r="D50" s="62">
        <v>11</v>
      </c>
      <c r="E50" s="62">
        <v>12</v>
      </c>
      <c r="F50" s="62">
        <v>12</v>
      </c>
    </row>
    <row r="51" spans="1:6" ht="12.75">
      <c r="A51" s="63" t="s">
        <v>178</v>
      </c>
      <c r="B51" s="59"/>
      <c r="C51" s="59"/>
      <c r="D51" s="59"/>
      <c r="E51" s="59"/>
      <c r="F51" s="59"/>
    </row>
  </sheetData>
  <sheetProtection/>
  <mergeCells count="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56"/>
  <sheetViews>
    <sheetView showGridLines="0" zoomScalePageLayoutView="0" workbookViewId="0" topLeftCell="A1">
      <selection activeCell="A1" sqref="A1"/>
    </sheetView>
  </sheetViews>
  <sheetFormatPr defaultColWidth="11.421875" defaultRowHeight="12.75"/>
  <cols>
    <col min="1" max="1" width="53.28125" style="0" customWidth="1"/>
    <col min="2" max="2" width="16.28125" style="0" customWidth="1"/>
    <col min="3" max="3" width="14.28125" style="0" customWidth="1"/>
    <col min="4" max="4" width="12.8515625" style="0" customWidth="1"/>
    <col min="5" max="5" width="14.140625" style="0" customWidth="1"/>
    <col min="6" max="6" width="15.57421875" style="0" customWidth="1"/>
  </cols>
  <sheetData>
    <row r="1" spans="1:6" ht="15">
      <c r="A1" s="17" t="s">
        <v>66</v>
      </c>
      <c r="B1" s="52"/>
      <c r="C1" s="52"/>
      <c r="D1" s="52"/>
      <c r="E1" s="52"/>
      <c r="F1" s="52"/>
    </row>
    <row r="2" spans="1:6" ht="12.75">
      <c r="A2" s="719" t="s">
        <v>132</v>
      </c>
      <c r="B2" s="719"/>
      <c r="C2" s="719"/>
      <c r="D2" s="719"/>
      <c r="E2" s="719"/>
      <c r="F2" s="719"/>
    </row>
    <row r="3" spans="1:6" ht="15">
      <c r="A3" s="720" t="s">
        <v>6</v>
      </c>
      <c r="B3" s="721"/>
      <c r="C3" s="721"/>
      <c r="D3" s="721"/>
      <c r="E3" s="721"/>
      <c r="F3" s="721"/>
    </row>
    <row r="4" spans="1:6" ht="13.5" thickBot="1">
      <c r="A4" s="53"/>
      <c r="B4" s="54"/>
      <c r="C4" s="54"/>
      <c r="D4" s="55"/>
      <c r="E4" s="55"/>
      <c r="F4" s="55" t="s">
        <v>216</v>
      </c>
    </row>
    <row r="5" spans="1:6" ht="12.75">
      <c r="A5" s="722" t="s">
        <v>134</v>
      </c>
      <c r="B5" s="724">
        <v>1995</v>
      </c>
      <c r="C5" s="724">
        <v>1996</v>
      </c>
      <c r="D5" s="727">
        <v>1997</v>
      </c>
      <c r="E5" s="727">
        <v>1998</v>
      </c>
      <c r="F5" s="727">
        <v>1999</v>
      </c>
    </row>
    <row r="6" spans="1:6" ht="12.75">
      <c r="A6" s="723"/>
      <c r="B6" s="725"/>
      <c r="C6" s="726"/>
      <c r="D6" s="725"/>
      <c r="E6" s="725"/>
      <c r="F6" s="725"/>
    </row>
    <row r="7" spans="1:6" ht="12.75">
      <c r="A7" s="56"/>
      <c r="B7" s="57"/>
      <c r="C7" s="57"/>
      <c r="D7" s="57"/>
      <c r="E7" s="57"/>
      <c r="F7" s="57"/>
    </row>
    <row r="8" spans="1:6" ht="12.75">
      <c r="A8" s="60" t="s">
        <v>217</v>
      </c>
      <c r="B8" s="59">
        <v>225</v>
      </c>
      <c r="C8" s="59">
        <v>222</v>
      </c>
      <c r="D8" s="59">
        <v>232</v>
      </c>
      <c r="E8" s="59">
        <v>270</v>
      </c>
      <c r="F8" s="59">
        <v>273</v>
      </c>
    </row>
    <row r="9" spans="1:6" ht="12.75">
      <c r="A9" s="56" t="s">
        <v>218</v>
      </c>
      <c r="B9" s="59">
        <v>216</v>
      </c>
      <c r="C9" s="59">
        <v>226</v>
      </c>
      <c r="D9" s="59">
        <v>226</v>
      </c>
      <c r="E9" s="59">
        <v>264</v>
      </c>
      <c r="F9" s="59">
        <v>274</v>
      </c>
    </row>
    <row r="10" spans="1:6" ht="12.75">
      <c r="A10" s="60" t="s">
        <v>219</v>
      </c>
      <c r="B10" s="59">
        <v>4</v>
      </c>
      <c r="C10" s="59">
        <v>4</v>
      </c>
      <c r="D10" s="59">
        <v>4</v>
      </c>
      <c r="E10" s="59">
        <v>5</v>
      </c>
      <c r="F10" s="59">
        <v>2</v>
      </c>
    </row>
    <row r="11" spans="1:6" ht="12.75">
      <c r="A11" s="56" t="s">
        <v>220</v>
      </c>
      <c r="B11" s="59">
        <v>11</v>
      </c>
      <c r="C11" s="59">
        <v>11</v>
      </c>
      <c r="D11" s="59">
        <v>11</v>
      </c>
      <c r="E11" s="59">
        <v>23</v>
      </c>
      <c r="F11" s="59">
        <v>11</v>
      </c>
    </row>
    <row r="12" spans="1:6" ht="12.75">
      <c r="A12" s="60" t="s">
        <v>221</v>
      </c>
      <c r="B12" s="59">
        <v>465</v>
      </c>
      <c r="C12" s="59">
        <v>428</v>
      </c>
      <c r="D12" s="59">
        <v>418</v>
      </c>
      <c r="E12" s="59">
        <v>568</v>
      </c>
      <c r="F12" s="59">
        <v>402</v>
      </c>
    </row>
    <row r="13" spans="1:6" ht="12.75">
      <c r="A13" s="56" t="s">
        <v>222</v>
      </c>
      <c r="B13" s="59">
        <v>1231</v>
      </c>
      <c r="C13" s="59">
        <v>1105</v>
      </c>
      <c r="D13" s="59">
        <v>1134</v>
      </c>
      <c r="E13" s="59">
        <v>1024</v>
      </c>
      <c r="F13" s="59">
        <v>1207</v>
      </c>
    </row>
    <row r="14" spans="1:6" ht="12.75">
      <c r="A14" s="60"/>
      <c r="B14" s="59"/>
      <c r="C14" s="59"/>
      <c r="D14" s="59"/>
      <c r="E14" s="59"/>
      <c r="F14" s="59"/>
    </row>
    <row r="15" spans="1:6" ht="12.75">
      <c r="A15" s="60" t="s">
        <v>223</v>
      </c>
      <c r="B15" s="59">
        <v>95426</v>
      </c>
      <c r="C15" s="59">
        <v>96666</v>
      </c>
      <c r="D15" s="59">
        <v>98099</v>
      </c>
      <c r="E15" s="59">
        <v>100503</v>
      </c>
      <c r="F15" s="59">
        <v>101335</v>
      </c>
    </row>
    <row r="16" spans="1:6" ht="12.75">
      <c r="A16" s="60"/>
      <c r="B16" s="59"/>
      <c r="C16" s="59"/>
      <c r="D16" s="59"/>
      <c r="E16" s="59"/>
      <c r="F16" s="59"/>
    </row>
    <row r="17" spans="1:6" ht="12.75">
      <c r="A17" s="60" t="s">
        <v>224</v>
      </c>
      <c r="B17" s="59">
        <v>5</v>
      </c>
      <c r="C17" s="59">
        <v>4</v>
      </c>
      <c r="D17" s="59">
        <v>2</v>
      </c>
      <c r="E17" s="59">
        <v>2</v>
      </c>
      <c r="F17" s="59">
        <v>1</v>
      </c>
    </row>
    <row r="18" spans="1:6" ht="12.75">
      <c r="A18" s="56" t="s">
        <v>225</v>
      </c>
      <c r="B18" s="59"/>
      <c r="C18" s="59"/>
      <c r="D18" s="59"/>
      <c r="E18" s="59"/>
      <c r="F18" s="59"/>
    </row>
    <row r="19" spans="1:6" ht="12.75">
      <c r="A19" s="60" t="s">
        <v>226</v>
      </c>
      <c r="B19" s="59">
        <v>13004</v>
      </c>
      <c r="C19" s="59">
        <v>13439</v>
      </c>
      <c r="D19" s="59">
        <v>13505</v>
      </c>
      <c r="E19" s="59">
        <v>13772</v>
      </c>
      <c r="F19" s="59">
        <v>13952</v>
      </c>
    </row>
    <row r="20" spans="1:6" ht="12.75">
      <c r="A20" s="56" t="s">
        <v>227</v>
      </c>
      <c r="B20" s="59">
        <v>29597</v>
      </c>
      <c r="C20" s="59">
        <v>29916</v>
      </c>
      <c r="D20" s="59">
        <v>30554</v>
      </c>
      <c r="E20" s="59">
        <v>31569</v>
      </c>
      <c r="F20" s="59">
        <v>31847</v>
      </c>
    </row>
    <row r="21" spans="1:6" ht="12.75">
      <c r="A21" s="60" t="s">
        <v>228</v>
      </c>
      <c r="B21" s="59">
        <v>27805</v>
      </c>
      <c r="C21" s="59">
        <v>27971</v>
      </c>
      <c r="D21" s="59">
        <v>28277</v>
      </c>
      <c r="E21" s="59">
        <v>28392</v>
      </c>
      <c r="F21" s="59">
        <v>28303</v>
      </c>
    </row>
    <row r="22" spans="1:6" ht="12.75">
      <c r="A22" s="60" t="s">
        <v>229</v>
      </c>
      <c r="B22" s="59">
        <v>2387</v>
      </c>
      <c r="C22" s="59">
        <v>2396</v>
      </c>
      <c r="D22" s="59">
        <v>2361</v>
      </c>
      <c r="E22" s="59">
        <v>2433</v>
      </c>
      <c r="F22" s="59">
        <v>2417</v>
      </c>
    </row>
    <row r="23" spans="1:6" ht="12.75">
      <c r="A23" s="60" t="s">
        <v>230</v>
      </c>
      <c r="B23" s="59"/>
      <c r="C23" s="59"/>
      <c r="D23" s="59"/>
      <c r="E23" s="59"/>
      <c r="F23" s="59"/>
    </row>
    <row r="24" spans="1:6" ht="12.75">
      <c r="A24" s="60" t="s">
        <v>231</v>
      </c>
      <c r="B24" s="59">
        <v>21273</v>
      </c>
      <c r="C24" s="59">
        <v>21532</v>
      </c>
      <c r="D24" s="59">
        <v>21831</v>
      </c>
      <c r="E24" s="59">
        <v>22761</v>
      </c>
      <c r="F24" s="59">
        <v>23272</v>
      </c>
    </row>
    <row r="25" spans="1:6" ht="12.75">
      <c r="A25" s="60" t="s">
        <v>232</v>
      </c>
      <c r="B25" s="59">
        <v>269</v>
      </c>
      <c r="C25" s="59">
        <v>269</v>
      </c>
      <c r="D25" s="59">
        <v>272</v>
      </c>
      <c r="E25" s="59">
        <v>276</v>
      </c>
      <c r="F25" s="59">
        <v>281</v>
      </c>
    </row>
    <row r="26" spans="1:6" ht="12.75">
      <c r="A26" s="60" t="s">
        <v>221</v>
      </c>
      <c r="B26" s="59">
        <v>1085</v>
      </c>
      <c r="C26" s="59">
        <v>1138</v>
      </c>
      <c r="D26" s="59">
        <v>1296</v>
      </c>
      <c r="E26" s="59">
        <v>1297</v>
      </c>
      <c r="F26" s="59">
        <v>1261</v>
      </c>
    </row>
    <row r="27" spans="1:6" ht="12.75">
      <c r="A27" s="60" t="s">
        <v>233</v>
      </c>
      <c r="B27" s="59">
        <v>1</v>
      </c>
      <c r="C27" s="59">
        <v>1</v>
      </c>
      <c r="D27" s="59">
        <v>1</v>
      </c>
      <c r="E27" s="59">
        <v>1</v>
      </c>
      <c r="F27" s="59">
        <v>1</v>
      </c>
    </row>
    <row r="28" spans="1:6" ht="12.75">
      <c r="A28" s="60"/>
      <c r="B28" s="59"/>
      <c r="C28" s="59"/>
      <c r="D28" s="59"/>
      <c r="E28" s="59"/>
      <c r="F28" s="59"/>
    </row>
    <row r="29" spans="1:6" ht="12.75">
      <c r="A29" s="60" t="s">
        <v>234</v>
      </c>
      <c r="B29" s="59">
        <v>22121</v>
      </c>
      <c r="C29" s="59">
        <v>22140</v>
      </c>
      <c r="D29" s="59">
        <v>22134</v>
      </c>
      <c r="E29" s="59">
        <v>22567</v>
      </c>
      <c r="F29" s="59">
        <v>22797</v>
      </c>
    </row>
    <row r="30" spans="1:6" ht="12.75">
      <c r="A30" s="60"/>
      <c r="B30" s="59"/>
      <c r="C30" s="59"/>
      <c r="D30" s="59"/>
      <c r="E30" s="59"/>
      <c r="F30" s="59"/>
    </row>
    <row r="31" spans="1:6" ht="12.75">
      <c r="A31" s="60" t="s">
        <v>232</v>
      </c>
      <c r="B31" s="59">
        <v>2894</v>
      </c>
      <c r="C31" s="59">
        <v>2930</v>
      </c>
      <c r="D31" s="59">
        <v>3040</v>
      </c>
      <c r="E31" s="59">
        <v>3082</v>
      </c>
      <c r="F31" s="59">
        <v>3073</v>
      </c>
    </row>
    <row r="32" spans="1:6" ht="12.75">
      <c r="A32" s="60" t="s">
        <v>235</v>
      </c>
      <c r="B32" s="59">
        <v>1168</v>
      </c>
      <c r="C32" s="59">
        <v>1157</v>
      </c>
      <c r="D32" s="59">
        <v>1151</v>
      </c>
      <c r="E32" s="59">
        <v>1164</v>
      </c>
      <c r="F32" s="59">
        <v>1181</v>
      </c>
    </row>
    <row r="33" spans="1:6" ht="12.75">
      <c r="A33" s="60" t="s">
        <v>236</v>
      </c>
      <c r="B33" s="59">
        <v>1673</v>
      </c>
      <c r="C33" s="59">
        <v>1654</v>
      </c>
      <c r="D33" s="59">
        <v>1777</v>
      </c>
      <c r="E33" s="59">
        <v>1960</v>
      </c>
      <c r="F33" s="59">
        <v>2059</v>
      </c>
    </row>
    <row r="34" spans="1:6" ht="12.75">
      <c r="A34" s="60" t="s">
        <v>237</v>
      </c>
      <c r="B34" s="59">
        <v>2501</v>
      </c>
      <c r="C34" s="59">
        <v>2566</v>
      </c>
      <c r="D34" s="59">
        <v>2600</v>
      </c>
      <c r="E34" s="59">
        <v>2646</v>
      </c>
      <c r="F34" s="59">
        <v>2665</v>
      </c>
    </row>
    <row r="35" spans="1:6" ht="12.75">
      <c r="A35" s="60" t="s">
        <v>238</v>
      </c>
      <c r="B35" s="59">
        <v>3</v>
      </c>
      <c r="C35" s="59">
        <v>2</v>
      </c>
      <c r="D35" s="59">
        <v>3</v>
      </c>
      <c r="E35" s="59">
        <v>3</v>
      </c>
      <c r="F35" s="59">
        <v>3</v>
      </c>
    </row>
    <row r="36" spans="1:6" ht="12.75">
      <c r="A36" s="60" t="s">
        <v>239</v>
      </c>
      <c r="B36" s="59">
        <v>68</v>
      </c>
      <c r="C36" s="59">
        <v>156</v>
      </c>
      <c r="D36" s="59">
        <v>163</v>
      </c>
      <c r="E36" s="59"/>
      <c r="F36" s="59">
        <v>177</v>
      </c>
    </row>
    <row r="37" spans="1:6" ht="12.75">
      <c r="A37" s="60" t="s">
        <v>240</v>
      </c>
      <c r="B37" s="59">
        <v>1</v>
      </c>
      <c r="C37" s="59">
        <v>1</v>
      </c>
      <c r="D37" s="59"/>
      <c r="E37" s="59">
        <v>181</v>
      </c>
      <c r="F37" s="59"/>
    </row>
    <row r="38" spans="1:6" ht="12.75">
      <c r="A38" s="60" t="s">
        <v>241</v>
      </c>
      <c r="B38" s="59">
        <v>3</v>
      </c>
      <c r="C38" s="59">
        <v>3</v>
      </c>
      <c r="D38" s="59">
        <v>3</v>
      </c>
      <c r="E38" s="59">
        <v>3</v>
      </c>
      <c r="F38" s="59">
        <v>3</v>
      </c>
    </row>
    <row r="39" spans="1:6" ht="12.75">
      <c r="A39" s="60" t="s">
        <v>242</v>
      </c>
      <c r="B39" s="59">
        <v>10</v>
      </c>
      <c r="C39" s="59">
        <v>10</v>
      </c>
      <c r="D39" s="59">
        <v>6</v>
      </c>
      <c r="E39" s="59">
        <v>6</v>
      </c>
      <c r="F39" s="59">
        <v>5</v>
      </c>
    </row>
    <row r="40" spans="1:6" ht="12.75">
      <c r="A40" s="60" t="s">
        <v>243</v>
      </c>
      <c r="B40" s="59">
        <v>354</v>
      </c>
      <c r="C40" s="59">
        <v>363</v>
      </c>
      <c r="D40" s="59">
        <v>392</v>
      </c>
      <c r="E40" s="59">
        <v>420</v>
      </c>
      <c r="F40" s="59">
        <v>401</v>
      </c>
    </row>
    <row r="41" spans="1:6" ht="12.75">
      <c r="A41" s="60" t="s">
        <v>244</v>
      </c>
      <c r="B41" s="59">
        <v>1094</v>
      </c>
      <c r="C41" s="59">
        <v>963</v>
      </c>
      <c r="D41" s="59">
        <v>798</v>
      </c>
      <c r="E41" s="59">
        <v>747</v>
      </c>
      <c r="F41" s="59">
        <v>722</v>
      </c>
    </row>
    <row r="42" spans="1:6" ht="12.75">
      <c r="A42" s="60" t="s">
        <v>245</v>
      </c>
      <c r="B42" s="59"/>
      <c r="C42" s="59"/>
      <c r="D42" s="59"/>
      <c r="E42" s="59"/>
      <c r="F42" s="59"/>
    </row>
    <row r="43" spans="1:6" ht="12.75">
      <c r="A43" s="60" t="s">
        <v>246</v>
      </c>
      <c r="B43" s="59">
        <v>60</v>
      </c>
      <c r="C43" s="59">
        <v>65</v>
      </c>
      <c r="D43" s="59">
        <v>65</v>
      </c>
      <c r="E43" s="59">
        <v>60</v>
      </c>
      <c r="F43" s="59">
        <v>62</v>
      </c>
    </row>
    <row r="44" spans="1:6" ht="12.75">
      <c r="A44" s="60" t="s">
        <v>247</v>
      </c>
      <c r="B44" s="59"/>
      <c r="C44" s="59"/>
      <c r="D44" s="59"/>
      <c r="E44" s="59"/>
      <c r="F44" s="59"/>
    </row>
    <row r="45" spans="1:6" ht="12.75">
      <c r="A45" s="60" t="s">
        <v>248</v>
      </c>
      <c r="B45" s="59">
        <v>1486</v>
      </c>
      <c r="C45" s="59">
        <v>1527</v>
      </c>
      <c r="D45" s="59">
        <v>1530</v>
      </c>
      <c r="E45" s="59">
        <v>1582</v>
      </c>
      <c r="F45" s="59">
        <v>1634</v>
      </c>
    </row>
    <row r="46" spans="1:6" ht="12.75">
      <c r="A46" s="60" t="s">
        <v>249</v>
      </c>
      <c r="B46" s="59">
        <v>10798</v>
      </c>
      <c r="C46" s="59">
        <v>10736</v>
      </c>
      <c r="D46" s="59">
        <v>10599</v>
      </c>
      <c r="E46" s="59">
        <v>10702</v>
      </c>
      <c r="F46" s="59">
        <v>10800</v>
      </c>
    </row>
    <row r="47" spans="1:6" ht="12.75">
      <c r="A47" s="60" t="s">
        <v>250</v>
      </c>
      <c r="B47" s="59">
        <v>7</v>
      </c>
      <c r="C47" s="59">
        <v>6</v>
      </c>
      <c r="D47" s="59">
        <v>5</v>
      </c>
      <c r="E47" s="59">
        <v>6</v>
      </c>
      <c r="F47" s="59">
        <v>7</v>
      </c>
    </row>
    <row r="48" spans="1:6" ht="12.75">
      <c r="A48" s="60" t="s">
        <v>251</v>
      </c>
      <c r="B48" s="59"/>
      <c r="C48" s="59"/>
      <c r="D48" s="59"/>
      <c r="E48" s="59"/>
      <c r="F48" s="59"/>
    </row>
    <row r="49" spans="1:6" ht="12.75">
      <c r="A49" s="60" t="s">
        <v>252</v>
      </c>
      <c r="B49" s="59">
        <v>1</v>
      </c>
      <c r="C49" s="59">
        <v>1</v>
      </c>
      <c r="D49" s="59">
        <v>2</v>
      </c>
      <c r="E49" s="59">
        <v>3</v>
      </c>
      <c r="F49" s="59">
        <v>3</v>
      </c>
    </row>
    <row r="50" spans="1:6" ht="12.75">
      <c r="A50" s="60" t="s">
        <v>253</v>
      </c>
      <c r="B50" s="59"/>
      <c r="C50" s="59"/>
      <c r="D50" s="59"/>
      <c r="E50" s="59">
        <v>2</v>
      </c>
      <c r="F50" s="59">
        <v>2</v>
      </c>
    </row>
    <row r="51" spans="1:6" ht="12.75">
      <c r="A51" s="60"/>
      <c r="B51" s="59"/>
      <c r="C51" s="59"/>
      <c r="D51" s="59"/>
      <c r="E51" s="59"/>
      <c r="F51" s="59"/>
    </row>
    <row r="52" spans="1:6" ht="12.75">
      <c r="A52" s="60" t="s">
        <v>254</v>
      </c>
      <c r="B52" s="59">
        <v>8813</v>
      </c>
      <c r="C52" s="59">
        <v>8947</v>
      </c>
      <c r="D52" s="59">
        <v>8992</v>
      </c>
      <c r="E52" s="59">
        <v>9156</v>
      </c>
      <c r="F52" s="59">
        <v>9236</v>
      </c>
    </row>
    <row r="53" spans="1:6" ht="12.75">
      <c r="A53" s="60"/>
      <c r="B53" s="59"/>
      <c r="C53" s="59"/>
      <c r="D53" s="59"/>
      <c r="E53" s="59"/>
      <c r="F53" s="59"/>
    </row>
    <row r="54" spans="1:6" ht="12.75">
      <c r="A54" s="60" t="s">
        <v>255</v>
      </c>
      <c r="B54" s="59">
        <v>308</v>
      </c>
      <c r="C54" s="59">
        <v>303</v>
      </c>
      <c r="D54" s="59">
        <v>307</v>
      </c>
      <c r="E54" s="59">
        <v>304</v>
      </c>
      <c r="F54" s="59">
        <v>306</v>
      </c>
    </row>
    <row r="55" spans="1:6" ht="13.5" thickBot="1">
      <c r="A55" s="61" t="s">
        <v>256</v>
      </c>
      <c r="B55" s="62">
        <v>8505</v>
      </c>
      <c r="C55" s="62">
        <v>8644</v>
      </c>
      <c r="D55" s="62">
        <v>8685</v>
      </c>
      <c r="E55" s="62">
        <v>8852</v>
      </c>
      <c r="F55" s="62">
        <v>8930</v>
      </c>
    </row>
    <row r="56" spans="1:6" ht="12.75">
      <c r="A56" s="65" t="s">
        <v>178</v>
      </c>
      <c r="B56" s="56"/>
      <c r="C56" s="56"/>
      <c r="D56" s="56"/>
      <c r="E56" s="56"/>
      <c r="F56" s="56"/>
    </row>
  </sheetData>
  <sheetProtection/>
  <mergeCells count="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Ivonne Sánchez Moreno</dc:creator>
  <cp:keywords/>
  <dc:description/>
  <cp:lastModifiedBy>Juan Carlos García Romero</cp:lastModifiedBy>
  <cp:lastPrinted>2013-05-06T18:33:49Z</cp:lastPrinted>
  <dcterms:created xsi:type="dcterms:W3CDTF">2012-05-24T17:43:08Z</dcterms:created>
  <dcterms:modified xsi:type="dcterms:W3CDTF">2013-05-22T22:25:14Z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