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C:\DID_RESP\6. MEMORIA ESTADISTICA 2000-2025\ME 2025\Definitivo\"/>
    </mc:Choice>
  </mc:AlternateContent>
  <xr:revisionPtr revIDLastSave="0" documentId="13_ncr:1_{CAF93EA7-3512-477A-863D-40FB5030AD78}" xr6:coauthVersionLast="47" xr6:coauthVersionMax="47" xr10:uidLastSave="{00000000-0000-0000-0000-000000000000}"/>
  <bookViews>
    <workbookView xWindow="-120" yWindow="-120" windowWidth="29040" windowHeight="15720" tabRatio="923" xr2:uid="{00000000-000D-0000-FFFF-FFFF00000000}"/>
  </bookViews>
  <sheets>
    <sheet name="Índice" sheetId="242" r:id="rId1"/>
    <sheet name="Glosario" sheetId="2" r:id="rId2"/>
    <sheet name="XIII.1" sheetId="241" r:id="rId3"/>
    <sheet name="XIII.2" sheetId="240" r:id="rId4"/>
    <sheet name="XIII.3" sheetId="239" r:id="rId5"/>
    <sheet name="XIII.4" sheetId="238" r:id="rId6"/>
    <sheet name="XIII.5" sheetId="237" r:id="rId7"/>
    <sheet name="XIII.6" sheetId="236" r:id="rId8"/>
    <sheet name="XIII.7" sheetId="247" r:id="rId9"/>
    <sheet name="XIII.8" sheetId="249" r:id="rId10"/>
    <sheet name="XIII.9" sheetId="233" r:id="rId11"/>
    <sheet name="XIII.10" sheetId="230" r:id="rId12"/>
    <sheet name="XIII.11" sheetId="248" r:id="rId13"/>
    <sheet name="XIII.12" sheetId="119" r:id="rId14"/>
    <sheet name="XIII.13" sheetId="120" r:id="rId15"/>
    <sheet name="XIII.14" sheetId="121" r:id="rId16"/>
    <sheet name="XIII.15" sheetId="122" r:id="rId17"/>
    <sheet name="XIII.16" sheetId="123" r:id="rId18"/>
    <sheet name="XIII.17" sheetId="124" r:id="rId19"/>
    <sheet name="XIII.18" sheetId="126" r:id="rId20"/>
    <sheet name="XIII.19" sheetId="127" r:id="rId21"/>
    <sheet name="XIII.20" sheetId="128" r:id="rId22"/>
    <sheet name="XIII.21" sheetId="129" r:id="rId23"/>
    <sheet name="XIII.22" sheetId="130" r:id="rId24"/>
    <sheet name="XIII.23" sheetId="131" r:id="rId25"/>
    <sheet name="XIII.24" sheetId="132" r:id="rId26"/>
    <sheet name="XIII.25" sheetId="133" r:id="rId27"/>
    <sheet name="XIII.26" sheetId="134" r:id="rId28"/>
    <sheet name="XIII.27" sheetId="137" r:id="rId29"/>
    <sheet name="XIII.28" sheetId="243" r:id="rId30"/>
    <sheet name="XIII.29" sheetId="143" r:id="rId31"/>
    <sheet name="XIII.30" sheetId="146" r:id="rId32"/>
    <sheet name="XIII.31" sheetId="149" r:id="rId33"/>
    <sheet name="XIII.32" sheetId="152" r:id="rId34"/>
    <sheet name="XIII.33" sheetId="155" r:id="rId35"/>
    <sheet name="XIII.34" sheetId="158" r:id="rId36"/>
    <sheet name="XIII.35" sheetId="161" r:id="rId37"/>
    <sheet name="XIII.36" sheetId="164" r:id="rId38"/>
    <sheet name="XIII.37" sheetId="171" r:id="rId39"/>
    <sheet name="XIII.38" sheetId="174" r:id="rId40"/>
    <sheet name="XIII.39" sheetId="190" r:id="rId41"/>
    <sheet name="XIII.40" sheetId="198" r:id="rId42"/>
    <sheet name="XIII.41" sheetId="208" r:id="rId43"/>
    <sheet name="XIII.42" sheetId="213" r:id="rId44"/>
    <sheet name="XIII.43 " sheetId="226" r:id="rId45"/>
    <sheet name="XIII.44" sheetId="244" r:id="rId46"/>
    <sheet name="XIII.45" sheetId="245" r:id="rId47"/>
  </sheets>
  <definedNames>
    <definedName name="_xlnm.Print_Area" localSheetId="0">Índice!$B$1:$E$51</definedName>
    <definedName name="_xlnm.Print_Area" localSheetId="12">XIII.11!$A$1:$R$55</definedName>
    <definedName name="_xlnm.Print_Area" localSheetId="16">XIII.15!$A$1:$AB$46</definedName>
    <definedName name="_xlnm.Print_Area" localSheetId="3">XIII.2!$A$2:$H$47</definedName>
    <definedName name="_xlnm.Print_Area" localSheetId="4">XIII.3!$A$2:$V$20</definedName>
    <definedName name="_xlnm.Print_Area" localSheetId="35">XIII.34!$A$1:$J$38</definedName>
    <definedName name="_xlnm.Print_Area" localSheetId="36">XIII.35!$A$1:$J$38</definedName>
    <definedName name="_xlnm.Print_Area" localSheetId="37">XIII.36!$A$1:$J$34</definedName>
    <definedName name="_xlnm.Print_Area" localSheetId="38">XIII.37!$A$1:$J$35</definedName>
    <definedName name="_xlnm.Print_Area" localSheetId="39">XIII.38!$A$1:$J$37</definedName>
    <definedName name="_xlnm.Print_Area" localSheetId="40">XIII.39!$A$1:$J$41</definedName>
    <definedName name="_xlnm.Print_Area" localSheetId="41">XIII.40!$A$1:$L$42</definedName>
    <definedName name="_xlnm.Print_Area" localSheetId="42">XIII.41!$A$1:$K$42</definedName>
    <definedName name="_xlnm.Print_Area" localSheetId="43">XIII.42!$A$1:$K$43</definedName>
    <definedName name="_xlnm.Print_Area" localSheetId="44">'XIII.43 '!$A$1:$K$44</definedName>
    <definedName name="_xlnm.Print_Area" localSheetId="45">XIII.44!$A$1:$K$44</definedName>
    <definedName name="_xlnm.Print_Area" localSheetId="46">XIII.45!$A$1:$K$44</definedName>
    <definedName name="_xlnm.Print_Area" localSheetId="6">XIII.5!$A$1:$F$198</definedName>
    <definedName name="_xlnm.Print_Area" localSheetId="8">XIII.7!$A$1:$F$203</definedName>
    <definedName name="_xlnm.Print_Titles" localSheetId="6">XIII.5!$2:$5</definedName>
    <definedName name="_xlnm.Print_Titles" localSheetId="8">XIII.7!$3:$5</definedName>
    <definedName name="_xlnm.Print_Titles" localSheetId="9">XIII.8!$A:$A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FD8" i="249" l="1"/>
  <c r="XFC8" i="249"/>
  <c r="XFB8" i="249"/>
  <c r="XFA8" i="249"/>
  <c r="XEZ8" i="249"/>
  <c r="XEY8" i="249"/>
  <c r="XEX8" i="249"/>
  <c r="XEW8" i="249"/>
  <c r="XEV8" i="249"/>
  <c r="XEU8" i="249"/>
  <c r="XET8" i="249"/>
  <c r="XES8" i="249"/>
  <c r="XER8" i="249"/>
  <c r="XEQ8" i="249"/>
  <c r="XEP8" i="249"/>
  <c r="XEO8" i="249"/>
  <c r="XEN8" i="249"/>
  <c r="XEM8" i="249"/>
  <c r="XEL8" i="249"/>
  <c r="XEK8" i="249"/>
  <c r="XEJ8" i="249"/>
  <c r="XEI8" i="249"/>
  <c r="XEH8" i="249"/>
  <c r="XEG8" i="249"/>
  <c r="XEF8" i="249"/>
  <c r="XEE8" i="249"/>
  <c r="XED8" i="249"/>
  <c r="XEC8" i="249"/>
  <c r="XEB8" i="249"/>
  <c r="XEA8" i="249"/>
  <c r="XDZ8" i="249"/>
  <c r="XDY8" i="249"/>
  <c r="XDX8" i="249"/>
  <c r="XDW8" i="249"/>
  <c r="XDV8" i="249"/>
  <c r="XDU8" i="249"/>
  <c r="XDT8" i="249"/>
  <c r="XDS8" i="249"/>
  <c r="XDR8" i="249"/>
  <c r="XDQ8" i="249"/>
  <c r="XDP8" i="249"/>
  <c r="XDO8" i="249"/>
  <c r="XDN8" i="249"/>
  <c r="XDM8" i="249"/>
  <c r="XDL8" i="249"/>
  <c r="XDK8" i="249"/>
  <c r="XDJ8" i="249"/>
  <c r="XDI8" i="249"/>
  <c r="XDH8" i="249"/>
  <c r="XDG8" i="249"/>
  <c r="XDF8" i="249"/>
  <c r="XDE8" i="249"/>
  <c r="XDD8" i="249"/>
  <c r="XDC8" i="249"/>
  <c r="XDB8" i="249"/>
  <c r="XDA8" i="249"/>
  <c r="XCZ8" i="249"/>
  <c r="XCY8" i="249"/>
  <c r="XCX8" i="249"/>
  <c r="XCW8" i="249"/>
  <c r="XCV8" i="249"/>
  <c r="XCU8" i="249"/>
  <c r="XCT8" i="249"/>
  <c r="XCS8" i="249"/>
  <c r="XCR8" i="249"/>
  <c r="XCQ8" i="249"/>
  <c r="XCP8" i="249"/>
  <c r="XCO8" i="249"/>
  <c r="XCN8" i="249"/>
  <c r="XCM8" i="249"/>
  <c r="XCL8" i="249"/>
  <c r="XCK8" i="249"/>
  <c r="XCJ8" i="249"/>
  <c r="XCI8" i="249"/>
  <c r="XCH8" i="249"/>
  <c r="XCG8" i="249"/>
  <c r="XCF8" i="249"/>
  <c r="XCE8" i="249"/>
  <c r="XCD8" i="249"/>
  <c r="XCC8" i="249"/>
  <c r="XCB8" i="249"/>
  <c r="XCA8" i="249"/>
  <c r="XBZ8" i="249"/>
  <c r="XBY8" i="249"/>
  <c r="XBX8" i="249"/>
  <c r="XBW8" i="249"/>
  <c r="XBV8" i="249"/>
  <c r="XBU8" i="249"/>
  <c r="XBT8" i="249"/>
  <c r="XBS8" i="249"/>
  <c r="XBR8" i="249"/>
  <c r="XBQ8" i="249"/>
  <c r="XBP8" i="249"/>
  <c r="XBO8" i="249"/>
  <c r="XBN8" i="249"/>
  <c r="XBM8" i="249"/>
  <c r="XBL8" i="249"/>
  <c r="XBK8" i="249"/>
  <c r="XBJ8" i="249"/>
  <c r="XBI8" i="249"/>
  <c r="XBH8" i="249"/>
  <c r="XBG8" i="249"/>
  <c r="XBF8" i="249"/>
  <c r="XBE8" i="249"/>
  <c r="XBD8" i="249"/>
  <c r="XBC8" i="249"/>
  <c r="XBB8" i="249"/>
  <c r="XBA8" i="249"/>
  <c r="XAZ8" i="249"/>
  <c r="XAY8" i="249"/>
  <c r="XAX8" i="249"/>
  <c r="XAW8" i="249"/>
  <c r="XAV8" i="249"/>
  <c r="XAU8" i="249"/>
  <c r="XAT8" i="249"/>
  <c r="XAS8" i="249"/>
  <c r="XAR8" i="249"/>
  <c r="XAQ8" i="249"/>
  <c r="XAP8" i="249"/>
  <c r="XAO8" i="249"/>
  <c r="XAN8" i="249"/>
  <c r="XAM8" i="249"/>
  <c r="XAL8" i="249"/>
  <c r="XAK8" i="249"/>
  <c r="XAJ8" i="249"/>
  <c r="XAI8" i="249"/>
  <c r="XAH8" i="249"/>
  <c r="XAG8" i="249"/>
  <c r="XAF8" i="249"/>
  <c r="XAE8" i="249"/>
  <c r="XAD8" i="249"/>
  <c r="XAC8" i="249"/>
  <c r="XAB8" i="249"/>
  <c r="XAA8" i="249"/>
  <c r="WZZ8" i="249"/>
  <c r="WZY8" i="249"/>
  <c r="WZX8" i="249"/>
  <c r="WZW8" i="249"/>
  <c r="WZV8" i="249"/>
  <c r="WZU8" i="249"/>
  <c r="WZT8" i="249"/>
  <c r="WZS8" i="249"/>
  <c r="WZR8" i="249"/>
  <c r="WZQ8" i="249"/>
  <c r="WZP8" i="249"/>
  <c r="WZO8" i="249"/>
  <c r="WZN8" i="249"/>
  <c r="WZM8" i="249"/>
  <c r="WZL8" i="249"/>
  <c r="WZK8" i="249"/>
  <c r="WZJ8" i="249"/>
  <c r="WZI8" i="249"/>
  <c r="WZH8" i="249"/>
  <c r="WZG8" i="249"/>
  <c r="WZF8" i="249"/>
  <c r="WZE8" i="249"/>
  <c r="WZD8" i="249"/>
  <c r="WZC8" i="249"/>
  <c r="WZB8" i="249"/>
  <c r="WZA8" i="249"/>
  <c r="WYZ8" i="249"/>
  <c r="WYY8" i="249"/>
  <c r="WYX8" i="249"/>
  <c r="WYW8" i="249"/>
  <c r="WYV8" i="249"/>
  <c r="WYU8" i="249"/>
  <c r="WYT8" i="249"/>
  <c r="WYS8" i="249"/>
  <c r="WYR8" i="249"/>
  <c r="WYQ8" i="249"/>
  <c r="WYP8" i="249"/>
  <c r="WYO8" i="249"/>
  <c r="WYN8" i="249"/>
  <c r="WYM8" i="249"/>
  <c r="WYL8" i="249"/>
  <c r="WYK8" i="249"/>
  <c r="WYJ8" i="249"/>
  <c r="WYI8" i="249"/>
  <c r="WYH8" i="249"/>
  <c r="WYG8" i="249"/>
  <c r="WYF8" i="249"/>
  <c r="WYE8" i="249"/>
  <c r="WYD8" i="249"/>
  <c r="WYC8" i="249"/>
  <c r="WYB8" i="249"/>
  <c r="WYA8" i="249"/>
  <c r="WXZ8" i="249"/>
  <c r="WXY8" i="249"/>
  <c r="WXX8" i="249"/>
  <c r="WXW8" i="249"/>
  <c r="WXV8" i="249"/>
  <c r="WXU8" i="249"/>
  <c r="WXT8" i="249"/>
  <c r="WXS8" i="249"/>
  <c r="WXR8" i="249"/>
  <c r="WXQ8" i="249"/>
  <c r="WXP8" i="249"/>
  <c r="WXO8" i="249"/>
  <c r="WXN8" i="249"/>
  <c r="WXM8" i="249"/>
  <c r="WXL8" i="249"/>
  <c r="WXK8" i="249"/>
  <c r="WXJ8" i="249"/>
  <c r="WXI8" i="249"/>
  <c r="WXH8" i="249"/>
  <c r="WXG8" i="249"/>
  <c r="WXF8" i="249"/>
  <c r="WXE8" i="249"/>
  <c r="WXD8" i="249"/>
  <c r="WXC8" i="249"/>
  <c r="WXB8" i="249"/>
  <c r="WXA8" i="249"/>
  <c r="WWZ8" i="249"/>
  <c r="WWY8" i="249"/>
  <c r="WWX8" i="249"/>
  <c r="WWW8" i="249"/>
  <c r="WWV8" i="249"/>
  <c r="WWU8" i="249"/>
  <c r="WWT8" i="249"/>
  <c r="WWS8" i="249"/>
  <c r="WWR8" i="249"/>
  <c r="WWQ8" i="249"/>
  <c r="WWP8" i="249"/>
  <c r="WWO8" i="249"/>
  <c r="WWN8" i="249"/>
  <c r="WWM8" i="249"/>
  <c r="WWL8" i="249"/>
  <c r="WWK8" i="249"/>
  <c r="WWJ8" i="249"/>
  <c r="WWI8" i="249"/>
  <c r="WWH8" i="249"/>
  <c r="WWG8" i="249"/>
  <c r="WWF8" i="249"/>
  <c r="WWE8" i="249"/>
  <c r="WWD8" i="249"/>
  <c r="WWC8" i="249"/>
  <c r="WWB8" i="249"/>
  <c r="WWA8" i="249"/>
  <c r="WVZ8" i="249"/>
  <c r="WVY8" i="249"/>
  <c r="WVX8" i="249"/>
  <c r="WVW8" i="249"/>
  <c r="WVV8" i="249"/>
  <c r="WVU8" i="249"/>
  <c r="WVT8" i="249"/>
  <c r="WVS8" i="249"/>
  <c r="WVR8" i="249"/>
  <c r="WVQ8" i="249"/>
  <c r="WVP8" i="249"/>
  <c r="WVO8" i="249"/>
  <c r="WVN8" i="249"/>
  <c r="WVM8" i="249"/>
  <c r="WVL8" i="249"/>
  <c r="WVK8" i="249"/>
  <c r="WVJ8" i="249"/>
  <c r="WVI8" i="249"/>
  <c r="WVH8" i="249"/>
  <c r="WVG8" i="249"/>
  <c r="WVF8" i="249"/>
  <c r="WVE8" i="249"/>
  <c r="WVD8" i="249"/>
  <c r="WVC8" i="249"/>
  <c r="WVB8" i="249"/>
  <c r="WVA8" i="249"/>
  <c r="WUZ8" i="249"/>
  <c r="WUY8" i="249"/>
  <c r="WUX8" i="249"/>
  <c r="WUW8" i="249"/>
  <c r="WUV8" i="249"/>
  <c r="WUU8" i="249"/>
  <c r="WUT8" i="249"/>
  <c r="WUS8" i="249"/>
  <c r="WUR8" i="249"/>
  <c r="WUQ8" i="249"/>
  <c r="WUP8" i="249"/>
  <c r="WUO8" i="249"/>
  <c r="WUN8" i="249"/>
  <c r="WUM8" i="249"/>
  <c r="WUL8" i="249"/>
  <c r="WUK8" i="249"/>
  <c r="WUJ8" i="249"/>
  <c r="WUI8" i="249"/>
  <c r="WUH8" i="249"/>
  <c r="WUG8" i="249"/>
  <c r="WUF8" i="249"/>
  <c r="WUE8" i="249"/>
  <c r="WUD8" i="249"/>
  <c r="WUC8" i="249"/>
  <c r="WUB8" i="249"/>
  <c r="WUA8" i="249"/>
  <c r="WTZ8" i="249"/>
  <c r="WTY8" i="249"/>
  <c r="WTX8" i="249"/>
  <c r="WTW8" i="249"/>
  <c r="WTV8" i="249"/>
  <c r="WTU8" i="249"/>
  <c r="WTT8" i="249"/>
  <c r="WTS8" i="249"/>
  <c r="WTR8" i="249"/>
  <c r="WTQ8" i="249"/>
  <c r="WTP8" i="249"/>
  <c r="WTO8" i="249"/>
  <c r="WTN8" i="249"/>
  <c r="WTM8" i="249"/>
  <c r="WTL8" i="249"/>
  <c r="WTK8" i="249"/>
  <c r="WTJ8" i="249"/>
  <c r="WTI8" i="249"/>
  <c r="WTH8" i="249"/>
  <c r="WTG8" i="249"/>
  <c r="WTF8" i="249"/>
  <c r="WTE8" i="249"/>
  <c r="WTD8" i="249"/>
  <c r="WTC8" i="249"/>
  <c r="WTB8" i="249"/>
  <c r="WTA8" i="249"/>
  <c r="WSZ8" i="249"/>
  <c r="WSY8" i="249"/>
  <c r="WSX8" i="249"/>
  <c r="WSW8" i="249"/>
  <c r="WSV8" i="249"/>
  <c r="WSU8" i="249"/>
  <c r="WST8" i="249"/>
  <c r="WSS8" i="249"/>
  <c r="WSR8" i="249"/>
  <c r="WSQ8" i="249"/>
  <c r="WSP8" i="249"/>
  <c r="WSO8" i="249"/>
  <c r="WSN8" i="249"/>
  <c r="WSM8" i="249"/>
  <c r="WSL8" i="249"/>
  <c r="WSK8" i="249"/>
  <c r="WSJ8" i="249"/>
  <c r="WSI8" i="249"/>
  <c r="WSH8" i="249"/>
  <c r="WSG8" i="249"/>
  <c r="WSF8" i="249"/>
  <c r="WSE8" i="249"/>
  <c r="WSD8" i="249"/>
  <c r="WSC8" i="249"/>
  <c r="WSB8" i="249"/>
  <c r="WSA8" i="249"/>
  <c r="WRZ8" i="249"/>
  <c r="WRY8" i="249"/>
  <c r="WRX8" i="249"/>
  <c r="WRW8" i="249"/>
  <c r="WRV8" i="249"/>
  <c r="WRU8" i="249"/>
  <c r="WRT8" i="249"/>
  <c r="WRS8" i="249"/>
  <c r="WRR8" i="249"/>
  <c r="WRQ8" i="249"/>
  <c r="WRP8" i="249"/>
  <c r="WRO8" i="249"/>
  <c r="WRN8" i="249"/>
  <c r="WRM8" i="249"/>
  <c r="WRL8" i="249"/>
  <c r="WRK8" i="249"/>
  <c r="WRJ8" i="249"/>
  <c r="WRI8" i="249"/>
  <c r="WRH8" i="249"/>
  <c r="WRG8" i="249"/>
  <c r="WRF8" i="249"/>
  <c r="WRE8" i="249"/>
  <c r="WRD8" i="249"/>
  <c r="WRC8" i="249"/>
  <c r="WRB8" i="249"/>
  <c r="WRA8" i="249"/>
  <c r="WQZ8" i="249"/>
  <c r="WQY8" i="249"/>
  <c r="WQX8" i="249"/>
  <c r="WQW8" i="249"/>
  <c r="WQV8" i="249"/>
  <c r="WQU8" i="249"/>
  <c r="WQT8" i="249"/>
  <c r="WQS8" i="249"/>
  <c r="WQR8" i="249"/>
  <c r="WQQ8" i="249"/>
  <c r="WQP8" i="249"/>
  <c r="WQO8" i="249"/>
  <c r="WQN8" i="249"/>
  <c r="WQM8" i="249"/>
  <c r="WQL8" i="249"/>
  <c r="WQK8" i="249"/>
  <c r="WQJ8" i="249"/>
  <c r="WQI8" i="249"/>
  <c r="WQH8" i="249"/>
  <c r="WQG8" i="249"/>
  <c r="WQF8" i="249"/>
  <c r="WQE8" i="249"/>
  <c r="WQD8" i="249"/>
  <c r="WQC8" i="249"/>
  <c r="WQB8" i="249"/>
  <c r="WQA8" i="249"/>
  <c r="WPZ8" i="249"/>
  <c r="WPY8" i="249"/>
  <c r="WPX8" i="249"/>
  <c r="WPW8" i="249"/>
  <c r="WPV8" i="249"/>
  <c r="WPU8" i="249"/>
  <c r="WPT8" i="249"/>
  <c r="WPS8" i="249"/>
  <c r="WPR8" i="249"/>
  <c r="WPQ8" i="249"/>
  <c r="WPP8" i="249"/>
  <c r="WPO8" i="249"/>
  <c r="WPN8" i="249"/>
  <c r="WPM8" i="249"/>
  <c r="WPL8" i="249"/>
  <c r="WPK8" i="249"/>
  <c r="WPJ8" i="249"/>
  <c r="WPI8" i="249"/>
  <c r="WPH8" i="249"/>
  <c r="WPG8" i="249"/>
  <c r="WPF8" i="249"/>
  <c r="WPE8" i="249"/>
  <c r="WPD8" i="249"/>
  <c r="WPC8" i="249"/>
  <c r="WPB8" i="249"/>
  <c r="WPA8" i="249"/>
  <c r="WOZ8" i="249"/>
  <c r="WOY8" i="249"/>
  <c r="WOX8" i="249"/>
  <c r="WOW8" i="249"/>
  <c r="WOV8" i="249"/>
  <c r="WOU8" i="249"/>
  <c r="WOT8" i="249"/>
  <c r="WOS8" i="249"/>
  <c r="WOR8" i="249"/>
  <c r="WOQ8" i="249"/>
  <c r="WOP8" i="249"/>
  <c r="WOO8" i="249"/>
  <c r="WON8" i="249"/>
  <c r="WOM8" i="249"/>
  <c r="WOL8" i="249"/>
  <c r="WOK8" i="249"/>
  <c r="WOJ8" i="249"/>
  <c r="WOI8" i="249"/>
  <c r="WOH8" i="249"/>
  <c r="WOG8" i="249"/>
  <c r="WOF8" i="249"/>
  <c r="WOE8" i="249"/>
  <c r="WOD8" i="249"/>
  <c r="WOC8" i="249"/>
  <c r="WOB8" i="249"/>
  <c r="WOA8" i="249"/>
  <c r="WNZ8" i="249"/>
  <c r="WNY8" i="249"/>
  <c r="WNX8" i="249"/>
  <c r="WNW8" i="249"/>
  <c r="WNV8" i="249"/>
  <c r="WNU8" i="249"/>
  <c r="WNT8" i="249"/>
  <c r="WNS8" i="249"/>
  <c r="WNR8" i="249"/>
  <c r="WNQ8" i="249"/>
  <c r="WNP8" i="249"/>
  <c r="WNO8" i="249"/>
  <c r="WNN8" i="249"/>
  <c r="WNM8" i="249"/>
  <c r="WNL8" i="249"/>
  <c r="WNK8" i="249"/>
  <c r="WNJ8" i="249"/>
  <c r="WNI8" i="249"/>
  <c r="WNH8" i="249"/>
  <c r="WNG8" i="249"/>
  <c r="WNF8" i="249"/>
  <c r="WNE8" i="249"/>
  <c r="WND8" i="249"/>
  <c r="WNC8" i="249"/>
  <c r="WNB8" i="249"/>
  <c r="WNA8" i="249"/>
  <c r="WMZ8" i="249"/>
  <c r="WMY8" i="249"/>
  <c r="WMX8" i="249"/>
  <c r="WMW8" i="249"/>
  <c r="WMV8" i="249"/>
  <c r="WMU8" i="249"/>
  <c r="WMT8" i="249"/>
  <c r="WMS8" i="249"/>
  <c r="WMR8" i="249"/>
  <c r="WMQ8" i="249"/>
  <c r="WMP8" i="249"/>
  <c r="WMO8" i="249"/>
  <c r="WMN8" i="249"/>
  <c r="WMM8" i="249"/>
  <c r="WML8" i="249"/>
  <c r="WMK8" i="249"/>
  <c r="WMJ8" i="249"/>
  <c r="WMI8" i="249"/>
  <c r="WMH8" i="249"/>
  <c r="WMG8" i="249"/>
  <c r="WMF8" i="249"/>
  <c r="WME8" i="249"/>
  <c r="WMD8" i="249"/>
  <c r="WMC8" i="249"/>
  <c r="WMB8" i="249"/>
  <c r="WMA8" i="249"/>
  <c r="WLZ8" i="249"/>
  <c r="WLY8" i="249"/>
  <c r="WLX8" i="249"/>
  <c r="WLW8" i="249"/>
  <c r="WLV8" i="249"/>
  <c r="WLU8" i="249"/>
  <c r="WLT8" i="249"/>
  <c r="WLS8" i="249"/>
  <c r="WLR8" i="249"/>
  <c r="WLQ8" i="249"/>
  <c r="WLP8" i="249"/>
  <c r="WLO8" i="249"/>
  <c r="WLN8" i="249"/>
  <c r="WLM8" i="249"/>
  <c r="WLL8" i="249"/>
  <c r="WLK8" i="249"/>
  <c r="WLJ8" i="249"/>
  <c r="WLI8" i="249"/>
  <c r="WLH8" i="249"/>
  <c r="WLG8" i="249"/>
  <c r="WLF8" i="249"/>
  <c r="WLE8" i="249"/>
  <c r="WLD8" i="249"/>
  <c r="WLC8" i="249"/>
  <c r="WLB8" i="249"/>
  <c r="WLA8" i="249"/>
  <c r="WKZ8" i="249"/>
  <c r="WKY8" i="249"/>
  <c r="WKX8" i="249"/>
  <c r="WKW8" i="249"/>
  <c r="WKV8" i="249"/>
  <c r="WKU8" i="249"/>
  <c r="WKT8" i="249"/>
  <c r="WKS8" i="249"/>
  <c r="WKR8" i="249"/>
  <c r="WKQ8" i="249"/>
  <c r="WKP8" i="249"/>
  <c r="WKO8" i="249"/>
  <c r="WKN8" i="249"/>
  <c r="WKM8" i="249"/>
  <c r="WKL8" i="249"/>
  <c r="WKK8" i="249"/>
  <c r="WKJ8" i="249"/>
  <c r="WKI8" i="249"/>
  <c r="WKH8" i="249"/>
  <c r="WKG8" i="249"/>
  <c r="WKF8" i="249"/>
  <c r="WKE8" i="249"/>
  <c r="WKD8" i="249"/>
  <c r="WKC8" i="249"/>
  <c r="WKB8" i="249"/>
  <c r="WKA8" i="249"/>
  <c r="WJZ8" i="249"/>
  <c r="WJY8" i="249"/>
  <c r="WJX8" i="249"/>
  <c r="WJW8" i="249"/>
  <c r="WJV8" i="249"/>
  <c r="WJU8" i="249"/>
  <c r="WJT8" i="249"/>
  <c r="WJS8" i="249"/>
  <c r="WJR8" i="249"/>
  <c r="WJQ8" i="249"/>
  <c r="WJP8" i="249"/>
  <c r="WJO8" i="249"/>
  <c r="WJN8" i="249"/>
  <c r="WJM8" i="249"/>
  <c r="WJL8" i="249"/>
  <c r="WJK8" i="249"/>
  <c r="WJJ8" i="249"/>
  <c r="WJI8" i="249"/>
  <c r="WJH8" i="249"/>
  <c r="WJG8" i="249"/>
  <c r="WJF8" i="249"/>
  <c r="WJE8" i="249"/>
  <c r="WJD8" i="249"/>
  <c r="WJC8" i="249"/>
  <c r="WJB8" i="249"/>
  <c r="WJA8" i="249"/>
  <c r="WIZ8" i="249"/>
  <c r="WIY8" i="249"/>
  <c r="WIX8" i="249"/>
  <c r="WIW8" i="249"/>
  <c r="WIV8" i="249"/>
  <c r="WIU8" i="249"/>
  <c r="WIT8" i="249"/>
  <c r="WIS8" i="249"/>
  <c r="WIR8" i="249"/>
  <c r="WIQ8" i="249"/>
  <c r="WIP8" i="249"/>
  <c r="WIO8" i="249"/>
  <c r="WIN8" i="249"/>
  <c r="WIM8" i="249"/>
  <c r="WIL8" i="249"/>
  <c r="WIK8" i="249"/>
  <c r="WIJ8" i="249"/>
  <c r="WII8" i="249"/>
  <c r="WIH8" i="249"/>
  <c r="WIG8" i="249"/>
  <c r="WIF8" i="249"/>
  <c r="WIE8" i="249"/>
  <c r="WID8" i="249"/>
  <c r="WIC8" i="249"/>
  <c r="WIB8" i="249"/>
  <c r="WIA8" i="249"/>
  <c r="WHZ8" i="249"/>
  <c r="WHY8" i="249"/>
  <c r="WHX8" i="249"/>
  <c r="WHW8" i="249"/>
  <c r="WHV8" i="249"/>
  <c r="WHU8" i="249"/>
  <c r="WHT8" i="249"/>
  <c r="WHS8" i="249"/>
  <c r="WHR8" i="249"/>
  <c r="WHQ8" i="249"/>
  <c r="WHP8" i="249"/>
  <c r="WHO8" i="249"/>
  <c r="WHN8" i="249"/>
  <c r="WHM8" i="249"/>
  <c r="WHL8" i="249"/>
  <c r="WHK8" i="249"/>
  <c r="WHJ8" i="249"/>
  <c r="WHI8" i="249"/>
  <c r="WHH8" i="249"/>
  <c r="WHG8" i="249"/>
  <c r="WHF8" i="249"/>
  <c r="WHE8" i="249"/>
  <c r="WHD8" i="249"/>
  <c r="WHC8" i="249"/>
  <c r="WHB8" i="249"/>
  <c r="WHA8" i="249"/>
  <c r="WGZ8" i="249"/>
  <c r="WGY8" i="249"/>
  <c r="WGX8" i="249"/>
  <c r="WGW8" i="249"/>
  <c r="WGV8" i="249"/>
  <c r="WGU8" i="249"/>
  <c r="WGT8" i="249"/>
  <c r="WGS8" i="249"/>
  <c r="WGR8" i="249"/>
  <c r="WGQ8" i="249"/>
  <c r="WGP8" i="249"/>
  <c r="WGO8" i="249"/>
  <c r="WGN8" i="249"/>
  <c r="WGM8" i="249"/>
  <c r="WGL8" i="249"/>
  <c r="WGK8" i="249"/>
  <c r="WGJ8" i="249"/>
  <c r="WGI8" i="249"/>
  <c r="WGH8" i="249"/>
  <c r="WGG8" i="249"/>
  <c r="WGF8" i="249"/>
  <c r="WGE8" i="249"/>
  <c r="WGD8" i="249"/>
  <c r="WGC8" i="249"/>
  <c r="WGB8" i="249"/>
  <c r="WGA8" i="249"/>
  <c r="WFZ8" i="249"/>
  <c r="WFY8" i="249"/>
  <c r="WFX8" i="249"/>
  <c r="WFW8" i="249"/>
  <c r="WFV8" i="249"/>
  <c r="WFU8" i="249"/>
  <c r="WFT8" i="249"/>
  <c r="WFS8" i="249"/>
  <c r="WFR8" i="249"/>
  <c r="WFQ8" i="249"/>
  <c r="WFP8" i="249"/>
  <c r="WFO8" i="249"/>
  <c r="WFN8" i="249"/>
  <c r="WFM8" i="249"/>
  <c r="WFL8" i="249"/>
  <c r="WFK8" i="249"/>
  <c r="WFJ8" i="249"/>
  <c r="WFI8" i="249"/>
  <c r="WFH8" i="249"/>
  <c r="WFG8" i="249"/>
  <c r="WFF8" i="249"/>
  <c r="WFE8" i="249"/>
  <c r="WFD8" i="249"/>
  <c r="WFC8" i="249"/>
  <c r="WFB8" i="249"/>
  <c r="WFA8" i="249"/>
  <c r="WEZ8" i="249"/>
  <c r="WEY8" i="249"/>
  <c r="WEX8" i="249"/>
  <c r="WEW8" i="249"/>
  <c r="WEV8" i="249"/>
  <c r="WEU8" i="249"/>
  <c r="WET8" i="249"/>
  <c r="WES8" i="249"/>
  <c r="WER8" i="249"/>
  <c r="WEQ8" i="249"/>
  <c r="WEP8" i="249"/>
  <c r="WEO8" i="249"/>
  <c r="WEN8" i="249"/>
  <c r="WEM8" i="249"/>
  <c r="WEL8" i="249"/>
  <c r="WEK8" i="249"/>
  <c r="WEJ8" i="249"/>
  <c r="WEI8" i="249"/>
  <c r="WEH8" i="249"/>
  <c r="WEG8" i="249"/>
  <c r="WEF8" i="249"/>
  <c r="WEE8" i="249"/>
  <c r="WED8" i="249"/>
  <c r="WEC8" i="249"/>
  <c r="WEB8" i="249"/>
  <c r="WEA8" i="249"/>
  <c r="WDZ8" i="249"/>
  <c r="WDY8" i="249"/>
  <c r="WDX8" i="249"/>
  <c r="WDW8" i="249"/>
  <c r="WDV8" i="249"/>
  <c r="WDU8" i="249"/>
  <c r="WDT8" i="249"/>
  <c r="WDS8" i="249"/>
  <c r="WDR8" i="249"/>
  <c r="WDQ8" i="249"/>
  <c r="WDP8" i="249"/>
  <c r="WDO8" i="249"/>
  <c r="WDN8" i="249"/>
  <c r="WDM8" i="249"/>
  <c r="WDL8" i="249"/>
  <c r="WDK8" i="249"/>
  <c r="WDJ8" i="249"/>
  <c r="WDI8" i="249"/>
  <c r="WDH8" i="249"/>
  <c r="WDG8" i="249"/>
  <c r="WDF8" i="249"/>
  <c r="WDE8" i="249"/>
  <c r="WDD8" i="249"/>
  <c r="WDC8" i="249"/>
  <c r="WDB8" i="249"/>
  <c r="WDA8" i="249"/>
  <c r="WCZ8" i="249"/>
  <c r="WCY8" i="249"/>
  <c r="WCX8" i="249"/>
  <c r="WCW8" i="249"/>
  <c r="WCV8" i="249"/>
  <c r="WCU8" i="249"/>
  <c r="WCT8" i="249"/>
  <c r="WCS8" i="249"/>
  <c r="WCR8" i="249"/>
  <c r="WCQ8" i="249"/>
  <c r="WCP8" i="249"/>
  <c r="WCO8" i="249"/>
  <c r="WCN8" i="249"/>
  <c r="WCM8" i="249"/>
  <c r="WCL8" i="249"/>
  <c r="WCK8" i="249"/>
  <c r="WCJ8" i="249"/>
  <c r="WCI8" i="249"/>
  <c r="WCH8" i="249"/>
  <c r="WCG8" i="249"/>
  <c r="WCF8" i="249"/>
  <c r="WCE8" i="249"/>
  <c r="WCD8" i="249"/>
  <c r="WCC8" i="249"/>
  <c r="WCB8" i="249"/>
  <c r="WCA8" i="249"/>
  <c r="WBZ8" i="249"/>
  <c r="WBY8" i="249"/>
  <c r="WBX8" i="249"/>
  <c r="WBW8" i="249"/>
  <c r="WBV8" i="249"/>
  <c r="WBU8" i="249"/>
  <c r="WBT8" i="249"/>
  <c r="WBS8" i="249"/>
  <c r="WBR8" i="249"/>
  <c r="WBQ8" i="249"/>
  <c r="WBP8" i="249"/>
  <c r="WBO8" i="249"/>
  <c r="WBN8" i="249"/>
  <c r="WBM8" i="249"/>
  <c r="WBL8" i="249"/>
  <c r="WBK8" i="249"/>
  <c r="WBJ8" i="249"/>
  <c r="WBI8" i="249"/>
  <c r="WBH8" i="249"/>
  <c r="WBG8" i="249"/>
  <c r="WBF8" i="249"/>
  <c r="WBE8" i="249"/>
  <c r="WBD8" i="249"/>
  <c r="WBC8" i="249"/>
  <c r="WBB8" i="249"/>
  <c r="WBA8" i="249"/>
  <c r="WAZ8" i="249"/>
  <c r="WAY8" i="249"/>
  <c r="WAX8" i="249"/>
  <c r="WAW8" i="249"/>
  <c r="WAV8" i="249"/>
  <c r="WAU8" i="249"/>
  <c r="WAT8" i="249"/>
  <c r="WAS8" i="249"/>
  <c r="WAR8" i="249"/>
  <c r="WAQ8" i="249"/>
  <c r="WAP8" i="249"/>
  <c r="WAO8" i="249"/>
  <c r="WAN8" i="249"/>
  <c r="WAM8" i="249"/>
  <c r="WAL8" i="249"/>
  <c r="WAK8" i="249"/>
  <c r="WAJ8" i="249"/>
  <c r="WAI8" i="249"/>
  <c r="WAH8" i="249"/>
  <c r="WAG8" i="249"/>
  <c r="WAF8" i="249"/>
  <c r="WAE8" i="249"/>
  <c r="WAD8" i="249"/>
  <c r="WAC8" i="249"/>
  <c r="WAB8" i="249"/>
  <c r="WAA8" i="249"/>
  <c r="VZZ8" i="249"/>
  <c r="VZY8" i="249"/>
  <c r="VZX8" i="249"/>
  <c r="VZW8" i="249"/>
  <c r="VZV8" i="249"/>
  <c r="VZU8" i="249"/>
  <c r="VZT8" i="249"/>
  <c r="VZS8" i="249"/>
  <c r="VZR8" i="249"/>
  <c r="VZQ8" i="249"/>
  <c r="VZP8" i="249"/>
  <c r="VZO8" i="249"/>
  <c r="VZN8" i="249"/>
  <c r="VZM8" i="249"/>
  <c r="VZL8" i="249"/>
  <c r="VZK8" i="249"/>
  <c r="VZJ8" i="249"/>
  <c r="VZI8" i="249"/>
  <c r="VZH8" i="249"/>
  <c r="VZG8" i="249"/>
  <c r="VZF8" i="249"/>
  <c r="VZE8" i="249"/>
  <c r="VZD8" i="249"/>
  <c r="VZC8" i="249"/>
  <c r="VZB8" i="249"/>
  <c r="VZA8" i="249"/>
  <c r="VYZ8" i="249"/>
  <c r="VYY8" i="249"/>
  <c r="VYX8" i="249"/>
  <c r="VYW8" i="249"/>
  <c r="VYV8" i="249"/>
  <c r="VYU8" i="249"/>
  <c r="VYT8" i="249"/>
  <c r="VYS8" i="249"/>
  <c r="VYR8" i="249"/>
  <c r="VYQ8" i="249"/>
  <c r="VYP8" i="249"/>
  <c r="VYO8" i="249"/>
  <c r="VYN8" i="249"/>
  <c r="VYM8" i="249"/>
  <c r="VYL8" i="249"/>
  <c r="VYK8" i="249"/>
  <c r="VYJ8" i="249"/>
  <c r="VYI8" i="249"/>
  <c r="VYH8" i="249"/>
  <c r="VYG8" i="249"/>
  <c r="VYF8" i="249"/>
  <c r="VYE8" i="249"/>
  <c r="VYD8" i="249"/>
  <c r="VYC8" i="249"/>
  <c r="VYB8" i="249"/>
  <c r="VYA8" i="249"/>
  <c r="VXZ8" i="249"/>
  <c r="VXY8" i="249"/>
  <c r="VXX8" i="249"/>
  <c r="VXW8" i="249"/>
  <c r="VXV8" i="249"/>
  <c r="VXU8" i="249"/>
  <c r="VXT8" i="249"/>
  <c r="VXS8" i="249"/>
  <c r="VXR8" i="249"/>
  <c r="VXQ8" i="249"/>
  <c r="VXP8" i="249"/>
  <c r="VXO8" i="249"/>
  <c r="VXN8" i="249"/>
  <c r="VXM8" i="249"/>
  <c r="VXL8" i="249"/>
  <c r="VXK8" i="249"/>
  <c r="VXJ8" i="249"/>
  <c r="VXI8" i="249"/>
  <c r="VXH8" i="249"/>
  <c r="VXG8" i="249"/>
  <c r="VXF8" i="249"/>
  <c r="VXE8" i="249"/>
  <c r="VXD8" i="249"/>
  <c r="VXC8" i="249"/>
  <c r="VXB8" i="249"/>
  <c r="VXA8" i="249"/>
  <c r="VWZ8" i="249"/>
  <c r="VWY8" i="249"/>
  <c r="VWX8" i="249"/>
  <c r="VWW8" i="249"/>
  <c r="VWV8" i="249"/>
  <c r="VWU8" i="249"/>
  <c r="VWT8" i="249"/>
  <c r="VWS8" i="249"/>
  <c r="VWR8" i="249"/>
  <c r="VWQ8" i="249"/>
  <c r="VWP8" i="249"/>
  <c r="VWO8" i="249"/>
  <c r="VWN8" i="249"/>
  <c r="VWM8" i="249"/>
  <c r="VWL8" i="249"/>
  <c r="VWK8" i="249"/>
  <c r="VWJ8" i="249"/>
  <c r="VWI8" i="249"/>
  <c r="VWH8" i="249"/>
  <c r="VWG8" i="249"/>
  <c r="VWF8" i="249"/>
  <c r="VWE8" i="249"/>
  <c r="VWD8" i="249"/>
  <c r="VWC8" i="249"/>
  <c r="VWB8" i="249"/>
  <c r="VWA8" i="249"/>
  <c r="VVZ8" i="249"/>
  <c r="VVY8" i="249"/>
  <c r="VVX8" i="249"/>
  <c r="VVW8" i="249"/>
  <c r="VVV8" i="249"/>
  <c r="VVU8" i="249"/>
  <c r="VVT8" i="249"/>
  <c r="VVS8" i="249"/>
  <c r="VVR8" i="249"/>
  <c r="VVQ8" i="249"/>
  <c r="VVP8" i="249"/>
  <c r="VVO8" i="249"/>
  <c r="VVN8" i="249"/>
  <c r="VVM8" i="249"/>
  <c r="VVL8" i="249"/>
  <c r="VVK8" i="249"/>
  <c r="VVJ8" i="249"/>
  <c r="VVI8" i="249"/>
  <c r="VVH8" i="249"/>
  <c r="VVG8" i="249"/>
  <c r="VVF8" i="249"/>
  <c r="VVE8" i="249"/>
  <c r="VVD8" i="249"/>
  <c r="VVC8" i="249"/>
  <c r="VVB8" i="249"/>
  <c r="VVA8" i="249"/>
  <c r="VUZ8" i="249"/>
  <c r="VUY8" i="249"/>
  <c r="VUX8" i="249"/>
  <c r="VUW8" i="249"/>
  <c r="VUV8" i="249"/>
  <c r="VUU8" i="249"/>
  <c r="VUT8" i="249"/>
  <c r="VUS8" i="249"/>
  <c r="VUR8" i="249"/>
  <c r="VUQ8" i="249"/>
  <c r="VUP8" i="249"/>
  <c r="VUO8" i="249"/>
  <c r="VUN8" i="249"/>
  <c r="VUM8" i="249"/>
  <c r="VUL8" i="249"/>
  <c r="VUK8" i="249"/>
  <c r="VUJ8" i="249"/>
  <c r="VUI8" i="249"/>
  <c r="VUH8" i="249"/>
  <c r="VUG8" i="249"/>
  <c r="VUF8" i="249"/>
  <c r="VUE8" i="249"/>
  <c r="VUD8" i="249"/>
  <c r="VUC8" i="249"/>
  <c r="VUB8" i="249"/>
  <c r="VUA8" i="249"/>
  <c r="VTZ8" i="249"/>
  <c r="VTY8" i="249"/>
  <c r="VTX8" i="249"/>
  <c r="VTW8" i="249"/>
  <c r="VTV8" i="249"/>
  <c r="VTU8" i="249"/>
  <c r="VTT8" i="249"/>
  <c r="VTS8" i="249"/>
  <c r="VTR8" i="249"/>
  <c r="VTQ8" i="249"/>
  <c r="VTP8" i="249"/>
  <c r="VTO8" i="249"/>
  <c r="VTN8" i="249"/>
  <c r="VTM8" i="249"/>
  <c r="VTL8" i="249"/>
  <c r="VTK8" i="249"/>
  <c r="VTJ8" i="249"/>
  <c r="VTI8" i="249"/>
  <c r="VTH8" i="249"/>
  <c r="VTG8" i="249"/>
  <c r="VTF8" i="249"/>
  <c r="VTE8" i="249"/>
  <c r="VTD8" i="249"/>
  <c r="VTC8" i="249"/>
  <c r="VTB8" i="249"/>
  <c r="VTA8" i="249"/>
  <c r="VSZ8" i="249"/>
  <c r="VSY8" i="249"/>
  <c r="VSX8" i="249"/>
  <c r="VSW8" i="249"/>
  <c r="VSV8" i="249"/>
  <c r="VSU8" i="249"/>
  <c r="VST8" i="249"/>
  <c r="VSS8" i="249"/>
  <c r="VSR8" i="249"/>
  <c r="VSQ8" i="249"/>
  <c r="VSP8" i="249"/>
  <c r="VSO8" i="249"/>
  <c r="VSN8" i="249"/>
  <c r="VSM8" i="249"/>
  <c r="VSL8" i="249"/>
  <c r="VSK8" i="249"/>
  <c r="VSJ8" i="249"/>
  <c r="VSI8" i="249"/>
  <c r="VSH8" i="249"/>
  <c r="VSG8" i="249"/>
  <c r="VSF8" i="249"/>
  <c r="VSE8" i="249"/>
  <c r="VSD8" i="249"/>
  <c r="VSC8" i="249"/>
  <c r="VSB8" i="249"/>
  <c r="VSA8" i="249"/>
  <c r="VRZ8" i="249"/>
  <c r="VRY8" i="249"/>
  <c r="VRX8" i="249"/>
  <c r="VRW8" i="249"/>
  <c r="VRV8" i="249"/>
  <c r="VRU8" i="249"/>
  <c r="VRT8" i="249"/>
  <c r="VRS8" i="249"/>
  <c r="VRR8" i="249"/>
  <c r="VRQ8" i="249"/>
  <c r="VRP8" i="249"/>
  <c r="VRO8" i="249"/>
  <c r="VRN8" i="249"/>
  <c r="VRM8" i="249"/>
  <c r="VRL8" i="249"/>
  <c r="VRK8" i="249"/>
  <c r="VRJ8" i="249"/>
  <c r="VRI8" i="249"/>
  <c r="VRH8" i="249"/>
  <c r="VRG8" i="249"/>
  <c r="VRF8" i="249"/>
  <c r="VRE8" i="249"/>
  <c r="VRD8" i="249"/>
  <c r="VRC8" i="249"/>
  <c r="VRB8" i="249"/>
  <c r="VRA8" i="249"/>
  <c r="VQZ8" i="249"/>
  <c r="VQY8" i="249"/>
  <c r="VQX8" i="249"/>
  <c r="VQW8" i="249"/>
  <c r="VQV8" i="249"/>
  <c r="VQU8" i="249"/>
  <c r="VQT8" i="249"/>
  <c r="VQS8" i="249"/>
  <c r="VQR8" i="249"/>
  <c r="VQQ8" i="249"/>
  <c r="VQP8" i="249"/>
  <c r="VQO8" i="249"/>
  <c r="VQN8" i="249"/>
  <c r="VQM8" i="249"/>
  <c r="VQL8" i="249"/>
  <c r="VQK8" i="249"/>
  <c r="VQJ8" i="249"/>
  <c r="VQI8" i="249"/>
  <c r="VQH8" i="249"/>
  <c r="VQG8" i="249"/>
  <c r="VQF8" i="249"/>
  <c r="VQE8" i="249"/>
  <c r="VQD8" i="249"/>
  <c r="VQC8" i="249"/>
  <c r="VQB8" i="249"/>
  <c r="VQA8" i="249"/>
  <c r="VPZ8" i="249"/>
  <c r="VPY8" i="249"/>
  <c r="VPX8" i="249"/>
  <c r="VPW8" i="249"/>
  <c r="VPV8" i="249"/>
  <c r="VPU8" i="249"/>
  <c r="VPT8" i="249"/>
  <c r="VPS8" i="249"/>
  <c r="VPR8" i="249"/>
  <c r="VPQ8" i="249"/>
  <c r="VPP8" i="249"/>
  <c r="VPO8" i="249"/>
  <c r="VPN8" i="249"/>
  <c r="VPM8" i="249"/>
  <c r="VPL8" i="249"/>
  <c r="VPK8" i="249"/>
  <c r="VPJ8" i="249"/>
  <c r="VPI8" i="249"/>
  <c r="VPH8" i="249"/>
  <c r="VPG8" i="249"/>
  <c r="VPF8" i="249"/>
  <c r="VPE8" i="249"/>
  <c r="VPD8" i="249"/>
  <c r="VPC8" i="249"/>
  <c r="VPB8" i="249"/>
  <c r="VPA8" i="249"/>
  <c r="VOZ8" i="249"/>
  <c r="VOY8" i="249"/>
  <c r="VOX8" i="249"/>
  <c r="VOW8" i="249"/>
  <c r="VOV8" i="249"/>
  <c r="VOU8" i="249"/>
  <c r="VOT8" i="249"/>
  <c r="VOS8" i="249"/>
  <c r="VOR8" i="249"/>
  <c r="VOQ8" i="249"/>
  <c r="VOP8" i="249"/>
  <c r="VOO8" i="249"/>
  <c r="VON8" i="249"/>
  <c r="VOM8" i="249"/>
  <c r="VOL8" i="249"/>
  <c r="VOK8" i="249"/>
  <c r="VOJ8" i="249"/>
  <c r="VOI8" i="249"/>
  <c r="VOH8" i="249"/>
  <c r="VOG8" i="249"/>
  <c r="VOF8" i="249"/>
  <c r="VOE8" i="249"/>
  <c r="VOD8" i="249"/>
  <c r="VOC8" i="249"/>
  <c r="VOB8" i="249"/>
  <c r="VOA8" i="249"/>
  <c r="VNZ8" i="249"/>
  <c r="VNY8" i="249"/>
  <c r="VNX8" i="249"/>
  <c r="VNW8" i="249"/>
  <c r="VNV8" i="249"/>
  <c r="VNU8" i="249"/>
  <c r="VNT8" i="249"/>
  <c r="VNS8" i="249"/>
  <c r="VNR8" i="249"/>
  <c r="VNQ8" i="249"/>
  <c r="VNP8" i="249"/>
  <c r="VNO8" i="249"/>
  <c r="VNN8" i="249"/>
  <c r="VNM8" i="249"/>
  <c r="VNL8" i="249"/>
  <c r="VNK8" i="249"/>
  <c r="VNJ8" i="249"/>
  <c r="VNI8" i="249"/>
  <c r="VNH8" i="249"/>
  <c r="VNG8" i="249"/>
  <c r="VNF8" i="249"/>
  <c r="VNE8" i="249"/>
  <c r="VND8" i="249"/>
  <c r="VNC8" i="249"/>
  <c r="VNB8" i="249"/>
  <c r="VNA8" i="249"/>
  <c r="VMZ8" i="249"/>
  <c r="VMY8" i="249"/>
  <c r="VMX8" i="249"/>
  <c r="VMW8" i="249"/>
  <c r="VMV8" i="249"/>
  <c r="VMU8" i="249"/>
  <c r="VMT8" i="249"/>
  <c r="VMS8" i="249"/>
  <c r="VMR8" i="249"/>
  <c r="VMQ8" i="249"/>
  <c r="VMP8" i="249"/>
  <c r="VMO8" i="249"/>
  <c r="VMN8" i="249"/>
  <c r="VMM8" i="249"/>
  <c r="VML8" i="249"/>
  <c r="VMK8" i="249"/>
  <c r="VMJ8" i="249"/>
  <c r="VMI8" i="249"/>
  <c r="VMH8" i="249"/>
  <c r="VMG8" i="249"/>
  <c r="VMF8" i="249"/>
  <c r="VME8" i="249"/>
  <c r="VMD8" i="249"/>
  <c r="VMC8" i="249"/>
  <c r="VMB8" i="249"/>
  <c r="VMA8" i="249"/>
  <c r="VLZ8" i="249"/>
  <c r="VLY8" i="249"/>
  <c r="VLX8" i="249"/>
  <c r="VLW8" i="249"/>
  <c r="VLV8" i="249"/>
  <c r="VLU8" i="249"/>
  <c r="VLT8" i="249"/>
  <c r="VLS8" i="249"/>
  <c r="VLR8" i="249"/>
  <c r="VLQ8" i="249"/>
  <c r="VLP8" i="249"/>
  <c r="VLO8" i="249"/>
  <c r="VLN8" i="249"/>
  <c r="VLM8" i="249"/>
  <c r="VLL8" i="249"/>
  <c r="VLK8" i="249"/>
  <c r="VLJ8" i="249"/>
  <c r="VLI8" i="249"/>
  <c r="VLH8" i="249"/>
  <c r="VLG8" i="249"/>
  <c r="VLF8" i="249"/>
  <c r="VLE8" i="249"/>
  <c r="VLD8" i="249"/>
  <c r="VLC8" i="249"/>
  <c r="VLB8" i="249"/>
  <c r="VLA8" i="249"/>
  <c r="VKZ8" i="249"/>
  <c r="VKY8" i="249"/>
  <c r="VKX8" i="249"/>
  <c r="VKW8" i="249"/>
  <c r="VKV8" i="249"/>
  <c r="VKU8" i="249"/>
  <c r="VKT8" i="249"/>
  <c r="VKS8" i="249"/>
  <c r="VKR8" i="249"/>
  <c r="VKQ8" i="249"/>
  <c r="VKP8" i="249"/>
  <c r="VKO8" i="249"/>
  <c r="VKN8" i="249"/>
  <c r="VKM8" i="249"/>
  <c r="VKL8" i="249"/>
  <c r="VKK8" i="249"/>
  <c r="VKJ8" i="249"/>
  <c r="VKI8" i="249"/>
  <c r="VKH8" i="249"/>
  <c r="VKG8" i="249"/>
  <c r="VKF8" i="249"/>
  <c r="VKE8" i="249"/>
  <c r="VKD8" i="249"/>
  <c r="VKC8" i="249"/>
  <c r="VKB8" i="249"/>
  <c r="VKA8" i="249"/>
  <c r="VJZ8" i="249"/>
  <c r="VJY8" i="249"/>
  <c r="VJX8" i="249"/>
  <c r="VJW8" i="249"/>
  <c r="VJV8" i="249"/>
  <c r="VJU8" i="249"/>
  <c r="VJT8" i="249"/>
  <c r="VJS8" i="249"/>
  <c r="VJR8" i="249"/>
  <c r="VJQ8" i="249"/>
  <c r="VJP8" i="249"/>
  <c r="VJO8" i="249"/>
  <c r="VJN8" i="249"/>
  <c r="VJM8" i="249"/>
  <c r="VJL8" i="249"/>
  <c r="VJK8" i="249"/>
  <c r="VJJ8" i="249"/>
  <c r="VJI8" i="249"/>
  <c r="VJH8" i="249"/>
  <c r="VJG8" i="249"/>
  <c r="VJF8" i="249"/>
  <c r="VJE8" i="249"/>
  <c r="VJD8" i="249"/>
  <c r="VJC8" i="249"/>
  <c r="VJB8" i="249"/>
  <c r="VJA8" i="249"/>
  <c r="VIZ8" i="249"/>
  <c r="VIY8" i="249"/>
  <c r="VIX8" i="249"/>
  <c r="VIW8" i="249"/>
  <c r="VIV8" i="249"/>
  <c r="VIU8" i="249"/>
  <c r="VIT8" i="249"/>
  <c r="VIS8" i="249"/>
  <c r="VIR8" i="249"/>
  <c r="VIQ8" i="249"/>
  <c r="VIP8" i="249"/>
  <c r="VIO8" i="249"/>
  <c r="VIN8" i="249"/>
  <c r="VIM8" i="249"/>
  <c r="VIL8" i="249"/>
  <c r="VIK8" i="249"/>
  <c r="VIJ8" i="249"/>
  <c r="VII8" i="249"/>
  <c r="VIH8" i="249"/>
  <c r="VIG8" i="249"/>
  <c r="VIF8" i="249"/>
  <c r="VIE8" i="249"/>
  <c r="VID8" i="249"/>
  <c r="VIC8" i="249"/>
  <c r="VIB8" i="249"/>
  <c r="VIA8" i="249"/>
  <c r="VHZ8" i="249"/>
  <c r="VHY8" i="249"/>
  <c r="VHX8" i="249"/>
  <c r="VHW8" i="249"/>
  <c r="VHV8" i="249"/>
  <c r="VHU8" i="249"/>
  <c r="VHT8" i="249"/>
  <c r="VHS8" i="249"/>
  <c r="VHR8" i="249"/>
  <c r="VHQ8" i="249"/>
  <c r="VHP8" i="249"/>
  <c r="VHO8" i="249"/>
  <c r="VHN8" i="249"/>
  <c r="VHM8" i="249"/>
  <c r="VHL8" i="249"/>
  <c r="VHK8" i="249"/>
  <c r="VHJ8" i="249"/>
  <c r="VHI8" i="249"/>
  <c r="VHH8" i="249"/>
  <c r="VHG8" i="249"/>
  <c r="VHF8" i="249"/>
  <c r="VHE8" i="249"/>
  <c r="VHD8" i="249"/>
  <c r="VHC8" i="249"/>
  <c r="VHB8" i="249"/>
  <c r="VHA8" i="249"/>
  <c r="VGZ8" i="249"/>
  <c r="VGY8" i="249"/>
  <c r="VGX8" i="249"/>
  <c r="VGW8" i="249"/>
  <c r="VGV8" i="249"/>
  <c r="VGU8" i="249"/>
  <c r="VGT8" i="249"/>
  <c r="VGS8" i="249"/>
  <c r="VGR8" i="249"/>
  <c r="VGQ8" i="249"/>
  <c r="VGP8" i="249"/>
  <c r="VGO8" i="249"/>
  <c r="VGN8" i="249"/>
  <c r="VGM8" i="249"/>
  <c r="VGL8" i="249"/>
  <c r="VGK8" i="249"/>
  <c r="VGJ8" i="249"/>
  <c r="VGI8" i="249"/>
  <c r="VGH8" i="249"/>
  <c r="VGG8" i="249"/>
  <c r="VGF8" i="249"/>
  <c r="VGE8" i="249"/>
  <c r="VGD8" i="249"/>
  <c r="VGC8" i="249"/>
  <c r="VGB8" i="249"/>
  <c r="VGA8" i="249"/>
  <c r="VFZ8" i="249"/>
  <c r="VFY8" i="249"/>
  <c r="VFX8" i="249"/>
  <c r="VFW8" i="249"/>
  <c r="VFV8" i="249"/>
  <c r="VFU8" i="249"/>
  <c r="VFT8" i="249"/>
  <c r="VFS8" i="249"/>
  <c r="VFR8" i="249"/>
  <c r="VFQ8" i="249"/>
  <c r="VFP8" i="249"/>
  <c r="VFO8" i="249"/>
  <c r="VFN8" i="249"/>
  <c r="VFM8" i="249"/>
  <c r="VFL8" i="249"/>
  <c r="VFK8" i="249"/>
  <c r="VFJ8" i="249"/>
  <c r="VFI8" i="249"/>
  <c r="VFH8" i="249"/>
  <c r="VFG8" i="249"/>
  <c r="VFF8" i="249"/>
  <c r="VFE8" i="249"/>
  <c r="VFD8" i="249"/>
  <c r="VFC8" i="249"/>
  <c r="VFB8" i="249"/>
  <c r="VFA8" i="249"/>
  <c r="VEZ8" i="249"/>
  <c r="VEY8" i="249"/>
  <c r="VEX8" i="249"/>
  <c r="VEW8" i="249"/>
  <c r="VEV8" i="249"/>
  <c r="VEU8" i="249"/>
  <c r="VET8" i="249"/>
  <c r="VES8" i="249"/>
  <c r="VER8" i="249"/>
  <c r="VEQ8" i="249"/>
  <c r="VEP8" i="249"/>
  <c r="VEO8" i="249"/>
  <c r="VEN8" i="249"/>
  <c r="VEM8" i="249"/>
  <c r="VEL8" i="249"/>
  <c r="VEK8" i="249"/>
  <c r="VEJ8" i="249"/>
  <c r="VEI8" i="249"/>
  <c r="VEH8" i="249"/>
  <c r="VEG8" i="249"/>
  <c r="VEF8" i="249"/>
  <c r="VEE8" i="249"/>
  <c r="VED8" i="249"/>
  <c r="VEC8" i="249"/>
  <c r="VEB8" i="249"/>
  <c r="VEA8" i="249"/>
  <c r="VDZ8" i="249"/>
  <c r="VDY8" i="249"/>
  <c r="VDX8" i="249"/>
  <c r="VDW8" i="249"/>
  <c r="VDV8" i="249"/>
  <c r="VDU8" i="249"/>
  <c r="VDT8" i="249"/>
  <c r="VDS8" i="249"/>
  <c r="VDR8" i="249"/>
  <c r="VDQ8" i="249"/>
  <c r="VDP8" i="249"/>
  <c r="VDO8" i="249"/>
  <c r="VDN8" i="249"/>
  <c r="VDM8" i="249"/>
  <c r="VDL8" i="249"/>
  <c r="VDK8" i="249"/>
  <c r="VDJ8" i="249"/>
  <c r="VDI8" i="249"/>
  <c r="VDH8" i="249"/>
  <c r="VDG8" i="249"/>
  <c r="VDF8" i="249"/>
  <c r="VDE8" i="249"/>
  <c r="VDD8" i="249"/>
  <c r="VDC8" i="249"/>
  <c r="VDB8" i="249"/>
  <c r="VDA8" i="249"/>
  <c r="VCZ8" i="249"/>
  <c r="VCY8" i="249"/>
  <c r="VCX8" i="249"/>
  <c r="VCW8" i="249"/>
  <c r="VCV8" i="249"/>
  <c r="VCU8" i="249"/>
  <c r="VCT8" i="249"/>
  <c r="VCS8" i="249"/>
  <c r="VCR8" i="249"/>
  <c r="VCQ8" i="249"/>
  <c r="VCP8" i="249"/>
  <c r="VCO8" i="249"/>
  <c r="VCN8" i="249"/>
  <c r="VCM8" i="249"/>
  <c r="VCL8" i="249"/>
  <c r="VCK8" i="249"/>
  <c r="VCJ8" i="249"/>
  <c r="VCI8" i="249"/>
  <c r="VCH8" i="249"/>
  <c r="VCG8" i="249"/>
  <c r="VCF8" i="249"/>
  <c r="VCE8" i="249"/>
  <c r="VCD8" i="249"/>
  <c r="VCC8" i="249"/>
  <c r="VCB8" i="249"/>
  <c r="VCA8" i="249"/>
  <c r="VBZ8" i="249"/>
  <c r="VBY8" i="249"/>
  <c r="VBX8" i="249"/>
  <c r="VBW8" i="249"/>
  <c r="VBV8" i="249"/>
  <c r="VBU8" i="249"/>
  <c r="VBT8" i="249"/>
  <c r="VBS8" i="249"/>
  <c r="VBR8" i="249"/>
  <c r="VBQ8" i="249"/>
  <c r="VBP8" i="249"/>
  <c r="VBO8" i="249"/>
  <c r="VBN8" i="249"/>
  <c r="VBM8" i="249"/>
  <c r="VBL8" i="249"/>
  <c r="VBK8" i="249"/>
  <c r="VBJ8" i="249"/>
  <c r="VBI8" i="249"/>
  <c r="VBH8" i="249"/>
  <c r="VBG8" i="249"/>
  <c r="VBF8" i="249"/>
  <c r="VBE8" i="249"/>
  <c r="VBD8" i="249"/>
  <c r="VBC8" i="249"/>
  <c r="VBB8" i="249"/>
  <c r="VBA8" i="249"/>
  <c r="VAZ8" i="249"/>
  <c r="VAY8" i="249"/>
  <c r="VAX8" i="249"/>
  <c r="VAW8" i="249"/>
  <c r="VAV8" i="249"/>
  <c r="VAU8" i="249"/>
  <c r="VAT8" i="249"/>
  <c r="VAS8" i="249"/>
  <c r="VAR8" i="249"/>
  <c r="VAQ8" i="249"/>
  <c r="VAP8" i="249"/>
  <c r="VAO8" i="249"/>
  <c r="VAN8" i="249"/>
  <c r="VAM8" i="249"/>
  <c r="VAL8" i="249"/>
  <c r="VAK8" i="249"/>
  <c r="VAJ8" i="249"/>
  <c r="VAI8" i="249"/>
  <c r="VAH8" i="249"/>
  <c r="VAG8" i="249"/>
  <c r="VAF8" i="249"/>
  <c r="VAE8" i="249"/>
  <c r="VAD8" i="249"/>
  <c r="VAC8" i="249"/>
  <c r="VAB8" i="249"/>
  <c r="VAA8" i="249"/>
  <c r="UZZ8" i="249"/>
  <c r="UZY8" i="249"/>
  <c r="UZX8" i="249"/>
  <c r="UZW8" i="249"/>
  <c r="UZV8" i="249"/>
  <c r="UZU8" i="249"/>
  <c r="UZT8" i="249"/>
  <c r="UZS8" i="249"/>
  <c r="UZR8" i="249"/>
  <c r="UZQ8" i="249"/>
  <c r="UZP8" i="249"/>
  <c r="UZO8" i="249"/>
  <c r="UZN8" i="249"/>
  <c r="UZM8" i="249"/>
  <c r="UZL8" i="249"/>
  <c r="UZK8" i="249"/>
  <c r="UZJ8" i="249"/>
  <c r="UZI8" i="249"/>
  <c r="UZH8" i="249"/>
  <c r="UZG8" i="249"/>
  <c r="UZF8" i="249"/>
  <c r="UZE8" i="249"/>
  <c r="UZD8" i="249"/>
  <c r="UZC8" i="249"/>
  <c r="UZB8" i="249"/>
  <c r="UZA8" i="249"/>
  <c r="UYZ8" i="249"/>
  <c r="UYY8" i="249"/>
  <c r="UYX8" i="249"/>
  <c r="UYW8" i="249"/>
  <c r="UYV8" i="249"/>
  <c r="UYU8" i="249"/>
  <c r="UYT8" i="249"/>
  <c r="UYS8" i="249"/>
  <c r="UYR8" i="249"/>
  <c r="UYQ8" i="249"/>
  <c r="UYP8" i="249"/>
  <c r="UYO8" i="249"/>
  <c r="UYN8" i="249"/>
  <c r="UYM8" i="249"/>
  <c r="UYL8" i="249"/>
  <c r="UYK8" i="249"/>
  <c r="UYJ8" i="249"/>
  <c r="UYI8" i="249"/>
  <c r="UYH8" i="249"/>
  <c r="UYG8" i="249"/>
  <c r="UYF8" i="249"/>
  <c r="UYE8" i="249"/>
  <c r="UYD8" i="249"/>
  <c r="UYC8" i="249"/>
  <c r="UYB8" i="249"/>
  <c r="UYA8" i="249"/>
  <c r="UXZ8" i="249"/>
  <c r="UXY8" i="249"/>
  <c r="UXX8" i="249"/>
  <c r="UXW8" i="249"/>
  <c r="UXV8" i="249"/>
  <c r="UXU8" i="249"/>
  <c r="UXT8" i="249"/>
  <c r="UXS8" i="249"/>
  <c r="UXR8" i="249"/>
  <c r="UXQ8" i="249"/>
  <c r="UXP8" i="249"/>
  <c r="UXO8" i="249"/>
  <c r="UXN8" i="249"/>
  <c r="UXM8" i="249"/>
  <c r="UXL8" i="249"/>
  <c r="UXK8" i="249"/>
  <c r="UXJ8" i="249"/>
  <c r="UXI8" i="249"/>
  <c r="UXH8" i="249"/>
  <c r="UXG8" i="249"/>
  <c r="UXF8" i="249"/>
  <c r="UXE8" i="249"/>
  <c r="UXD8" i="249"/>
  <c r="UXC8" i="249"/>
  <c r="UXB8" i="249"/>
  <c r="UXA8" i="249"/>
  <c r="UWZ8" i="249"/>
  <c r="UWY8" i="249"/>
  <c r="UWX8" i="249"/>
  <c r="UWW8" i="249"/>
  <c r="UWV8" i="249"/>
  <c r="UWU8" i="249"/>
  <c r="UWT8" i="249"/>
  <c r="UWS8" i="249"/>
  <c r="UWR8" i="249"/>
  <c r="UWQ8" i="249"/>
  <c r="UWP8" i="249"/>
  <c r="UWO8" i="249"/>
  <c r="UWN8" i="249"/>
  <c r="UWM8" i="249"/>
  <c r="UWL8" i="249"/>
  <c r="UWK8" i="249"/>
  <c r="UWJ8" i="249"/>
  <c r="UWI8" i="249"/>
  <c r="UWH8" i="249"/>
  <c r="UWG8" i="249"/>
  <c r="UWF8" i="249"/>
  <c r="UWE8" i="249"/>
  <c r="UWD8" i="249"/>
  <c r="UWC8" i="249"/>
  <c r="UWB8" i="249"/>
  <c r="UWA8" i="249"/>
  <c r="UVZ8" i="249"/>
  <c r="UVY8" i="249"/>
  <c r="UVX8" i="249"/>
  <c r="UVW8" i="249"/>
  <c r="UVV8" i="249"/>
  <c r="UVU8" i="249"/>
  <c r="UVT8" i="249"/>
  <c r="UVS8" i="249"/>
  <c r="UVR8" i="249"/>
  <c r="UVQ8" i="249"/>
  <c r="UVP8" i="249"/>
  <c r="UVO8" i="249"/>
  <c r="UVN8" i="249"/>
  <c r="UVM8" i="249"/>
  <c r="UVL8" i="249"/>
  <c r="UVK8" i="249"/>
  <c r="UVJ8" i="249"/>
  <c r="UVI8" i="249"/>
  <c r="UVH8" i="249"/>
  <c r="UVG8" i="249"/>
  <c r="UVF8" i="249"/>
  <c r="UVE8" i="249"/>
  <c r="UVD8" i="249"/>
  <c r="UVC8" i="249"/>
  <c r="UVB8" i="249"/>
  <c r="UVA8" i="249"/>
  <c r="UUZ8" i="249"/>
  <c r="UUY8" i="249"/>
  <c r="UUX8" i="249"/>
  <c r="UUW8" i="249"/>
  <c r="UUV8" i="249"/>
  <c r="UUU8" i="249"/>
  <c r="UUT8" i="249"/>
  <c r="UUS8" i="249"/>
  <c r="UUR8" i="249"/>
  <c r="UUQ8" i="249"/>
  <c r="UUP8" i="249"/>
  <c r="UUO8" i="249"/>
  <c r="UUN8" i="249"/>
  <c r="UUM8" i="249"/>
  <c r="UUL8" i="249"/>
  <c r="UUK8" i="249"/>
  <c r="UUJ8" i="249"/>
  <c r="UUI8" i="249"/>
  <c r="UUH8" i="249"/>
  <c r="UUG8" i="249"/>
  <c r="UUF8" i="249"/>
  <c r="UUE8" i="249"/>
  <c r="UUD8" i="249"/>
  <c r="UUC8" i="249"/>
  <c r="UUB8" i="249"/>
  <c r="UUA8" i="249"/>
  <c r="UTZ8" i="249"/>
  <c r="UTY8" i="249"/>
  <c r="UTX8" i="249"/>
  <c r="UTW8" i="249"/>
  <c r="UTV8" i="249"/>
  <c r="UTU8" i="249"/>
  <c r="UTT8" i="249"/>
  <c r="UTS8" i="249"/>
  <c r="UTR8" i="249"/>
  <c r="UTQ8" i="249"/>
  <c r="UTP8" i="249"/>
  <c r="UTO8" i="249"/>
  <c r="UTN8" i="249"/>
  <c r="UTM8" i="249"/>
  <c r="UTL8" i="249"/>
  <c r="UTK8" i="249"/>
  <c r="UTJ8" i="249"/>
  <c r="UTI8" i="249"/>
  <c r="UTH8" i="249"/>
  <c r="UTG8" i="249"/>
  <c r="UTF8" i="249"/>
  <c r="UTE8" i="249"/>
  <c r="UTD8" i="249"/>
  <c r="UTC8" i="249"/>
  <c r="UTB8" i="249"/>
  <c r="UTA8" i="249"/>
  <c r="USZ8" i="249"/>
  <c r="USY8" i="249"/>
  <c r="USX8" i="249"/>
  <c r="USW8" i="249"/>
  <c r="USV8" i="249"/>
  <c r="USU8" i="249"/>
  <c r="UST8" i="249"/>
  <c r="USS8" i="249"/>
  <c r="USR8" i="249"/>
  <c r="USQ8" i="249"/>
  <c r="USP8" i="249"/>
  <c r="USO8" i="249"/>
  <c r="USN8" i="249"/>
  <c r="USM8" i="249"/>
  <c r="USL8" i="249"/>
  <c r="USK8" i="249"/>
  <c r="USJ8" i="249"/>
  <c r="USI8" i="249"/>
  <c r="USH8" i="249"/>
  <c r="USG8" i="249"/>
  <c r="USF8" i="249"/>
  <c r="USE8" i="249"/>
  <c r="USD8" i="249"/>
  <c r="USC8" i="249"/>
  <c r="USB8" i="249"/>
  <c r="USA8" i="249"/>
  <c r="URZ8" i="249"/>
  <c r="URY8" i="249"/>
  <c r="URX8" i="249"/>
  <c r="URW8" i="249"/>
  <c r="URV8" i="249"/>
  <c r="URU8" i="249"/>
  <c r="URT8" i="249"/>
  <c r="URS8" i="249"/>
  <c r="URR8" i="249"/>
  <c r="URQ8" i="249"/>
  <c r="URP8" i="249"/>
  <c r="URO8" i="249"/>
  <c r="URN8" i="249"/>
  <c r="URM8" i="249"/>
  <c r="URL8" i="249"/>
  <c r="URK8" i="249"/>
  <c r="URJ8" i="249"/>
  <c r="URI8" i="249"/>
  <c r="URH8" i="249"/>
  <c r="URG8" i="249"/>
  <c r="URF8" i="249"/>
  <c r="URE8" i="249"/>
  <c r="URD8" i="249"/>
  <c r="URC8" i="249"/>
  <c r="URB8" i="249"/>
  <c r="URA8" i="249"/>
  <c r="UQZ8" i="249"/>
  <c r="UQY8" i="249"/>
  <c r="UQX8" i="249"/>
  <c r="UQW8" i="249"/>
  <c r="UQV8" i="249"/>
  <c r="UQU8" i="249"/>
  <c r="UQT8" i="249"/>
  <c r="UQS8" i="249"/>
  <c r="UQR8" i="249"/>
  <c r="UQQ8" i="249"/>
  <c r="UQP8" i="249"/>
  <c r="UQO8" i="249"/>
  <c r="UQN8" i="249"/>
  <c r="UQM8" i="249"/>
  <c r="UQL8" i="249"/>
  <c r="UQK8" i="249"/>
  <c r="UQJ8" i="249"/>
  <c r="UQI8" i="249"/>
  <c r="UQH8" i="249"/>
  <c r="UQG8" i="249"/>
  <c r="UQF8" i="249"/>
  <c r="UQE8" i="249"/>
  <c r="UQD8" i="249"/>
  <c r="UQC8" i="249"/>
  <c r="UQB8" i="249"/>
  <c r="UQA8" i="249"/>
  <c r="UPZ8" i="249"/>
  <c r="UPY8" i="249"/>
  <c r="UPX8" i="249"/>
  <c r="UPW8" i="249"/>
  <c r="UPV8" i="249"/>
  <c r="UPU8" i="249"/>
  <c r="UPT8" i="249"/>
  <c r="UPS8" i="249"/>
  <c r="UPR8" i="249"/>
  <c r="UPQ8" i="249"/>
  <c r="UPP8" i="249"/>
  <c r="UPO8" i="249"/>
  <c r="UPN8" i="249"/>
  <c r="UPM8" i="249"/>
  <c r="UPL8" i="249"/>
  <c r="UPK8" i="249"/>
  <c r="UPJ8" i="249"/>
  <c r="UPI8" i="249"/>
  <c r="UPH8" i="249"/>
  <c r="UPG8" i="249"/>
  <c r="UPF8" i="249"/>
  <c r="UPE8" i="249"/>
  <c r="UPD8" i="249"/>
  <c r="UPC8" i="249"/>
  <c r="UPB8" i="249"/>
  <c r="UPA8" i="249"/>
  <c r="UOZ8" i="249"/>
  <c r="UOY8" i="249"/>
  <c r="UOX8" i="249"/>
  <c r="UOW8" i="249"/>
  <c r="UOV8" i="249"/>
  <c r="UOU8" i="249"/>
  <c r="UOT8" i="249"/>
  <c r="UOS8" i="249"/>
  <c r="UOR8" i="249"/>
  <c r="UOQ8" i="249"/>
  <c r="UOP8" i="249"/>
  <c r="UOO8" i="249"/>
  <c r="UON8" i="249"/>
  <c r="UOM8" i="249"/>
  <c r="UOL8" i="249"/>
  <c r="UOK8" i="249"/>
  <c r="UOJ8" i="249"/>
  <c r="UOI8" i="249"/>
  <c r="UOH8" i="249"/>
  <c r="UOG8" i="249"/>
  <c r="UOF8" i="249"/>
  <c r="UOE8" i="249"/>
  <c r="UOD8" i="249"/>
  <c r="UOC8" i="249"/>
  <c r="UOB8" i="249"/>
  <c r="UOA8" i="249"/>
  <c r="UNZ8" i="249"/>
  <c r="UNY8" i="249"/>
  <c r="UNX8" i="249"/>
  <c r="UNW8" i="249"/>
  <c r="UNV8" i="249"/>
  <c r="UNU8" i="249"/>
  <c r="UNT8" i="249"/>
  <c r="UNS8" i="249"/>
  <c r="UNR8" i="249"/>
  <c r="UNQ8" i="249"/>
  <c r="UNP8" i="249"/>
  <c r="UNO8" i="249"/>
  <c r="UNN8" i="249"/>
  <c r="UNM8" i="249"/>
  <c r="UNL8" i="249"/>
  <c r="UNK8" i="249"/>
  <c r="UNJ8" i="249"/>
  <c r="UNI8" i="249"/>
  <c r="UNH8" i="249"/>
  <c r="UNG8" i="249"/>
  <c r="UNF8" i="249"/>
  <c r="UNE8" i="249"/>
  <c r="UND8" i="249"/>
  <c r="UNC8" i="249"/>
  <c r="UNB8" i="249"/>
  <c r="UNA8" i="249"/>
  <c r="UMZ8" i="249"/>
  <c r="UMY8" i="249"/>
  <c r="UMX8" i="249"/>
  <c r="UMW8" i="249"/>
  <c r="UMV8" i="249"/>
  <c r="UMU8" i="249"/>
  <c r="UMT8" i="249"/>
  <c r="UMS8" i="249"/>
  <c r="UMR8" i="249"/>
  <c r="UMQ8" i="249"/>
  <c r="UMP8" i="249"/>
  <c r="UMO8" i="249"/>
  <c r="UMN8" i="249"/>
  <c r="UMM8" i="249"/>
  <c r="UML8" i="249"/>
  <c r="UMK8" i="249"/>
  <c r="UMJ8" i="249"/>
  <c r="UMI8" i="249"/>
  <c r="UMH8" i="249"/>
  <c r="UMG8" i="249"/>
  <c r="UMF8" i="249"/>
  <c r="UME8" i="249"/>
  <c r="UMD8" i="249"/>
  <c r="UMC8" i="249"/>
  <c r="UMB8" i="249"/>
  <c r="UMA8" i="249"/>
  <c r="ULZ8" i="249"/>
  <c r="ULY8" i="249"/>
  <c r="ULX8" i="249"/>
  <c r="ULW8" i="249"/>
  <c r="ULV8" i="249"/>
  <c r="ULU8" i="249"/>
  <c r="ULT8" i="249"/>
  <c r="ULS8" i="249"/>
  <c r="ULR8" i="249"/>
  <c r="ULQ8" i="249"/>
  <c r="ULP8" i="249"/>
  <c r="ULO8" i="249"/>
  <c r="ULN8" i="249"/>
  <c r="ULM8" i="249"/>
  <c r="ULL8" i="249"/>
  <c r="ULK8" i="249"/>
  <c r="ULJ8" i="249"/>
  <c r="ULI8" i="249"/>
  <c r="ULH8" i="249"/>
  <c r="ULG8" i="249"/>
  <c r="ULF8" i="249"/>
  <c r="ULE8" i="249"/>
  <c r="ULD8" i="249"/>
  <c r="ULC8" i="249"/>
  <c r="ULB8" i="249"/>
  <c r="ULA8" i="249"/>
  <c r="UKZ8" i="249"/>
  <c r="UKY8" i="249"/>
  <c r="UKX8" i="249"/>
  <c r="UKW8" i="249"/>
  <c r="UKV8" i="249"/>
  <c r="UKU8" i="249"/>
  <c r="UKT8" i="249"/>
  <c r="UKS8" i="249"/>
  <c r="UKR8" i="249"/>
  <c r="UKQ8" i="249"/>
  <c r="UKP8" i="249"/>
  <c r="UKO8" i="249"/>
  <c r="UKN8" i="249"/>
  <c r="UKM8" i="249"/>
  <c r="UKL8" i="249"/>
  <c r="UKK8" i="249"/>
  <c r="UKJ8" i="249"/>
  <c r="UKI8" i="249"/>
  <c r="UKH8" i="249"/>
  <c r="UKG8" i="249"/>
  <c r="UKF8" i="249"/>
  <c r="UKE8" i="249"/>
  <c r="UKD8" i="249"/>
  <c r="UKC8" i="249"/>
  <c r="UKB8" i="249"/>
  <c r="UKA8" i="249"/>
  <c r="UJZ8" i="249"/>
  <c r="UJY8" i="249"/>
  <c r="UJX8" i="249"/>
  <c r="UJW8" i="249"/>
  <c r="UJV8" i="249"/>
  <c r="UJU8" i="249"/>
  <c r="UJT8" i="249"/>
  <c r="UJS8" i="249"/>
  <c r="UJR8" i="249"/>
  <c r="UJQ8" i="249"/>
  <c r="UJP8" i="249"/>
  <c r="UJO8" i="249"/>
  <c r="UJN8" i="249"/>
  <c r="UJM8" i="249"/>
  <c r="UJL8" i="249"/>
  <c r="UJK8" i="249"/>
  <c r="UJJ8" i="249"/>
  <c r="UJI8" i="249"/>
  <c r="UJH8" i="249"/>
  <c r="UJG8" i="249"/>
  <c r="UJF8" i="249"/>
  <c r="UJE8" i="249"/>
  <c r="UJD8" i="249"/>
  <c r="UJC8" i="249"/>
  <c r="UJB8" i="249"/>
  <c r="UJA8" i="249"/>
  <c r="UIZ8" i="249"/>
  <c r="UIY8" i="249"/>
  <c r="UIX8" i="249"/>
  <c r="UIW8" i="249"/>
  <c r="UIV8" i="249"/>
  <c r="UIU8" i="249"/>
  <c r="UIT8" i="249"/>
  <c r="UIS8" i="249"/>
  <c r="UIR8" i="249"/>
  <c r="UIQ8" i="249"/>
  <c r="UIP8" i="249"/>
  <c r="UIO8" i="249"/>
  <c r="UIN8" i="249"/>
  <c r="UIM8" i="249"/>
  <c r="UIL8" i="249"/>
  <c r="UIK8" i="249"/>
  <c r="UIJ8" i="249"/>
  <c r="UII8" i="249"/>
  <c r="UIH8" i="249"/>
  <c r="UIG8" i="249"/>
  <c r="UIF8" i="249"/>
  <c r="UIE8" i="249"/>
  <c r="UID8" i="249"/>
  <c r="UIC8" i="249"/>
  <c r="UIB8" i="249"/>
  <c r="UIA8" i="249"/>
  <c r="UHZ8" i="249"/>
  <c r="UHY8" i="249"/>
  <c r="UHX8" i="249"/>
  <c r="UHW8" i="249"/>
  <c r="UHV8" i="249"/>
  <c r="UHU8" i="249"/>
  <c r="UHT8" i="249"/>
  <c r="UHS8" i="249"/>
  <c r="UHR8" i="249"/>
  <c r="UHQ8" i="249"/>
  <c r="UHP8" i="249"/>
  <c r="UHO8" i="249"/>
  <c r="UHN8" i="249"/>
  <c r="UHM8" i="249"/>
  <c r="UHL8" i="249"/>
  <c r="UHK8" i="249"/>
  <c r="UHJ8" i="249"/>
  <c r="UHI8" i="249"/>
  <c r="UHH8" i="249"/>
  <c r="UHG8" i="249"/>
  <c r="UHF8" i="249"/>
  <c r="UHE8" i="249"/>
  <c r="UHD8" i="249"/>
  <c r="UHC8" i="249"/>
  <c r="UHB8" i="249"/>
  <c r="UHA8" i="249"/>
  <c r="UGZ8" i="249"/>
  <c r="UGY8" i="249"/>
  <c r="UGX8" i="249"/>
  <c r="UGW8" i="249"/>
  <c r="UGV8" i="249"/>
  <c r="UGU8" i="249"/>
  <c r="UGT8" i="249"/>
  <c r="UGS8" i="249"/>
  <c r="UGR8" i="249"/>
  <c r="UGQ8" i="249"/>
  <c r="UGP8" i="249"/>
  <c r="UGO8" i="249"/>
  <c r="UGN8" i="249"/>
  <c r="UGM8" i="249"/>
  <c r="UGL8" i="249"/>
  <c r="UGK8" i="249"/>
  <c r="UGJ8" i="249"/>
  <c r="UGI8" i="249"/>
  <c r="UGH8" i="249"/>
  <c r="UGG8" i="249"/>
  <c r="UGF8" i="249"/>
  <c r="UGE8" i="249"/>
  <c r="UGD8" i="249"/>
  <c r="UGC8" i="249"/>
  <c r="UGB8" i="249"/>
  <c r="UGA8" i="249"/>
  <c r="UFZ8" i="249"/>
  <c r="UFY8" i="249"/>
  <c r="UFX8" i="249"/>
  <c r="UFW8" i="249"/>
  <c r="UFV8" i="249"/>
  <c r="UFU8" i="249"/>
  <c r="UFT8" i="249"/>
  <c r="UFS8" i="249"/>
  <c r="UFR8" i="249"/>
  <c r="UFQ8" i="249"/>
  <c r="UFP8" i="249"/>
  <c r="UFO8" i="249"/>
  <c r="UFN8" i="249"/>
  <c r="UFM8" i="249"/>
  <c r="UFL8" i="249"/>
  <c r="UFK8" i="249"/>
  <c r="UFJ8" i="249"/>
  <c r="UFI8" i="249"/>
  <c r="UFH8" i="249"/>
  <c r="UFG8" i="249"/>
  <c r="UFF8" i="249"/>
  <c r="UFE8" i="249"/>
  <c r="UFD8" i="249"/>
  <c r="UFC8" i="249"/>
  <c r="UFB8" i="249"/>
  <c r="UFA8" i="249"/>
  <c r="UEZ8" i="249"/>
  <c r="UEY8" i="249"/>
  <c r="UEX8" i="249"/>
  <c r="UEW8" i="249"/>
  <c r="UEV8" i="249"/>
  <c r="UEU8" i="249"/>
  <c r="UET8" i="249"/>
  <c r="UES8" i="249"/>
  <c r="UER8" i="249"/>
  <c r="UEQ8" i="249"/>
  <c r="UEP8" i="249"/>
  <c r="UEO8" i="249"/>
  <c r="UEN8" i="249"/>
  <c r="UEM8" i="249"/>
  <c r="UEL8" i="249"/>
  <c r="UEK8" i="249"/>
  <c r="UEJ8" i="249"/>
  <c r="UEI8" i="249"/>
  <c r="UEH8" i="249"/>
  <c r="UEG8" i="249"/>
  <c r="UEF8" i="249"/>
  <c r="UEE8" i="249"/>
  <c r="UED8" i="249"/>
  <c r="UEC8" i="249"/>
  <c r="UEB8" i="249"/>
  <c r="UEA8" i="249"/>
  <c r="UDZ8" i="249"/>
  <c r="UDY8" i="249"/>
  <c r="UDX8" i="249"/>
  <c r="UDW8" i="249"/>
  <c r="UDV8" i="249"/>
  <c r="UDU8" i="249"/>
  <c r="UDT8" i="249"/>
  <c r="UDS8" i="249"/>
  <c r="UDR8" i="249"/>
  <c r="UDQ8" i="249"/>
  <c r="UDP8" i="249"/>
  <c r="UDO8" i="249"/>
  <c r="UDN8" i="249"/>
  <c r="UDM8" i="249"/>
  <c r="UDL8" i="249"/>
  <c r="UDK8" i="249"/>
  <c r="UDJ8" i="249"/>
  <c r="UDI8" i="249"/>
  <c r="UDH8" i="249"/>
  <c r="UDG8" i="249"/>
  <c r="UDF8" i="249"/>
  <c r="UDE8" i="249"/>
  <c r="UDD8" i="249"/>
  <c r="UDC8" i="249"/>
  <c r="UDB8" i="249"/>
  <c r="UDA8" i="249"/>
  <c r="UCZ8" i="249"/>
  <c r="UCY8" i="249"/>
  <c r="UCX8" i="249"/>
  <c r="UCW8" i="249"/>
  <c r="UCV8" i="249"/>
  <c r="UCU8" i="249"/>
  <c r="UCT8" i="249"/>
  <c r="UCS8" i="249"/>
  <c r="UCR8" i="249"/>
  <c r="UCQ8" i="249"/>
  <c r="UCP8" i="249"/>
  <c r="UCO8" i="249"/>
  <c r="UCN8" i="249"/>
  <c r="UCM8" i="249"/>
  <c r="UCL8" i="249"/>
  <c r="UCK8" i="249"/>
  <c r="UCJ8" i="249"/>
  <c r="UCI8" i="249"/>
  <c r="UCH8" i="249"/>
  <c r="UCG8" i="249"/>
  <c r="UCF8" i="249"/>
  <c r="UCE8" i="249"/>
  <c r="UCD8" i="249"/>
  <c r="UCC8" i="249"/>
  <c r="UCB8" i="249"/>
  <c r="UCA8" i="249"/>
  <c r="UBZ8" i="249"/>
  <c r="UBY8" i="249"/>
  <c r="UBX8" i="249"/>
  <c r="UBW8" i="249"/>
  <c r="UBV8" i="249"/>
  <c r="UBU8" i="249"/>
  <c r="UBT8" i="249"/>
  <c r="UBS8" i="249"/>
  <c r="UBR8" i="249"/>
  <c r="UBQ8" i="249"/>
  <c r="UBP8" i="249"/>
  <c r="UBO8" i="249"/>
  <c r="UBN8" i="249"/>
  <c r="UBM8" i="249"/>
  <c r="UBL8" i="249"/>
  <c r="UBK8" i="249"/>
  <c r="UBJ8" i="249"/>
  <c r="UBI8" i="249"/>
  <c r="UBH8" i="249"/>
  <c r="UBG8" i="249"/>
  <c r="UBF8" i="249"/>
  <c r="UBE8" i="249"/>
  <c r="UBD8" i="249"/>
  <c r="UBC8" i="249"/>
  <c r="UBB8" i="249"/>
  <c r="UBA8" i="249"/>
  <c r="UAZ8" i="249"/>
  <c r="UAY8" i="249"/>
  <c r="UAX8" i="249"/>
  <c r="UAW8" i="249"/>
  <c r="UAV8" i="249"/>
  <c r="UAU8" i="249"/>
  <c r="UAT8" i="249"/>
  <c r="UAS8" i="249"/>
  <c r="UAR8" i="249"/>
  <c r="UAQ8" i="249"/>
  <c r="UAP8" i="249"/>
  <c r="UAO8" i="249"/>
  <c r="UAN8" i="249"/>
  <c r="UAM8" i="249"/>
  <c r="UAL8" i="249"/>
  <c r="UAK8" i="249"/>
  <c r="UAJ8" i="249"/>
  <c r="UAI8" i="249"/>
  <c r="UAH8" i="249"/>
  <c r="UAG8" i="249"/>
  <c r="UAF8" i="249"/>
  <c r="UAE8" i="249"/>
  <c r="UAD8" i="249"/>
  <c r="UAC8" i="249"/>
  <c r="UAB8" i="249"/>
  <c r="UAA8" i="249"/>
  <c r="TZZ8" i="249"/>
  <c r="TZY8" i="249"/>
  <c r="TZX8" i="249"/>
  <c r="TZW8" i="249"/>
  <c r="TZV8" i="249"/>
  <c r="TZU8" i="249"/>
  <c r="TZT8" i="249"/>
  <c r="TZS8" i="249"/>
  <c r="TZR8" i="249"/>
  <c r="TZQ8" i="249"/>
  <c r="TZP8" i="249"/>
  <c r="TZO8" i="249"/>
  <c r="TZN8" i="249"/>
  <c r="TZM8" i="249"/>
  <c r="TZL8" i="249"/>
  <c r="TZK8" i="249"/>
  <c r="TZJ8" i="249"/>
  <c r="TZI8" i="249"/>
  <c r="TZH8" i="249"/>
  <c r="TZG8" i="249"/>
  <c r="TZF8" i="249"/>
  <c r="TZE8" i="249"/>
  <c r="TZD8" i="249"/>
  <c r="TZC8" i="249"/>
  <c r="TZB8" i="249"/>
  <c r="TZA8" i="249"/>
  <c r="TYZ8" i="249"/>
  <c r="TYY8" i="249"/>
  <c r="TYX8" i="249"/>
  <c r="TYW8" i="249"/>
  <c r="TYV8" i="249"/>
  <c r="TYU8" i="249"/>
  <c r="TYT8" i="249"/>
  <c r="TYS8" i="249"/>
  <c r="TYR8" i="249"/>
  <c r="TYQ8" i="249"/>
  <c r="TYP8" i="249"/>
  <c r="TYO8" i="249"/>
  <c r="TYN8" i="249"/>
  <c r="TYM8" i="249"/>
  <c r="TYL8" i="249"/>
  <c r="TYK8" i="249"/>
  <c r="TYJ8" i="249"/>
  <c r="TYI8" i="249"/>
  <c r="TYH8" i="249"/>
  <c r="TYG8" i="249"/>
  <c r="TYF8" i="249"/>
  <c r="TYE8" i="249"/>
  <c r="TYD8" i="249"/>
  <c r="TYC8" i="249"/>
  <c r="TYB8" i="249"/>
  <c r="TYA8" i="249"/>
  <c r="TXZ8" i="249"/>
  <c r="TXY8" i="249"/>
  <c r="TXX8" i="249"/>
  <c r="TXW8" i="249"/>
  <c r="TXV8" i="249"/>
  <c r="TXU8" i="249"/>
  <c r="TXT8" i="249"/>
  <c r="TXS8" i="249"/>
  <c r="TXR8" i="249"/>
  <c r="TXQ8" i="249"/>
  <c r="TXP8" i="249"/>
  <c r="TXO8" i="249"/>
  <c r="TXN8" i="249"/>
  <c r="TXM8" i="249"/>
  <c r="TXL8" i="249"/>
  <c r="TXK8" i="249"/>
  <c r="TXJ8" i="249"/>
  <c r="TXI8" i="249"/>
  <c r="TXH8" i="249"/>
  <c r="TXG8" i="249"/>
  <c r="TXF8" i="249"/>
  <c r="TXE8" i="249"/>
  <c r="TXD8" i="249"/>
  <c r="TXC8" i="249"/>
  <c r="TXB8" i="249"/>
  <c r="TXA8" i="249"/>
  <c r="TWZ8" i="249"/>
  <c r="TWY8" i="249"/>
  <c r="TWX8" i="249"/>
  <c r="TWW8" i="249"/>
  <c r="TWV8" i="249"/>
  <c r="TWU8" i="249"/>
  <c r="TWT8" i="249"/>
  <c r="TWS8" i="249"/>
  <c r="TWR8" i="249"/>
  <c r="TWQ8" i="249"/>
  <c r="TWP8" i="249"/>
  <c r="TWO8" i="249"/>
  <c r="TWN8" i="249"/>
  <c r="TWM8" i="249"/>
  <c r="TWL8" i="249"/>
  <c r="TWK8" i="249"/>
  <c r="TWJ8" i="249"/>
  <c r="TWI8" i="249"/>
  <c r="TWH8" i="249"/>
  <c r="TWG8" i="249"/>
  <c r="TWF8" i="249"/>
  <c r="TWE8" i="249"/>
  <c r="TWD8" i="249"/>
  <c r="TWC8" i="249"/>
  <c r="TWB8" i="249"/>
  <c r="TWA8" i="249"/>
  <c r="TVZ8" i="249"/>
  <c r="TVY8" i="249"/>
  <c r="TVX8" i="249"/>
  <c r="TVW8" i="249"/>
  <c r="TVV8" i="249"/>
  <c r="TVU8" i="249"/>
  <c r="TVT8" i="249"/>
  <c r="TVS8" i="249"/>
  <c r="TVR8" i="249"/>
  <c r="TVQ8" i="249"/>
  <c r="TVP8" i="249"/>
  <c r="TVO8" i="249"/>
  <c r="TVN8" i="249"/>
  <c r="TVM8" i="249"/>
  <c r="TVL8" i="249"/>
  <c r="TVK8" i="249"/>
  <c r="TVJ8" i="249"/>
  <c r="TVI8" i="249"/>
  <c r="TVH8" i="249"/>
  <c r="TVG8" i="249"/>
  <c r="TVF8" i="249"/>
  <c r="TVE8" i="249"/>
  <c r="TVD8" i="249"/>
  <c r="TVC8" i="249"/>
  <c r="TVB8" i="249"/>
  <c r="TVA8" i="249"/>
  <c r="TUZ8" i="249"/>
  <c r="TUY8" i="249"/>
  <c r="TUX8" i="249"/>
  <c r="TUW8" i="249"/>
  <c r="TUV8" i="249"/>
  <c r="TUU8" i="249"/>
  <c r="TUT8" i="249"/>
  <c r="TUS8" i="249"/>
  <c r="TUR8" i="249"/>
  <c r="TUQ8" i="249"/>
  <c r="TUP8" i="249"/>
  <c r="TUO8" i="249"/>
  <c r="TUN8" i="249"/>
  <c r="TUM8" i="249"/>
  <c r="TUL8" i="249"/>
  <c r="TUK8" i="249"/>
  <c r="TUJ8" i="249"/>
  <c r="TUI8" i="249"/>
  <c r="TUH8" i="249"/>
  <c r="TUG8" i="249"/>
  <c r="TUF8" i="249"/>
  <c r="TUE8" i="249"/>
  <c r="TUD8" i="249"/>
  <c r="TUC8" i="249"/>
  <c r="TUB8" i="249"/>
  <c r="TUA8" i="249"/>
  <c r="TTZ8" i="249"/>
  <c r="TTY8" i="249"/>
  <c r="TTX8" i="249"/>
  <c r="TTW8" i="249"/>
  <c r="TTV8" i="249"/>
  <c r="TTU8" i="249"/>
  <c r="TTT8" i="249"/>
  <c r="TTS8" i="249"/>
  <c r="TTR8" i="249"/>
  <c r="TTQ8" i="249"/>
  <c r="TTP8" i="249"/>
  <c r="TTO8" i="249"/>
  <c r="TTN8" i="249"/>
  <c r="TTM8" i="249"/>
  <c r="TTL8" i="249"/>
  <c r="TTK8" i="249"/>
  <c r="TTJ8" i="249"/>
  <c r="TTI8" i="249"/>
  <c r="TTH8" i="249"/>
  <c r="TTG8" i="249"/>
  <c r="TTF8" i="249"/>
  <c r="TTE8" i="249"/>
  <c r="TTD8" i="249"/>
  <c r="TTC8" i="249"/>
  <c r="TTB8" i="249"/>
  <c r="TTA8" i="249"/>
  <c r="TSZ8" i="249"/>
  <c r="TSY8" i="249"/>
  <c r="TSX8" i="249"/>
  <c r="TSW8" i="249"/>
  <c r="TSV8" i="249"/>
  <c r="TSU8" i="249"/>
  <c r="TST8" i="249"/>
  <c r="TSS8" i="249"/>
  <c r="TSR8" i="249"/>
  <c r="TSQ8" i="249"/>
  <c r="TSP8" i="249"/>
  <c r="TSO8" i="249"/>
  <c r="TSN8" i="249"/>
  <c r="TSM8" i="249"/>
  <c r="TSL8" i="249"/>
  <c r="TSK8" i="249"/>
  <c r="TSJ8" i="249"/>
  <c r="TSI8" i="249"/>
  <c r="TSH8" i="249"/>
  <c r="TSG8" i="249"/>
  <c r="TSF8" i="249"/>
  <c r="TSE8" i="249"/>
  <c r="TSD8" i="249"/>
  <c r="TSC8" i="249"/>
  <c r="TSB8" i="249"/>
  <c r="TSA8" i="249"/>
  <c r="TRZ8" i="249"/>
  <c r="TRY8" i="249"/>
  <c r="TRX8" i="249"/>
  <c r="TRW8" i="249"/>
  <c r="TRV8" i="249"/>
  <c r="TRU8" i="249"/>
  <c r="TRT8" i="249"/>
  <c r="TRS8" i="249"/>
  <c r="TRR8" i="249"/>
  <c r="TRQ8" i="249"/>
  <c r="TRP8" i="249"/>
  <c r="TRO8" i="249"/>
  <c r="TRN8" i="249"/>
  <c r="TRM8" i="249"/>
  <c r="TRL8" i="249"/>
  <c r="TRK8" i="249"/>
  <c r="TRJ8" i="249"/>
  <c r="TRI8" i="249"/>
  <c r="TRH8" i="249"/>
  <c r="TRG8" i="249"/>
  <c r="TRF8" i="249"/>
  <c r="TRE8" i="249"/>
  <c r="TRD8" i="249"/>
  <c r="TRC8" i="249"/>
  <c r="TRB8" i="249"/>
  <c r="TRA8" i="249"/>
  <c r="TQZ8" i="249"/>
  <c r="TQY8" i="249"/>
  <c r="TQX8" i="249"/>
  <c r="TQW8" i="249"/>
  <c r="TQV8" i="249"/>
  <c r="TQU8" i="249"/>
  <c r="TQT8" i="249"/>
  <c r="TQS8" i="249"/>
  <c r="TQR8" i="249"/>
  <c r="TQQ8" i="249"/>
  <c r="TQP8" i="249"/>
  <c r="TQO8" i="249"/>
  <c r="TQN8" i="249"/>
  <c r="TQM8" i="249"/>
  <c r="TQL8" i="249"/>
  <c r="TQK8" i="249"/>
  <c r="TQJ8" i="249"/>
  <c r="TQI8" i="249"/>
  <c r="TQH8" i="249"/>
  <c r="TQG8" i="249"/>
  <c r="TQF8" i="249"/>
  <c r="TQE8" i="249"/>
  <c r="TQD8" i="249"/>
  <c r="TQC8" i="249"/>
  <c r="TQB8" i="249"/>
  <c r="TQA8" i="249"/>
  <c r="TPZ8" i="249"/>
  <c r="TPY8" i="249"/>
  <c r="TPX8" i="249"/>
  <c r="TPW8" i="249"/>
  <c r="TPV8" i="249"/>
  <c r="TPU8" i="249"/>
  <c r="TPT8" i="249"/>
  <c r="TPS8" i="249"/>
  <c r="TPR8" i="249"/>
  <c r="TPQ8" i="249"/>
  <c r="TPP8" i="249"/>
  <c r="TPO8" i="249"/>
  <c r="TPN8" i="249"/>
  <c r="TPM8" i="249"/>
  <c r="TPL8" i="249"/>
  <c r="TPK8" i="249"/>
  <c r="TPJ8" i="249"/>
  <c r="TPI8" i="249"/>
  <c r="TPH8" i="249"/>
  <c r="TPG8" i="249"/>
  <c r="TPF8" i="249"/>
  <c r="TPE8" i="249"/>
  <c r="TPD8" i="249"/>
  <c r="TPC8" i="249"/>
  <c r="TPB8" i="249"/>
  <c r="TPA8" i="249"/>
  <c r="TOZ8" i="249"/>
  <c r="TOY8" i="249"/>
  <c r="TOX8" i="249"/>
  <c r="TOW8" i="249"/>
  <c r="TOV8" i="249"/>
  <c r="TOU8" i="249"/>
  <c r="TOT8" i="249"/>
  <c r="TOS8" i="249"/>
  <c r="TOR8" i="249"/>
  <c r="TOQ8" i="249"/>
  <c r="TOP8" i="249"/>
  <c r="TOO8" i="249"/>
  <c r="TON8" i="249"/>
  <c r="TOM8" i="249"/>
  <c r="TOL8" i="249"/>
  <c r="TOK8" i="249"/>
  <c r="TOJ8" i="249"/>
  <c r="TOI8" i="249"/>
  <c r="TOH8" i="249"/>
  <c r="TOG8" i="249"/>
  <c r="TOF8" i="249"/>
  <c r="TOE8" i="249"/>
  <c r="TOD8" i="249"/>
  <c r="TOC8" i="249"/>
  <c r="TOB8" i="249"/>
  <c r="TOA8" i="249"/>
  <c r="TNZ8" i="249"/>
  <c r="TNY8" i="249"/>
  <c r="TNX8" i="249"/>
  <c r="TNW8" i="249"/>
  <c r="TNV8" i="249"/>
  <c r="TNU8" i="249"/>
  <c r="TNT8" i="249"/>
  <c r="TNS8" i="249"/>
  <c r="TNR8" i="249"/>
  <c r="TNQ8" i="249"/>
  <c r="TNP8" i="249"/>
  <c r="TNO8" i="249"/>
  <c r="TNN8" i="249"/>
  <c r="TNM8" i="249"/>
  <c r="TNL8" i="249"/>
  <c r="TNK8" i="249"/>
  <c r="TNJ8" i="249"/>
  <c r="TNI8" i="249"/>
  <c r="TNH8" i="249"/>
  <c r="TNG8" i="249"/>
  <c r="TNF8" i="249"/>
  <c r="TNE8" i="249"/>
  <c r="TND8" i="249"/>
  <c r="TNC8" i="249"/>
  <c r="TNB8" i="249"/>
  <c r="TNA8" i="249"/>
  <c r="TMZ8" i="249"/>
  <c r="TMY8" i="249"/>
  <c r="TMX8" i="249"/>
  <c r="TMW8" i="249"/>
  <c r="TMV8" i="249"/>
  <c r="TMU8" i="249"/>
  <c r="TMT8" i="249"/>
  <c r="TMS8" i="249"/>
  <c r="TMR8" i="249"/>
  <c r="TMQ8" i="249"/>
  <c r="TMP8" i="249"/>
  <c r="TMO8" i="249"/>
  <c r="TMN8" i="249"/>
  <c r="TMM8" i="249"/>
  <c r="TML8" i="249"/>
  <c r="TMK8" i="249"/>
  <c r="TMJ8" i="249"/>
  <c r="TMI8" i="249"/>
  <c r="TMH8" i="249"/>
  <c r="TMG8" i="249"/>
  <c r="TMF8" i="249"/>
  <c r="TME8" i="249"/>
  <c r="TMD8" i="249"/>
  <c r="TMC8" i="249"/>
  <c r="TMB8" i="249"/>
  <c r="TMA8" i="249"/>
  <c r="TLZ8" i="249"/>
  <c r="TLY8" i="249"/>
  <c r="TLX8" i="249"/>
  <c r="TLW8" i="249"/>
  <c r="TLV8" i="249"/>
  <c r="TLU8" i="249"/>
  <c r="TLT8" i="249"/>
  <c r="TLS8" i="249"/>
  <c r="TLR8" i="249"/>
  <c r="TLQ8" i="249"/>
  <c r="TLP8" i="249"/>
  <c r="TLO8" i="249"/>
  <c r="TLN8" i="249"/>
  <c r="TLM8" i="249"/>
  <c r="TLL8" i="249"/>
  <c r="TLK8" i="249"/>
  <c r="TLJ8" i="249"/>
  <c r="TLI8" i="249"/>
  <c r="TLH8" i="249"/>
  <c r="TLG8" i="249"/>
  <c r="TLF8" i="249"/>
  <c r="TLE8" i="249"/>
  <c r="TLD8" i="249"/>
  <c r="TLC8" i="249"/>
  <c r="TLB8" i="249"/>
  <c r="TLA8" i="249"/>
  <c r="TKZ8" i="249"/>
  <c r="TKY8" i="249"/>
  <c r="TKX8" i="249"/>
  <c r="TKW8" i="249"/>
  <c r="TKV8" i="249"/>
  <c r="TKU8" i="249"/>
  <c r="TKT8" i="249"/>
  <c r="TKS8" i="249"/>
  <c r="TKR8" i="249"/>
  <c r="TKQ8" i="249"/>
  <c r="TKP8" i="249"/>
  <c r="TKO8" i="249"/>
  <c r="TKN8" i="249"/>
  <c r="TKM8" i="249"/>
  <c r="TKL8" i="249"/>
  <c r="TKK8" i="249"/>
  <c r="TKJ8" i="249"/>
  <c r="TKI8" i="249"/>
  <c r="TKH8" i="249"/>
  <c r="TKG8" i="249"/>
  <c r="TKF8" i="249"/>
  <c r="TKE8" i="249"/>
  <c r="TKD8" i="249"/>
  <c r="TKC8" i="249"/>
  <c r="TKB8" i="249"/>
  <c r="TKA8" i="249"/>
  <c r="TJZ8" i="249"/>
  <c r="TJY8" i="249"/>
  <c r="TJX8" i="249"/>
  <c r="TJW8" i="249"/>
  <c r="TJV8" i="249"/>
  <c r="TJU8" i="249"/>
  <c r="TJT8" i="249"/>
  <c r="TJS8" i="249"/>
  <c r="TJR8" i="249"/>
  <c r="TJQ8" i="249"/>
  <c r="TJP8" i="249"/>
  <c r="TJO8" i="249"/>
  <c r="TJN8" i="249"/>
  <c r="TJM8" i="249"/>
  <c r="TJL8" i="249"/>
  <c r="TJK8" i="249"/>
  <c r="TJJ8" i="249"/>
  <c r="TJI8" i="249"/>
  <c r="TJH8" i="249"/>
  <c r="TJG8" i="249"/>
  <c r="TJF8" i="249"/>
  <c r="TJE8" i="249"/>
  <c r="TJD8" i="249"/>
  <c r="TJC8" i="249"/>
  <c r="TJB8" i="249"/>
  <c r="TJA8" i="249"/>
  <c r="TIZ8" i="249"/>
  <c r="TIY8" i="249"/>
  <c r="TIX8" i="249"/>
  <c r="TIW8" i="249"/>
  <c r="TIV8" i="249"/>
  <c r="TIU8" i="249"/>
  <c r="TIT8" i="249"/>
  <c r="TIS8" i="249"/>
  <c r="TIR8" i="249"/>
  <c r="TIQ8" i="249"/>
  <c r="TIP8" i="249"/>
  <c r="TIO8" i="249"/>
  <c r="TIN8" i="249"/>
  <c r="TIM8" i="249"/>
  <c r="TIL8" i="249"/>
  <c r="TIK8" i="249"/>
  <c r="TIJ8" i="249"/>
  <c r="TII8" i="249"/>
  <c r="TIH8" i="249"/>
  <c r="TIG8" i="249"/>
  <c r="TIF8" i="249"/>
  <c r="TIE8" i="249"/>
  <c r="TID8" i="249"/>
  <c r="TIC8" i="249"/>
  <c r="TIB8" i="249"/>
  <c r="TIA8" i="249"/>
  <c r="THZ8" i="249"/>
  <c r="THY8" i="249"/>
  <c r="THX8" i="249"/>
  <c r="THW8" i="249"/>
  <c r="THV8" i="249"/>
  <c r="THU8" i="249"/>
  <c r="THT8" i="249"/>
  <c r="THS8" i="249"/>
  <c r="THR8" i="249"/>
  <c r="THQ8" i="249"/>
  <c r="THP8" i="249"/>
  <c r="THO8" i="249"/>
  <c r="THN8" i="249"/>
  <c r="THM8" i="249"/>
  <c r="THL8" i="249"/>
  <c r="THK8" i="249"/>
  <c r="THJ8" i="249"/>
  <c r="THI8" i="249"/>
  <c r="THH8" i="249"/>
  <c r="THG8" i="249"/>
  <c r="THF8" i="249"/>
  <c r="THE8" i="249"/>
  <c r="THD8" i="249"/>
  <c r="THC8" i="249"/>
  <c r="THB8" i="249"/>
  <c r="THA8" i="249"/>
  <c r="TGZ8" i="249"/>
  <c r="TGY8" i="249"/>
  <c r="TGX8" i="249"/>
  <c r="TGW8" i="249"/>
  <c r="TGV8" i="249"/>
  <c r="TGU8" i="249"/>
  <c r="TGT8" i="249"/>
  <c r="TGS8" i="249"/>
  <c r="TGR8" i="249"/>
  <c r="TGQ8" i="249"/>
  <c r="TGP8" i="249"/>
  <c r="TGO8" i="249"/>
  <c r="TGN8" i="249"/>
  <c r="TGM8" i="249"/>
  <c r="TGL8" i="249"/>
  <c r="TGK8" i="249"/>
  <c r="TGJ8" i="249"/>
  <c r="TGI8" i="249"/>
  <c r="TGH8" i="249"/>
  <c r="TGG8" i="249"/>
  <c r="TGF8" i="249"/>
  <c r="TGE8" i="249"/>
  <c r="TGD8" i="249"/>
  <c r="TGC8" i="249"/>
  <c r="TGB8" i="249"/>
  <c r="TGA8" i="249"/>
  <c r="TFZ8" i="249"/>
  <c r="TFY8" i="249"/>
  <c r="TFX8" i="249"/>
  <c r="TFW8" i="249"/>
  <c r="TFV8" i="249"/>
  <c r="TFU8" i="249"/>
  <c r="TFT8" i="249"/>
  <c r="TFS8" i="249"/>
  <c r="TFR8" i="249"/>
  <c r="TFQ8" i="249"/>
  <c r="TFP8" i="249"/>
  <c r="TFO8" i="249"/>
  <c r="TFN8" i="249"/>
  <c r="TFM8" i="249"/>
  <c r="TFL8" i="249"/>
  <c r="TFK8" i="249"/>
  <c r="TFJ8" i="249"/>
  <c r="TFI8" i="249"/>
  <c r="TFH8" i="249"/>
  <c r="TFG8" i="249"/>
  <c r="TFF8" i="249"/>
  <c r="TFE8" i="249"/>
  <c r="TFD8" i="249"/>
  <c r="TFC8" i="249"/>
  <c r="TFB8" i="249"/>
  <c r="TFA8" i="249"/>
  <c r="TEZ8" i="249"/>
  <c r="TEY8" i="249"/>
  <c r="TEX8" i="249"/>
  <c r="TEW8" i="249"/>
  <c r="TEV8" i="249"/>
  <c r="TEU8" i="249"/>
  <c r="TET8" i="249"/>
  <c r="TES8" i="249"/>
  <c r="TER8" i="249"/>
  <c r="TEQ8" i="249"/>
  <c r="TEP8" i="249"/>
  <c r="TEO8" i="249"/>
  <c r="TEN8" i="249"/>
  <c r="TEM8" i="249"/>
  <c r="TEL8" i="249"/>
  <c r="TEK8" i="249"/>
  <c r="TEJ8" i="249"/>
  <c r="TEI8" i="249"/>
  <c r="TEH8" i="249"/>
  <c r="TEG8" i="249"/>
  <c r="TEF8" i="249"/>
  <c r="TEE8" i="249"/>
  <c r="TED8" i="249"/>
  <c r="TEC8" i="249"/>
  <c r="TEB8" i="249"/>
  <c r="TEA8" i="249"/>
  <c r="TDZ8" i="249"/>
  <c r="TDY8" i="249"/>
  <c r="TDX8" i="249"/>
  <c r="TDW8" i="249"/>
  <c r="TDV8" i="249"/>
  <c r="TDU8" i="249"/>
  <c r="TDT8" i="249"/>
  <c r="TDS8" i="249"/>
  <c r="TDR8" i="249"/>
  <c r="TDQ8" i="249"/>
  <c r="TDP8" i="249"/>
  <c r="TDO8" i="249"/>
  <c r="TDN8" i="249"/>
  <c r="TDM8" i="249"/>
  <c r="TDL8" i="249"/>
  <c r="TDK8" i="249"/>
  <c r="TDJ8" i="249"/>
  <c r="TDI8" i="249"/>
  <c r="TDH8" i="249"/>
  <c r="TDG8" i="249"/>
  <c r="TDF8" i="249"/>
  <c r="TDE8" i="249"/>
  <c r="TDD8" i="249"/>
  <c r="TDC8" i="249"/>
  <c r="TDB8" i="249"/>
  <c r="TDA8" i="249"/>
  <c r="TCZ8" i="249"/>
  <c r="TCY8" i="249"/>
  <c r="TCX8" i="249"/>
  <c r="TCW8" i="249"/>
  <c r="TCV8" i="249"/>
  <c r="TCU8" i="249"/>
  <c r="TCT8" i="249"/>
  <c r="TCS8" i="249"/>
  <c r="TCR8" i="249"/>
  <c r="TCQ8" i="249"/>
  <c r="TCP8" i="249"/>
  <c r="TCO8" i="249"/>
  <c r="TCN8" i="249"/>
  <c r="TCM8" i="249"/>
  <c r="TCL8" i="249"/>
  <c r="TCK8" i="249"/>
  <c r="TCJ8" i="249"/>
  <c r="TCI8" i="249"/>
  <c r="TCH8" i="249"/>
  <c r="TCG8" i="249"/>
  <c r="TCF8" i="249"/>
  <c r="TCE8" i="249"/>
  <c r="TCD8" i="249"/>
  <c r="TCC8" i="249"/>
  <c r="TCB8" i="249"/>
  <c r="TCA8" i="249"/>
  <c r="TBZ8" i="249"/>
  <c r="TBY8" i="249"/>
  <c r="TBX8" i="249"/>
  <c r="TBW8" i="249"/>
  <c r="TBV8" i="249"/>
  <c r="TBU8" i="249"/>
  <c r="TBT8" i="249"/>
  <c r="TBS8" i="249"/>
  <c r="TBR8" i="249"/>
  <c r="TBQ8" i="249"/>
  <c r="TBP8" i="249"/>
  <c r="TBO8" i="249"/>
  <c r="TBN8" i="249"/>
  <c r="TBM8" i="249"/>
  <c r="TBL8" i="249"/>
  <c r="TBK8" i="249"/>
  <c r="TBJ8" i="249"/>
  <c r="TBI8" i="249"/>
  <c r="TBH8" i="249"/>
  <c r="TBG8" i="249"/>
  <c r="TBF8" i="249"/>
  <c r="TBE8" i="249"/>
  <c r="TBD8" i="249"/>
  <c r="TBC8" i="249"/>
  <c r="TBB8" i="249"/>
  <c r="TBA8" i="249"/>
  <c r="TAZ8" i="249"/>
  <c r="TAY8" i="249"/>
  <c r="TAX8" i="249"/>
  <c r="TAW8" i="249"/>
  <c r="TAV8" i="249"/>
  <c r="TAU8" i="249"/>
  <c r="TAT8" i="249"/>
  <c r="TAS8" i="249"/>
  <c r="TAR8" i="249"/>
  <c r="TAQ8" i="249"/>
  <c r="TAP8" i="249"/>
  <c r="TAO8" i="249"/>
  <c r="TAN8" i="249"/>
  <c r="TAM8" i="249"/>
  <c r="TAL8" i="249"/>
  <c r="TAK8" i="249"/>
  <c r="TAJ8" i="249"/>
  <c r="TAI8" i="249"/>
  <c r="TAH8" i="249"/>
  <c r="TAG8" i="249"/>
  <c r="TAF8" i="249"/>
  <c r="TAE8" i="249"/>
  <c r="TAD8" i="249"/>
  <c r="TAC8" i="249"/>
  <c r="TAB8" i="249"/>
  <c r="TAA8" i="249"/>
  <c r="SZZ8" i="249"/>
  <c r="SZY8" i="249"/>
  <c r="SZX8" i="249"/>
  <c r="SZW8" i="249"/>
  <c r="SZV8" i="249"/>
  <c r="SZU8" i="249"/>
  <c r="SZT8" i="249"/>
  <c r="SZS8" i="249"/>
  <c r="SZR8" i="249"/>
  <c r="SZQ8" i="249"/>
  <c r="SZP8" i="249"/>
  <c r="SZO8" i="249"/>
  <c r="SZN8" i="249"/>
  <c r="SZM8" i="249"/>
  <c r="SZL8" i="249"/>
  <c r="SZK8" i="249"/>
  <c r="SZJ8" i="249"/>
  <c r="SZI8" i="249"/>
  <c r="SZH8" i="249"/>
  <c r="SZG8" i="249"/>
  <c r="SZF8" i="249"/>
  <c r="SZE8" i="249"/>
  <c r="SZD8" i="249"/>
  <c r="SZC8" i="249"/>
  <c r="SZB8" i="249"/>
  <c r="SZA8" i="249"/>
  <c r="SYZ8" i="249"/>
  <c r="SYY8" i="249"/>
  <c r="SYX8" i="249"/>
  <c r="SYW8" i="249"/>
  <c r="SYV8" i="249"/>
  <c r="SYU8" i="249"/>
  <c r="SYT8" i="249"/>
  <c r="SYS8" i="249"/>
  <c r="SYR8" i="249"/>
  <c r="SYQ8" i="249"/>
  <c r="SYP8" i="249"/>
  <c r="SYO8" i="249"/>
  <c r="SYN8" i="249"/>
  <c r="SYM8" i="249"/>
  <c r="SYL8" i="249"/>
  <c r="SYK8" i="249"/>
  <c r="SYJ8" i="249"/>
  <c r="SYI8" i="249"/>
  <c r="SYH8" i="249"/>
  <c r="SYG8" i="249"/>
  <c r="SYF8" i="249"/>
  <c r="SYE8" i="249"/>
  <c r="SYD8" i="249"/>
  <c r="SYC8" i="249"/>
  <c r="SYB8" i="249"/>
  <c r="SYA8" i="249"/>
  <c r="SXZ8" i="249"/>
  <c r="SXY8" i="249"/>
  <c r="SXX8" i="249"/>
  <c r="SXW8" i="249"/>
  <c r="SXV8" i="249"/>
  <c r="SXU8" i="249"/>
  <c r="SXT8" i="249"/>
  <c r="SXS8" i="249"/>
  <c r="SXR8" i="249"/>
  <c r="SXQ8" i="249"/>
  <c r="SXP8" i="249"/>
  <c r="SXO8" i="249"/>
  <c r="SXN8" i="249"/>
  <c r="SXM8" i="249"/>
  <c r="SXL8" i="249"/>
  <c r="SXK8" i="249"/>
  <c r="SXJ8" i="249"/>
  <c r="SXI8" i="249"/>
  <c r="SXH8" i="249"/>
  <c r="SXG8" i="249"/>
  <c r="SXF8" i="249"/>
  <c r="SXE8" i="249"/>
  <c r="SXD8" i="249"/>
  <c r="SXC8" i="249"/>
  <c r="SXB8" i="249"/>
  <c r="SXA8" i="249"/>
  <c r="SWZ8" i="249"/>
  <c r="SWY8" i="249"/>
  <c r="SWX8" i="249"/>
  <c r="SWW8" i="249"/>
  <c r="SWV8" i="249"/>
  <c r="SWU8" i="249"/>
  <c r="SWT8" i="249"/>
  <c r="SWS8" i="249"/>
  <c r="SWR8" i="249"/>
  <c r="SWQ8" i="249"/>
  <c r="SWP8" i="249"/>
  <c r="SWO8" i="249"/>
  <c r="SWN8" i="249"/>
  <c r="SWM8" i="249"/>
  <c r="SWL8" i="249"/>
  <c r="SWK8" i="249"/>
  <c r="SWJ8" i="249"/>
  <c r="SWI8" i="249"/>
  <c r="SWH8" i="249"/>
  <c r="SWG8" i="249"/>
  <c r="SWF8" i="249"/>
  <c r="SWE8" i="249"/>
  <c r="SWD8" i="249"/>
  <c r="SWC8" i="249"/>
  <c r="SWB8" i="249"/>
  <c r="SWA8" i="249"/>
  <c r="SVZ8" i="249"/>
  <c r="SVY8" i="249"/>
  <c r="SVX8" i="249"/>
  <c r="SVW8" i="249"/>
  <c r="SVV8" i="249"/>
  <c r="SVU8" i="249"/>
  <c r="SVT8" i="249"/>
  <c r="SVS8" i="249"/>
  <c r="SVR8" i="249"/>
  <c r="SVQ8" i="249"/>
  <c r="SVP8" i="249"/>
  <c r="SVO8" i="249"/>
  <c r="SVN8" i="249"/>
  <c r="SVM8" i="249"/>
  <c r="SVL8" i="249"/>
  <c r="SVK8" i="249"/>
  <c r="SVJ8" i="249"/>
  <c r="SVI8" i="249"/>
  <c r="SVH8" i="249"/>
  <c r="SVG8" i="249"/>
  <c r="SVF8" i="249"/>
  <c r="SVE8" i="249"/>
  <c r="SVD8" i="249"/>
  <c r="SVC8" i="249"/>
  <c r="SVB8" i="249"/>
  <c r="SVA8" i="249"/>
  <c r="SUZ8" i="249"/>
  <c r="SUY8" i="249"/>
  <c r="SUX8" i="249"/>
  <c r="SUW8" i="249"/>
  <c r="SUV8" i="249"/>
  <c r="SUU8" i="249"/>
  <c r="SUT8" i="249"/>
  <c r="SUS8" i="249"/>
  <c r="SUR8" i="249"/>
  <c r="SUQ8" i="249"/>
  <c r="SUP8" i="249"/>
  <c r="SUO8" i="249"/>
  <c r="SUN8" i="249"/>
  <c r="SUM8" i="249"/>
  <c r="SUL8" i="249"/>
  <c r="SUK8" i="249"/>
  <c r="SUJ8" i="249"/>
  <c r="SUI8" i="249"/>
  <c r="SUH8" i="249"/>
  <c r="SUG8" i="249"/>
  <c r="SUF8" i="249"/>
  <c r="SUE8" i="249"/>
  <c r="SUD8" i="249"/>
  <c r="SUC8" i="249"/>
  <c r="SUB8" i="249"/>
  <c r="SUA8" i="249"/>
  <c r="STZ8" i="249"/>
  <c r="STY8" i="249"/>
  <c r="STX8" i="249"/>
  <c r="STW8" i="249"/>
  <c r="STV8" i="249"/>
  <c r="STU8" i="249"/>
  <c r="STT8" i="249"/>
  <c r="STS8" i="249"/>
  <c r="STR8" i="249"/>
  <c r="STQ8" i="249"/>
  <c r="STP8" i="249"/>
  <c r="STO8" i="249"/>
  <c r="STN8" i="249"/>
  <c r="STM8" i="249"/>
  <c r="STL8" i="249"/>
  <c r="STK8" i="249"/>
  <c r="STJ8" i="249"/>
  <c r="STI8" i="249"/>
  <c r="STH8" i="249"/>
  <c r="STG8" i="249"/>
  <c r="STF8" i="249"/>
  <c r="STE8" i="249"/>
  <c r="STD8" i="249"/>
  <c r="STC8" i="249"/>
  <c r="STB8" i="249"/>
  <c r="STA8" i="249"/>
  <c r="SSZ8" i="249"/>
  <c r="SSY8" i="249"/>
  <c r="SSX8" i="249"/>
  <c r="SSW8" i="249"/>
  <c r="SSV8" i="249"/>
  <c r="SSU8" i="249"/>
  <c r="SST8" i="249"/>
  <c r="SSS8" i="249"/>
  <c r="SSR8" i="249"/>
  <c r="SSQ8" i="249"/>
  <c r="SSP8" i="249"/>
  <c r="SSO8" i="249"/>
  <c r="SSN8" i="249"/>
  <c r="SSM8" i="249"/>
  <c r="SSL8" i="249"/>
  <c r="SSK8" i="249"/>
  <c r="SSJ8" i="249"/>
  <c r="SSI8" i="249"/>
  <c r="SSH8" i="249"/>
  <c r="SSG8" i="249"/>
  <c r="SSF8" i="249"/>
  <c r="SSE8" i="249"/>
  <c r="SSD8" i="249"/>
  <c r="SSC8" i="249"/>
  <c r="SSB8" i="249"/>
  <c r="SSA8" i="249"/>
  <c r="SRZ8" i="249"/>
  <c r="SRY8" i="249"/>
  <c r="SRX8" i="249"/>
  <c r="SRW8" i="249"/>
  <c r="SRV8" i="249"/>
  <c r="SRU8" i="249"/>
  <c r="SRT8" i="249"/>
  <c r="SRS8" i="249"/>
  <c r="SRR8" i="249"/>
  <c r="SRQ8" i="249"/>
  <c r="SRP8" i="249"/>
  <c r="SRO8" i="249"/>
  <c r="SRN8" i="249"/>
  <c r="SRM8" i="249"/>
  <c r="SRL8" i="249"/>
  <c r="SRK8" i="249"/>
  <c r="SRJ8" i="249"/>
  <c r="SRI8" i="249"/>
  <c r="SRH8" i="249"/>
  <c r="SRG8" i="249"/>
  <c r="SRF8" i="249"/>
  <c r="SRE8" i="249"/>
  <c r="SRD8" i="249"/>
  <c r="SRC8" i="249"/>
  <c r="SRB8" i="249"/>
  <c r="SRA8" i="249"/>
  <c r="SQZ8" i="249"/>
  <c r="SQY8" i="249"/>
  <c r="SQX8" i="249"/>
  <c r="SQW8" i="249"/>
  <c r="SQV8" i="249"/>
  <c r="SQU8" i="249"/>
  <c r="SQT8" i="249"/>
  <c r="SQS8" i="249"/>
  <c r="SQR8" i="249"/>
  <c r="SQQ8" i="249"/>
  <c r="SQP8" i="249"/>
  <c r="SQO8" i="249"/>
  <c r="SQN8" i="249"/>
  <c r="SQM8" i="249"/>
  <c r="SQL8" i="249"/>
  <c r="SQK8" i="249"/>
  <c r="SQJ8" i="249"/>
  <c r="SQI8" i="249"/>
  <c r="SQH8" i="249"/>
  <c r="SQG8" i="249"/>
  <c r="SQF8" i="249"/>
  <c r="SQE8" i="249"/>
  <c r="SQD8" i="249"/>
  <c r="SQC8" i="249"/>
  <c r="SQB8" i="249"/>
  <c r="SQA8" i="249"/>
  <c r="SPZ8" i="249"/>
  <c r="SPY8" i="249"/>
  <c r="SPX8" i="249"/>
  <c r="SPW8" i="249"/>
  <c r="SPV8" i="249"/>
  <c r="SPU8" i="249"/>
  <c r="SPT8" i="249"/>
  <c r="SPS8" i="249"/>
  <c r="SPR8" i="249"/>
  <c r="SPQ8" i="249"/>
  <c r="SPP8" i="249"/>
  <c r="SPO8" i="249"/>
  <c r="SPN8" i="249"/>
  <c r="SPM8" i="249"/>
  <c r="SPL8" i="249"/>
  <c r="SPK8" i="249"/>
  <c r="SPJ8" i="249"/>
  <c r="SPI8" i="249"/>
  <c r="SPH8" i="249"/>
  <c r="SPG8" i="249"/>
  <c r="SPF8" i="249"/>
  <c r="SPE8" i="249"/>
  <c r="SPD8" i="249"/>
  <c r="SPC8" i="249"/>
  <c r="SPB8" i="249"/>
  <c r="SPA8" i="249"/>
  <c r="SOZ8" i="249"/>
  <c r="SOY8" i="249"/>
  <c r="SOX8" i="249"/>
  <c r="SOW8" i="249"/>
  <c r="SOV8" i="249"/>
  <c r="SOU8" i="249"/>
  <c r="SOT8" i="249"/>
  <c r="SOS8" i="249"/>
  <c r="SOR8" i="249"/>
  <c r="SOQ8" i="249"/>
  <c r="SOP8" i="249"/>
  <c r="SOO8" i="249"/>
  <c r="SON8" i="249"/>
  <c r="SOM8" i="249"/>
  <c r="SOL8" i="249"/>
  <c r="SOK8" i="249"/>
  <c r="SOJ8" i="249"/>
  <c r="SOI8" i="249"/>
  <c r="SOH8" i="249"/>
  <c r="SOG8" i="249"/>
  <c r="SOF8" i="249"/>
  <c r="SOE8" i="249"/>
  <c r="SOD8" i="249"/>
  <c r="SOC8" i="249"/>
  <c r="SOB8" i="249"/>
  <c r="SOA8" i="249"/>
  <c r="SNZ8" i="249"/>
  <c r="SNY8" i="249"/>
  <c r="SNX8" i="249"/>
  <c r="SNW8" i="249"/>
  <c r="SNV8" i="249"/>
  <c r="SNU8" i="249"/>
  <c r="SNT8" i="249"/>
  <c r="SNS8" i="249"/>
  <c r="SNR8" i="249"/>
  <c r="SNQ8" i="249"/>
  <c r="SNP8" i="249"/>
  <c r="SNO8" i="249"/>
  <c r="SNN8" i="249"/>
  <c r="SNM8" i="249"/>
  <c r="SNL8" i="249"/>
  <c r="SNK8" i="249"/>
  <c r="SNJ8" i="249"/>
  <c r="SNI8" i="249"/>
  <c r="SNH8" i="249"/>
  <c r="SNG8" i="249"/>
  <c r="SNF8" i="249"/>
  <c r="SNE8" i="249"/>
  <c r="SND8" i="249"/>
  <c r="SNC8" i="249"/>
  <c r="SNB8" i="249"/>
  <c r="SNA8" i="249"/>
  <c r="SMZ8" i="249"/>
  <c r="SMY8" i="249"/>
  <c r="SMX8" i="249"/>
  <c r="SMW8" i="249"/>
  <c r="SMV8" i="249"/>
  <c r="SMU8" i="249"/>
  <c r="SMT8" i="249"/>
  <c r="SMS8" i="249"/>
  <c r="SMR8" i="249"/>
  <c r="SMQ8" i="249"/>
  <c r="SMP8" i="249"/>
  <c r="SMO8" i="249"/>
  <c r="SMN8" i="249"/>
  <c r="SMM8" i="249"/>
  <c r="SML8" i="249"/>
  <c r="SMK8" i="249"/>
  <c r="SMJ8" i="249"/>
  <c r="SMI8" i="249"/>
  <c r="SMH8" i="249"/>
  <c r="SMG8" i="249"/>
  <c r="SMF8" i="249"/>
  <c r="SME8" i="249"/>
  <c r="SMD8" i="249"/>
  <c r="SMC8" i="249"/>
  <c r="SMB8" i="249"/>
  <c r="SMA8" i="249"/>
  <c r="SLZ8" i="249"/>
  <c r="SLY8" i="249"/>
  <c r="SLX8" i="249"/>
  <c r="SLW8" i="249"/>
  <c r="SLV8" i="249"/>
  <c r="SLU8" i="249"/>
  <c r="SLT8" i="249"/>
  <c r="SLS8" i="249"/>
  <c r="SLR8" i="249"/>
  <c r="SLQ8" i="249"/>
  <c r="SLP8" i="249"/>
  <c r="SLO8" i="249"/>
  <c r="SLN8" i="249"/>
  <c r="SLM8" i="249"/>
  <c r="SLL8" i="249"/>
  <c r="SLK8" i="249"/>
  <c r="SLJ8" i="249"/>
  <c r="SLI8" i="249"/>
  <c r="SLH8" i="249"/>
  <c r="SLG8" i="249"/>
  <c r="SLF8" i="249"/>
  <c r="SLE8" i="249"/>
  <c r="SLD8" i="249"/>
  <c r="SLC8" i="249"/>
  <c r="SLB8" i="249"/>
  <c r="SLA8" i="249"/>
  <c r="SKZ8" i="249"/>
  <c r="SKY8" i="249"/>
  <c r="SKX8" i="249"/>
  <c r="SKW8" i="249"/>
  <c r="SKV8" i="249"/>
  <c r="SKU8" i="249"/>
  <c r="SKT8" i="249"/>
  <c r="SKS8" i="249"/>
  <c r="SKR8" i="249"/>
  <c r="SKQ8" i="249"/>
  <c r="SKP8" i="249"/>
  <c r="SKO8" i="249"/>
  <c r="SKN8" i="249"/>
  <c r="SKM8" i="249"/>
  <c r="SKL8" i="249"/>
  <c r="SKK8" i="249"/>
  <c r="SKJ8" i="249"/>
  <c r="SKI8" i="249"/>
  <c r="SKH8" i="249"/>
  <c r="SKG8" i="249"/>
  <c r="SKF8" i="249"/>
  <c r="SKE8" i="249"/>
  <c r="SKD8" i="249"/>
  <c r="SKC8" i="249"/>
  <c r="SKB8" i="249"/>
  <c r="SKA8" i="249"/>
  <c r="SJZ8" i="249"/>
  <c r="SJY8" i="249"/>
  <c r="SJX8" i="249"/>
  <c r="SJW8" i="249"/>
  <c r="SJV8" i="249"/>
  <c r="SJU8" i="249"/>
  <c r="SJT8" i="249"/>
  <c r="SJS8" i="249"/>
  <c r="SJR8" i="249"/>
  <c r="SJQ8" i="249"/>
  <c r="SJP8" i="249"/>
  <c r="SJO8" i="249"/>
  <c r="SJN8" i="249"/>
  <c r="SJM8" i="249"/>
  <c r="SJL8" i="249"/>
  <c r="SJK8" i="249"/>
  <c r="SJJ8" i="249"/>
  <c r="SJI8" i="249"/>
  <c r="SJH8" i="249"/>
  <c r="SJG8" i="249"/>
  <c r="SJF8" i="249"/>
  <c r="SJE8" i="249"/>
  <c r="SJD8" i="249"/>
  <c r="SJC8" i="249"/>
  <c r="SJB8" i="249"/>
  <c r="SJA8" i="249"/>
  <c r="SIZ8" i="249"/>
  <c r="SIY8" i="249"/>
  <c r="SIX8" i="249"/>
  <c r="SIW8" i="249"/>
  <c r="SIV8" i="249"/>
  <c r="SIU8" i="249"/>
  <c r="SIT8" i="249"/>
  <c r="SIS8" i="249"/>
  <c r="SIR8" i="249"/>
  <c r="SIQ8" i="249"/>
  <c r="SIP8" i="249"/>
  <c r="SIO8" i="249"/>
  <c r="SIN8" i="249"/>
  <c r="SIM8" i="249"/>
  <c r="SIL8" i="249"/>
  <c r="SIK8" i="249"/>
  <c r="SIJ8" i="249"/>
  <c r="SII8" i="249"/>
  <c r="SIH8" i="249"/>
  <c r="SIG8" i="249"/>
  <c r="SIF8" i="249"/>
  <c r="SIE8" i="249"/>
  <c r="SID8" i="249"/>
  <c r="SIC8" i="249"/>
  <c r="SIB8" i="249"/>
  <c r="SIA8" i="249"/>
  <c r="SHZ8" i="249"/>
  <c r="SHY8" i="249"/>
  <c r="SHX8" i="249"/>
  <c r="SHW8" i="249"/>
  <c r="SHV8" i="249"/>
  <c r="SHU8" i="249"/>
  <c r="SHT8" i="249"/>
  <c r="SHS8" i="249"/>
  <c r="SHR8" i="249"/>
  <c r="SHQ8" i="249"/>
  <c r="SHP8" i="249"/>
  <c r="SHO8" i="249"/>
  <c r="SHN8" i="249"/>
  <c r="SHM8" i="249"/>
  <c r="SHL8" i="249"/>
  <c r="SHK8" i="249"/>
  <c r="SHJ8" i="249"/>
  <c r="SHI8" i="249"/>
  <c r="SHH8" i="249"/>
  <c r="SHG8" i="249"/>
  <c r="SHF8" i="249"/>
  <c r="SHE8" i="249"/>
  <c r="SHD8" i="249"/>
  <c r="SHC8" i="249"/>
  <c r="SHB8" i="249"/>
  <c r="SHA8" i="249"/>
  <c r="SGZ8" i="249"/>
  <c r="SGY8" i="249"/>
  <c r="SGX8" i="249"/>
  <c r="SGW8" i="249"/>
  <c r="SGV8" i="249"/>
  <c r="SGU8" i="249"/>
  <c r="SGT8" i="249"/>
  <c r="SGS8" i="249"/>
  <c r="SGR8" i="249"/>
  <c r="SGQ8" i="249"/>
  <c r="SGP8" i="249"/>
  <c r="SGO8" i="249"/>
  <c r="SGN8" i="249"/>
  <c r="SGM8" i="249"/>
  <c r="SGL8" i="249"/>
  <c r="SGK8" i="249"/>
  <c r="SGJ8" i="249"/>
  <c r="SGI8" i="249"/>
  <c r="SGH8" i="249"/>
  <c r="SGG8" i="249"/>
  <c r="SGF8" i="249"/>
  <c r="SGE8" i="249"/>
  <c r="SGD8" i="249"/>
  <c r="SGC8" i="249"/>
  <c r="SGB8" i="249"/>
  <c r="SGA8" i="249"/>
  <c r="SFZ8" i="249"/>
  <c r="SFY8" i="249"/>
  <c r="SFX8" i="249"/>
  <c r="SFW8" i="249"/>
  <c r="SFV8" i="249"/>
  <c r="SFU8" i="249"/>
  <c r="SFT8" i="249"/>
  <c r="SFS8" i="249"/>
  <c r="SFR8" i="249"/>
  <c r="SFQ8" i="249"/>
  <c r="SFP8" i="249"/>
  <c r="SFO8" i="249"/>
  <c r="SFN8" i="249"/>
  <c r="SFM8" i="249"/>
  <c r="SFL8" i="249"/>
  <c r="SFK8" i="249"/>
  <c r="SFJ8" i="249"/>
  <c r="SFI8" i="249"/>
  <c r="SFH8" i="249"/>
  <c r="SFG8" i="249"/>
  <c r="SFF8" i="249"/>
  <c r="SFE8" i="249"/>
  <c r="SFD8" i="249"/>
  <c r="SFC8" i="249"/>
  <c r="SFB8" i="249"/>
  <c r="SFA8" i="249"/>
  <c r="SEZ8" i="249"/>
  <c r="SEY8" i="249"/>
  <c r="SEX8" i="249"/>
  <c r="SEW8" i="249"/>
  <c r="SEV8" i="249"/>
  <c r="SEU8" i="249"/>
  <c r="SET8" i="249"/>
  <c r="SES8" i="249"/>
  <c r="SER8" i="249"/>
  <c r="SEQ8" i="249"/>
  <c r="SEP8" i="249"/>
  <c r="SEO8" i="249"/>
  <c r="SEN8" i="249"/>
  <c r="SEM8" i="249"/>
  <c r="SEL8" i="249"/>
  <c r="SEK8" i="249"/>
  <c r="SEJ8" i="249"/>
  <c r="SEI8" i="249"/>
  <c r="SEH8" i="249"/>
  <c r="SEG8" i="249"/>
  <c r="SEF8" i="249"/>
  <c r="SEE8" i="249"/>
  <c r="SED8" i="249"/>
  <c r="SEC8" i="249"/>
  <c r="SEB8" i="249"/>
  <c r="SEA8" i="249"/>
  <c r="SDZ8" i="249"/>
  <c r="SDY8" i="249"/>
  <c r="SDX8" i="249"/>
  <c r="SDW8" i="249"/>
  <c r="SDV8" i="249"/>
  <c r="SDU8" i="249"/>
  <c r="SDT8" i="249"/>
  <c r="SDS8" i="249"/>
  <c r="SDR8" i="249"/>
  <c r="SDQ8" i="249"/>
  <c r="SDP8" i="249"/>
  <c r="SDO8" i="249"/>
  <c r="SDN8" i="249"/>
  <c r="SDM8" i="249"/>
  <c r="SDL8" i="249"/>
  <c r="SDK8" i="249"/>
  <c r="SDJ8" i="249"/>
  <c r="SDI8" i="249"/>
  <c r="SDH8" i="249"/>
  <c r="SDG8" i="249"/>
  <c r="SDF8" i="249"/>
  <c r="SDE8" i="249"/>
  <c r="SDD8" i="249"/>
  <c r="SDC8" i="249"/>
  <c r="SDB8" i="249"/>
  <c r="SDA8" i="249"/>
  <c r="SCZ8" i="249"/>
  <c r="SCY8" i="249"/>
  <c r="SCX8" i="249"/>
  <c r="SCW8" i="249"/>
  <c r="SCV8" i="249"/>
  <c r="SCU8" i="249"/>
  <c r="SCT8" i="249"/>
  <c r="SCS8" i="249"/>
  <c r="SCR8" i="249"/>
  <c r="SCQ8" i="249"/>
  <c r="SCP8" i="249"/>
  <c r="SCO8" i="249"/>
  <c r="SCN8" i="249"/>
  <c r="SCM8" i="249"/>
  <c r="SCL8" i="249"/>
  <c r="SCK8" i="249"/>
  <c r="SCJ8" i="249"/>
  <c r="SCI8" i="249"/>
  <c r="SCH8" i="249"/>
  <c r="SCG8" i="249"/>
  <c r="SCF8" i="249"/>
  <c r="SCE8" i="249"/>
  <c r="SCD8" i="249"/>
  <c r="SCC8" i="249"/>
  <c r="SCB8" i="249"/>
  <c r="SCA8" i="249"/>
  <c r="SBZ8" i="249"/>
  <c r="SBY8" i="249"/>
  <c r="SBX8" i="249"/>
  <c r="SBW8" i="249"/>
  <c r="SBV8" i="249"/>
  <c r="SBU8" i="249"/>
  <c r="SBT8" i="249"/>
  <c r="SBS8" i="249"/>
  <c r="SBR8" i="249"/>
  <c r="SBQ8" i="249"/>
  <c r="SBP8" i="249"/>
  <c r="SBO8" i="249"/>
  <c r="SBN8" i="249"/>
  <c r="SBM8" i="249"/>
  <c r="SBL8" i="249"/>
  <c r="SBK8" i="249"/>
  <c r="SBJ8" i="249"/>
  <c r="SBI8" i="249"/>
  <c r="SBH8" i="249"/>
  <c r="SBG8" i="249"/>
  <c r="SBF8" i="249"/>
  <c r="SBE8" i="249"/>
  <c r="SBD8" i="249"/>
  <c r="SBC8" i="249"/>
  <c r="SBB8" i="249"/>
  <c r="SBA8" i="249"/>
  <c r="SAZ8" i="249"/>
  <c r="SAY8" i="249"/>
  <c r="SAX8" i="249"/>
  <c r="SAW8" i="249"/>
  <c r="SAV8" i="249"/>
  <c r="SAU8" i="249"/>
  <c r="SAT8" i="249"/>
  <c r="SAS8" i="249"/>
  <c r="SAR8" i="249"/>
  <c r="SAQ8" i="249"/>
  <c r="SAP8" i="249"/>
  <c r="SAO8" i="249"/>
  <c r="SAN8" i="249"/>
  <c r="SAM8" i="249"/>
  <c r="SAL8" i="249"/>
  <c r="SAK8" i="249"/>
  <c r="SAJ8" i="249"/>
  <c r="SAI8" i="249"/>
  <c r="SAH8" i="249"/>
  <c r="SAG8" i="249"/>
  <c r="SAF8" i="249"/>
  <c r="SAE8" i="249"/>
  <c r="SAD8" i="249"/>
  <c r="SAC8" i="249"/>
  <c r="SAB8" i="249"/>
  <c r="SAA8" i="249"/>
  <c r="RZZ8" i="249"/>
  <c r="RZY8" i="249"/>
  <c r="RZX8" i="249"/>
  <c r="RZW8" i="249"/>
  <c r="RZV8" i="249"/>
  <c r="RZU8" i="249"/>
  <c r="RZT8" i="249"/>
  <c r="RZS8" i="249"/>
  <c r="RZR8" i="249"/>
  <c r="RZQ8" i="249"/>
  <c r="RZP8" i="249"/>
  <c r="RZO8" i="249"/>
  <c r="RZN8" i="249"/>
  <c r="RZM8" i="249"/>
  <c r="RZL8" i="249"/>
  <c r="RZK8" i="249"/>
  <c r="RZJ8" i="249"/>
  <c r="RZI8" i="249"/>
  <c r="RZH8" i="249"/>
  <c r="RZG8" i="249"/>
  <c r="RZF8" i="249"/>
  <c r="RZE8" i="249"/>
  <c r="RZD8" i="249"/>
  <c r="RZC8" i="249"/>
  <c r="RZB8" i="249"/>
  <c r="RZA8" i="249"/>
  <c r="RYZ8" i="249"/>
  <c r="RYY8" i="249"/>
  <c r="RYX8" i="249"/>
  <c r="RYW8" i="249"/>
  <c r="RYV8" i="249"/>
  <c r="RYU8" i="249"/>
  <c r="RYT8" i="249"/>
  <c r="RYS8" i="249"/>
  <c r="RYR8" i="249"/>
  <c r="RYQ8" i="249"/>
  <c r="RYP8" i="249"/>
  <c r="RYO8" i="249"/>
  <c r="RYN8" i="249"/>
  <c r="RYM8" i="249"/>
  <c r="RYL8" i="249"/>
  <c r="RYK8" i="249"/>
  <c r="RYJ8" i="249"/>
  <c r="RYI8" i="249"/>
  <c r="RYH8" i="249"/>
  <c r="RYG8" i="249"/>
  <c r="RYF8" i="249"/>
  <c r="RYE8" i="249"/>
  <c r="RYD8" i="249"/>
  <c r="RYC8" i="249"/>
  <c r="RYB8" i="249"/>
  <c r="RYA8" i="249"/>
  <c r="RXZ8" i="249"/>
  <c r="RXY8" i="249"/>
  <c r="RXX8" i="249"/>
  <c r="RXW8" i="249"/>
  <c r="RXV8" i="249"/>
  <c r="RXU8" i="249"/>
  <c r="RXT8" i="249"/>
  <c r="RXS8" i="249"/>
  <c r="RXR8" i="249"/>
  <c r="RXQ8" i="249"/>
  <c r="RXP8" i="249"/>
  <c r="RXO8" i="249"/>
  <c r="RXN8" i="249"/>
  <c r="RXM8" i="249"/>
  <c r="RXL8" i="249"/>
  <c r="RXK8" i="249"/>
  <c r="RXJ8" i="249"/>
  <c r="RXI8" i="249"/>
  <c r="RXH8" i="249"/>
  <c r="RXG8" i="249"/>
  <c r="RXF8" i="249"/>
  <c r="RXE8" i="249"/>
  <c r="RXD8" i="249"/>
  <c r="RXC8" i="249"/>
  <c r="RXB8" i="249"/>
  <c r="RXA8" i="249"/>
  <c r="RWZ8" i="249"/>
  <c r="RWY8" i="249"/>
  <c r="RWX8" i="249"/>
  <c r="RWW8" i="249"/>
  <c r="RWV8" i="249"/>
  <c r="RWU8" i="249"/>
  <c r="RWT8" i="249"/>
  <c r="RWS8" i="249"/>
  <c r="RWR8" i="249"/>
  <c r="RWQ8" i="249"/>
  <c r="RWP8" i="249"/>
  <c r="RWO8" i="249"/>
  <c r="RWN8" i="249"/>
  <c r="RWM8" i="249"/>
  <c r="RWL8" i="249"/>
  <c r="RWK8" i="249"/>
  <c r="RWJ8" i="249"/>
  <c r="RWI8" i="249"/>
  <c r="RWH8" i="249"/>
  <c r="RWG8" i="249"/>
  <c r="RWF8" i="249"/>
  <c r="RWE8" i="249"/>
  <c r="RWD8" i="249"/>
  <c r="RWC8" i="249"/>
  <c r="RWB8" i="249"/>
  <c r="RWA8" i="249"/>
  <c r="RVZ8" i="249"/>
  <c r="RVY8" i="249"/>
  <c r="RVX8" i="249"/>
  <c r="RVW8" i="249"/>
  <c r="RVV8" i="249"/>
  <c r="RVU8" i="249"/>
  <c r="RVT8" i="249"/>
  <c r="RVS8" i="249"/>
  <c r="RVR8" i="249"/>
  <c r="RVQ8" i="249"/>
  <c r="RVP8" i="249"/>
  <c r="RVO8" i="249"/>
  <c r="RVN8" i="249"/>
  <c r="RVM8" i="249"/>
  <c r="RVL8" i="249"/>
  <c r="RVK8" i="249"/>
  <c r="RVJ8" i="249"/>
  <c r="RVI8" i="249"/>
  <c r="RVH8" i="249"/>
  <c r="RVG8" i="249"/>
  <c r="RVF8" i="249"/>
  <c r="RVE8" i="249"/>
  <c r="RVD8" i="249"/>
  <c r="RVC8" i="249"/>
  <c r="RVB8" i="249"/>
  <c r="RVA8" i="249"/>
  <c r="RUZ8" i="249"/>
  <c r="RUY8" i="249"/>
  <c r="RUX8" i="249"/>
  <c r="RUW8" i="249"/>
  <c r="RUV8" i="249"/>
  <c r="RUU8" i="249"/>
  <c r="RUT8" i="249"/>
  <c r="RUS8" i="249"/>
  <c r="RUR8" i="249"/>
  <c r="RUQ8" i="249"/>
  <c r="RUP8" i="249"/>
  <c r="RUO8" i="249"/>
  <c r="RUN8" i="249"/>
  <c r="RUM8" i="249"/>
  <c r="RUL8" i="249"/>
  <c r="RUK8" i="249"/>
  <c r="RUJ8" i="249"/>
  <c r="RUI8" i="249"/>
  <c r="RUH8" i="249"/>
  <c r="RUG8" i="249"/>
  <c r="RUF8" i="249"/>
  <c r="RUE8" i="249"/>
  <c r="RUD8" i="249"/>
  <c r="RUC8" i="249"/>
  <c r="RUB8" i="249"/>
  <c r="RUA8" i="249"/>
  <c r="RTZ8" i="249"/>
  <c r="RTY8" i="249"/>
  <c r="RTX8" i="249"/>
  <c r="RTW8" i="249"/>
  <c r="RTV8" i="249"/>
  <c r="RTU8" i="249"/>
  <c r="RTT8" i="249"/>
  <c r="RTS8" i="249"/>
  <c r="RTR8" i="249"/>
  <c r="RTQ8" i="249"/>
  <c r="RTP8" i="249"/>
  <c r="RTO8" i="249"/>
  <c r="RTN8" i="249"/>
  <c r="RTM8" i="249"/>
  <c r="RTL8" i="249"/>
  <c r="RTK8" i="249"/>
  <c r="RTJ8" i="249"/>
  <c r="RTI8" i="249"/>
  <c r="RTH8" i="249"/>
  <c r="RTG8" i="249"/>
  <c r="RTF8" i="249"/>
  <c r="RTE8" i="249"/>
  <c r="RTD8" i="249"/>
  <c r="RTC8" i="249"/>
  <c r="RTB8" i="249"/>
  <c r="RTA8" i="249"/>
  <c r="RSZ8" i="249"/>
  <c r="RSY8" i="249"/>
  <c r="RSX8" i="249"/>
  <c r="RSW8" i="249"/>
  <c r="RSV8" i="249"/>
  <c r="RSU8" i="249"/>
  <c r="RST8" i="249"/>
  <c r="RSS8" i="249"/>
  <c r="RSR8" i="249"/>
  <c r="RSQ8" i="249"/>
  <c r="RSP8" i="249"/>
  <c r="RSO8" i="249"/>
  <c r="RSN8" i="249"/>
  <c r="RSM8" i="249"/>
  <c r="RSL8" i="249"/>
  <c r="RSK8" i="249"/>
  <c r="RSJ8" i="249"/>
  <c r="RSI8" i="249"/>
  <c r="RSH8" i="249"/>
  <c r="RSG8" i="249"/>
  <c r="RSF8" i="249"/>
  <c r="RSE8" i="249"/>
  <c r="RSD8" i="249"/>
  <c r="RSC8" i="249"/>
  <c r="RSB8" i="249"/>
  <c r="RSA8" i="249"/>
  <c r="RRZ8" i="249"/>
  <c r="RRY8" i="249"/>
  <c r="RRX8" i="249"/>
  <c r="RRW8" i="249"/>
  <c r="RRV8" i="249"/>
  <c r="RRU8" i="249"/>
  <c r="RRT8" i="249"/>
  <c r="RRS8" i="249"/>
  <c r="RRR8" i="249"/>
  <c r="RRQ8" i="249"/>
  <c r="RRP8" i="249"/>
  <c r="RRO8" i="249"/>
  <c r="RRN8" i="249"/>
  <c r="RRM8" i="249"/>
  <c r="RRL8" i="249"/>
  <c r="RRK8" i="249"/>
  <c r="RRJ8" i="249"/>
  <c r="RRI8" i="249"/>
  <c r="RRH8" i="249"/>
  <c r="RRG8" i="249"/>
  <c r="RRF8" i="249"/>
  <c r="RRE8" i="249"/>
  <c r="RRD8" i="249"/>
  <c r="RRC8" i="249"/>
  <c r="RRB8" i="249"/>
  <c r="RRA8" i="249"/>
  <c r="RQZ8" i="249"/>
  <c r="RQY8" i="249"/>
  <c r="RQX8" i="249"/>
  <c r="RQW8" i="249"/>
  <c r="RQV8" i="249"/>
  <c r="RQU8" i="249"/>
  <c r="RQT8" i="249"/>
  <c r="RQS8" i="249"/>
  <c r="RQR8" i="249"/>
  <c r="RQQ8" i="249"/>
  <c r="RQP8" i="249"/>
  <c r="RQO8" i="249"/>
  <c r="RQN8" i="249"/>
  <c r="RQM8" i="249"/>
  <c r="RQL8" i="249"/>
  <c r="RQK8" i="249"/>
  <c r="RQJ8" i="249"/>
  <c r="RQI8" i="249"/>
  <c r="RQH8" i="249"/>
  <c r="RQG8" i="249"/>
  <c r="RQF8" i="249"/>
  <c r="RQE8" i="249"/>
  <c r="RQD8" i="249"/>
  <c r="RQC8" i="249"/>
  <c r="RQB8" i="249"/>
  <c r="RQA8" i="249"/>
  <c r="RPZ8" i="249"/>
  <c r="RPY8" i="249"/>
  <c r="RPX8" i="249"/>
  <c r="RPW8" i="249"/>
  <c r="RPV8" i="249"/>
  <c r="RPU8" i="249"/>
  <c r="RPT8" i="249"/>
  <c r="RPS8" i="249"/>
  <c r="RPR8" i="249"/>
  <c r="RPQ8" i="249"/>
  <c r="RPP8" i="249"/>
  <c r="RPO8" i="249"/>
  <c r="RPN8" i="249"/>
  <c r="RPM8" i="249"/>
  <c r="RPL8" i="249"/>
  <c r="RPK8" i="249"/>
  <c r="RPJ8" i="249"/>
  <c r="RPI8" i="249"/>
  <c r="RPH8" i="249"/>
  <c r="RPG8" i="249"/>
  <c r="RPF8" i="249"/>
  <c r="RPE8" i="249"/>
  <c r="RPD8" i="249"/>
  <c r="RPC8" i="249"/>
  <c r="RPB8" i="249"/>
  <c r="RPA8" i="249"/>
  <c r="ROZ8" i="249"/>
  <c r="ROY8" i="249"/>
  <c r="ROX8" i="249"/>
  <c r="ROW8" i="249"/>
  <c r="ROV8" i="249"/>
  <c r="ROU8" i="249"/>
  <c r="ROT8" i="249"/>
  <c r="ROS8" i="249"/>
  <c r="ROR8" i="249"/>
  <c r="ROQ8" i="249"/>
  <c r="ROP8" i="249"/>
  <c r="ROO8" i="249"/>
  <c r="RON8" i="249"/>
  <c r="ROM8" i="249"/>
  <c r="ROL8" i="249"/>
  <c r="ROK8" i="249"/>
  <c r="ROJ8" i="249"/>
  <c r="ROI8" i="249"/>
  <c r="ROH8" i="249"/>
  <c r="ROG8" i="249"/>
  <c r="ROF8" i="249"/>
  <c r="ROE8" i="249"/>
  <c r="ROD8" i="249"/>
  <c r="ROC8" i="249"/>
  <c r="ROB8" i="249"/>
  <c r="ROA8" i="249"/>
  <c r="RNZ8" i="249"/>
  <c r="RNY8" i="249"/>
  <c r="RNX8" i="249"/>
  <c r="RNW8" i="249"/>
  <c r="RNV8" i="249"/>
  <c r="RNU8" i="249"/>
  <c r="RNT8" i="249"/>
  <c r="RNS8" i="249"/>
  <c r="RNR8" i="249"/>
  <c r="RNQ8" i="249"/>
  <c r="RNP8" i="249"/>
  <c r="RNO8" i="249"/>
  <c r="RNN8" i="249"/>
  <c r="RNM8" i="249"/>
  <c r="RNL8" i="249"/>
  <c r="RNK8" i="249"/>
  <c r="RNJ8" i="249"/>
  <c r="RNI8" i="249"/>
  <c r="RNH8" i="249"/>
  <c r="RNG8" i="249"/>
  <c r="RNF8" i="249"/>
  <c r="RNE8" i="249"/>
  <c r="RND8" i="249"/>
  <c r="RNC8" i="249"/>
  <c r="RNB8" i="249"/>
  <c r="RNA8" i="249"/>
  <c r="RMZ8" i="249"/>
  <c r="RMY8" i="249"/>
  <c r="RMX8" i="249"/>
  <c r="RMW8" i="249"/>
  <c r="RMV8" i="249"/>
  <c r="RMU8" i="249"/>
  <c r="RMT8" i="249"/>
  <c r="RMS8" i="249"/>
  <c r="RMR8" i="249"/>
  <c r="RMQ8" i="249"/>
  <c r="RMP8" i="249"/>
  <c r="RMO8" i="249"/>
  <c r="RMN8" i="249"/>
  <c r="RMM8" i="249"/>
  <c r="RML8" i="249"/>
  <c r="RMK8" i="249"/>
  <c r="RMJ8" i="249"/>
  <c r="RMI8" i="249"/>
  <c r="RMH8" i="249"/>
  <c r="RMG8" i="249"/>
  <c r="RMF8" i="249"/>
  <c r="RME8" i="249"/>
  <c r="RMD8" i="249"/>
  <c r="RMC8" i="249"/>
  <c r="RMB8" i="249"/>
  <c r="RMA8" i="249"/>
  <c r="RLZ8" i="249"/>
  <c r="RLY8" i="249"/>
  <c r="RLX8" i="249"/>
  <c r="RLW8" i="249"/>
  <c r="RLV8" i="249"/>
  <c r="RLU8" i="249"/>
  <c r="RLT8" i="249"/>
  <c r="RLS8" i="249"/>
  <c r="RLR8" i="249"/>
  <c r="RLQ8" i="249"/>
  <c r="RLP8" i="249"/>
  <c r="RLO8" i="249"/>
  <c r="RLN8" i="249"/>
  <c r="RLM8" i="249"/>
  <c r="RLL8" i="249"/>
  <c r="RLK8" i="249"/>
  <c r="RLJ8" i="249"/>
  <c r="RLI8" i="249"/>
  <c r="RLH8" i="249"/>
  <c r="RLG8" i="249"/>
  <c r="RLF8" i="249"/>
  <c r="RLE8" i="249"/>
  <c r="RLD8" i="249"/>
  <c r="RLC8" i="249"/>
  <c r="RLB8" i="249"/>
  <c r="RLA8" i="249"/>
  <c r="RKZ8" i="249"/>
  <c r="RKY8" i="249"/>
  <c r="RKX8" i="249"/>
  <c r="RKW8" i="249"/>
  <c r="RKV8" i="249"/>
  <c r="RKU8" i="249"/>
  <c r="RKT8" i="249"/>
  <c r="RKS8" i="249"/>
  <c r="RKR8" i="249"/>
  <c r="RKQ8" i="249"/>
  <c r="RKP8" i="249"/>
  <c r="RKO8" i="249"/>
  <c r="RKN8" i="249"/>
  <c r="RKM8" i="249"/>
  <c r="RKL8" i="249"/>
  <c r="RKK8" i="249"/>
  <c r="RKJ8" i="249"/>
  <c r="RKI8" i="249"/>
  <c r="RKH8" i="249"/>
  <c r="RKG8" i="249"/>
  <c r="RKF8" i="249"/>
  <c r="RKE8" i="249"/>
  <c r="RKD8" i="249"/>
  <c r="RKC8" i="249"/>
  <c r="RKB8" i="249"/>
  <c r="RKA8" i="249"/>
  <c r="RJZ8" i="249"/>
  <c r="RJY8" i="249"/>
  <c r="RJX8" i="249"/>
  <c r="RJW8" i="249"/>
  <c r="RJV8" i="249"/>
  <c r="RJU8" i="249"/>
  <c r="RJT8" i="249"/>
  <c r="RJS8" i="249"/>
  <c r="RJR8" i="249"/>
  <c r="RJQ8" i="249"/>
  <c r="RJP8" i="249"/>
  <c r="RJO8" i="249"/>
  <c r="RJN8" i="249"/>
  <c r="RJM8" i="249"/>
  <c r="RJL8" i="249"/>
  <c r="RJK8" i="249"/>
  <c r="RJJ8" i="249"/>
  <c r="RJI8" i="249"/>
  <c r="RJH8" i="249"/>
  <c r="RJG8" i="249"/>
  <c r="RJF8" i="249"/>
  <c r="RJE8" i="249"/>
  <c r="RJD8" i="249"/>
  <c r="RJC8" i="249"/>
  <c r="RJB8" i="249"/>
  <c r="RJA8" i="249"/>
  <c r="RIZ8" i="249"/>
  <c r="RIY8" i="249"/>
  <c r="RIX8" i="249"/>
  <c r="RIW8" i="249"/>
  <c r="RIV8" i="249"/>
  <c r="RIU8" i="249"/>
  <c r="RIT8" i="249"/>
  <c r="RIS8" i="249"/>
  <c r="RIR8" i="249"/>
  <c r="RIQ8" i="249"/>
  <c r="RIP8" i="249"/>
  <c r="RIO8" i="249"/>
  <c r="RIN8" i="249"/>
  <c r="RIM8" i="249"/>
  <c r="RIL8" i="249"/>
  <c r="RIK8" i="249"/>
  <c r="RIJ8" i="249"/>
  <c r="RII8" i="249"/>
  <c r="RIH8" i="249"/>
  <c r="RIG8" i="249"/>
  <c r="RIF8" i="249"/>
  <c r="RIE8" i="249"/>
  <c r="RID8" i="249"/>
  <c r="RIC8" i="249"/>
  <c r="RIB8" i="249"/>
  <c r="RIA8" i="249"/>
  <c r="RHZ8" i="249"/>
  <c r="RHY8" i="249"/>
  <c r="RHX8" i="249"/>
  <c r="RHW8" i="249"/>
  <c r="RHV8" i="249"/>
  <c r="RHU8" i="249"/>
  <c r="RHT8" i="249"/>
  <c r="RHS8" i="249"/>
  <c r="RHR8" i="249"/>
  <c r="RHQ8" i="249"/>
  <c r="RHP8" i="249"/>
  <c r="RHO8" i="249"/>
  <c r="RHN8" i="249"/>
  <c r="RHM8" i="249"/>
  <c r="RHL8" i="249"/>
  <c r="RHK8" i="249"/>
  <c r="RHJ8" i="249"/>
  <c r="RHI8" i="249"/>
  <c r="RHH8" i="249"/>
  <c r="RHG8" i="249"/>
  <c r="RHF8" i="249"/>
  <c r="RHE8" i="249"/>
  <c r="RHD8" i="249"/>
  <c r="RHC8" i="249"/>
  <c r="RHB8" i="249"/>
  <c r="RHA8" i="249"/>
  <c r="RGZ8" i="249"/>
  <c r="RGY8" i="249"/>
  <c r="RGX8" i="249"/>
  <c r="RGW8" i="249"/>
  <c r="RGV8" i="249"/>
  <c r="RGU8" i="249"/>
  <c r="RGT8" i="249"/>
  <c r="RGS8" i="249"/>
  <c r="RGR8" i="249"/>
  <c r="RGQ8" i="249"/>
  <c r="RGP8" i="249"/>
  <c r="RGO8" i="249"/>
  <c r="RGN8" i="249"/>
  <c r="RGM8" i="249"/>
  <c r="RGL8" i="249"/>
  <c r="RGK8" i="249"/>
  <c r="RGJ8" i="249"/>
  <c r="RGI8" i="249"/>
  <c r="RGH8" i="249"/>
  <c r="RGG8" i="249"/>
  <c r="RGF8" i="249"/>
  <c r="RGE8" i="249"/>
  <c r="RGD8" i="249"/>
  <c r="RGC8" i="249"/>
  <c r="RGB8" i="249"/>
  <c r="RGA8" i="249"/>
  <c r="RFZ8" i="249"/>
  <c r="RFY8" i="249"/>
  <c r="RFX8" i="249"/>
  <c r="RFW8" i="249"/>
  <c r="RFV8" i="249"/>
  <c r="RFU8" i="249"/>
  <c r="RFT8" i="249"/>
  <c r="RFS8" i="249"/>
  <c r="RFR8" i="249"/>
  <c r="RFQ8" i="249"/>
  <c r="RFP8" i="249"/>
  <c r="RFO8" i="249"/>
  <c r="RFN8" i="249"/>
  <c r="RFM8" i="249"/>
  <c r="RFL8" i="249"/>
  <c r="RFK8" i="249"/>
  <c r="RFJ8" i="249"/>
  <c r="RFI8" i="249"/>
  <c r="RFH8" i="249"/>
  <c r="RFG8" i="249"/>
  <c r="RFF8" i="249"/>
  <c r="RFE8" i="249"/>
  <c r="RFD8" i="249"/>
  <c r="RFC8" i="249"/>
  <c r="RFB8" i="249"/>
  <c r="RFA8" i="249"/>
  <c r="REZ8" i="249"/>
  <c r="REY8" i="249"/>
  <c r="REX8" i="249"/>
  <c r="REW8" i="249"/>
  <c r="REV8" i="249"/>
  <c r="REU8" i="249"/>
  <c r="RET8" i="249"/>
  <c r="RES8" i="249"/>
  <c r="RER8" i="249"/>
  <c r="REQ8" i="249"/>
  <c r="REP8" i="249"/>
  <c r="REO8" i="249"/>
  <c r="REN8" i="249"/>
  <c r="REM8" i="249"/>
  <c r="REL8" i="249"/>
  <c r="REK8" i="249"/>
  <c r="REJ8" i="249"/>
  <c r="REI8" i="249"/>
  <c r="REH8" i="249"/>
  <c r="REG8" i="249"/>
  <c r="REF8" i="249"/>
  <c r="REE8" i="249"/>
  <c r="RED8" i="249"/>
  <c r="REC8" i="249"/>
  <c r="REB8" i="249"/>
  <c r="REA8" i="249"/>
  <c r="RDZ8" i="249"/>
  <c r="RDY8" i="249"/>
  <c r="RDX8" i="249"/>
  <c r="RDW8" i="249"/>
  <c r="RDV8" i="249"/>
  <c r="RDU8" i="249"/>
  <c r="RDT8" i="249"/>
  <c r="RDS8" i="249"/>
  <c r="RDR8" i="249"/>
  <c r="RDQ8" i="249"/>
  <c r="RDP8" i="249"/>
  <c r="RDO8" i="249"/>
  <c r="RDN8" i="249"/>
  <c r="RDM8" i="249"/>
  <c r="RDL8" i="249"/>
  <c r="RDK8" i="249"/>
  <c r="RDJ8" i="249"/>
  <c r="RDI8" i="249"/>
  <c r="RDH8" i="249"/>
  <c r="RDG8" i="249"/>
  <c r="RDF8" i="249"/>
  <c r="RDE8" i="249"/>
  <c r="RDD8" i="249"/>
  <c r="RDC8" i="249"/>
  <c r="RDB8" i="249"/>
  <c r="RDA8" i="249"/>
  <c r="RCZ8" i="249"/>
  <c r="RCY8" i="249"/>
  <c r="RCX8" i="249"/>
  <c r="RCW8" i="249"/>
  <c r="RCV8" i="249"/>
  <c r="RCU8" i="249"/>
  <c r="RCT8" i="249"/>
  <c r="RCS8" i="249"/>
  <c r="RCR8" i="249"/>
  <c r="RCQ8" i="249"/>
  <c r="RCP8" i="249"/>
  <c r="RCO8" i="249"/>
  <c r="RCN8" i="249"/>
  <c r="RCM8" i="249"/>
  <c r="RCL8" i="249"/>
  <c r="RCK8" i="249"/>
  <c r="RCJ8" i="249"/>
  <c r="RCI8" i="249"/>
  <c r="RCH8" i="249"/>
  <c r="RCG8" i="249"/>
  <c r="RCF8" i="249"/>
  <c r="RCE8" i="249"/>
  <c r="RCD8" i="249"/>
  <c r="RCC8" i="249"/>
  <c r="RCB8" i="249"/>
  <c r="RCA8" i="249"/>
  <c r="RBZ8" i="249"/>
  <c r="RBY8" i="249"/>
  <c r="RBX8" i="249"/>
  <c r="RBW8" i="249"/>
  <c r="RBV8" i="249"/>
  <c r="RBU8" i="249"/>
  <c r="RBT8" i="249"/>
  <c r="RBS8" i="249"/>
  <c r="RBR8" i="249"/>
  <c r="RBQ8" i="249"/>
  <c r="RBP8" i="249"/>
  <c r="RBO8" i="249"/>
  <c r="RBN8" i="249"/>
  <c r="RBM8" i="249"/>
  <c r="RBL8" i="249"/>
  <c r="RBK8" i="249"/>
  <c r="RBJ8" i="249"/>
  <c r="RBI8" i="249"/>
  <c r="RBH8" i="249"/>
  <c r="RBG8" i="249"/>
  <c r="RBF8" i="249"/>
  <c r="RBE8" i="249"/>
  <c r="RBD8" i="249"/>
  <c r="RBC8" i="249"/>
  <c r="RBB8" i="249"/>
  <c r="RBA8" i="249"/>
  <c r="RAZ8" i="249"/>
  <c r="RAY8" i="249"/>
  <c r="RAX8" i="249"/>
  <c r="RAW8" i="249"/>
  <c r="RAV8" i="249"/>
  <c r="RAU8" i="249"/>
  <c r="RAT8" i="249"/>
  <c r="RAS8" i="249"/>
  <c r="RAR8" i="249"/>
  <c r="RAQ8" i="249"/>
  <c r="RAP8" i="249"/>
  <c r="RAO8" i="249"/>
  <c r="RAN8" i="249"/>
  <c r="RAM8" i="249"/>
  <c r="RAL8" i="249"/>
  <c r="RAK8" i="249"/>
  <c r="RAJ8" i="249"/>
  <c r="RAI8" i="249"/>
  <c r="RAH8" i="249"/>
  <c r="RAG8" i="249"/>
  <c r="RAF8" i="249"/>
  <c r="RAE8" i="249"/>
  <c r="RAD8" i="249"/>
  <c r="RAC8" i="249"/>
  <c r="RAB8" i="249"/>
  <c r="RAA8" i="249"/>
  <c r="QZZ8" i="249"/>
  <c r="QZY8" i="249"/>
  <c r="QZX8" i="249"/>
  <c r="QZW8" i="249"/>
  <c r="QZV8" i="249"/>
  <c r="QZU8" i="249"/>
  <c r="QZT8" i="249"/>
  <c r="QZS8" i="249"/>
  <c r="QZR8" i="249"/>
  <c r="QZQ8" i="249"/>
  <c r="QZP8" i="249"/>
  <c r="QZO8" i="249"/>
  <c r="QZN8" i="249"/>
  <c r="QZM8" i="249"/>
  <c r="QZL8" i="249"/>
  <c r="QZK8" i="249"/>
  <c r="QZJ8" i="249"/>
  <c r="QZI8" i="249"/>
  <c r="QZH8" i="249"/>
  <c r="QZG8" i="249"/>
  <c r="QZF8" i="249"/>
  <c r="QZE8" i="249"/>
  <c r="QZD8" i="249"/>
  <c r="QZC8" i="249"/>
  <c r="QZB8" i="249"/>
  <c r="QZA8" i="249"/>
  <c r="QYZ8" i="249"/>
  <c r="QYY8" i="249"/>
  <c r="QYX8" i="249"/>
  <c r="QYW8" i="249"/>
  <c r="QYV8" i="249"/>
  <c r="QYU8" i="249"/>
  <c r="QYT8" i="249"/>
  <c r="QYS8" i="249"/>
  <c r="QYR8" i="249"/>
  <c r="QYQ8" i="249"/>
  <c r="QYP8" i="249"/>
  <c r="QYO8" i="249"/>
  <c r="QYN8" i="249"/>
  <c r="QYM8" i="249"/>
  <c r="QYL8" i="249"/>
  <c r="QYK8" i="249"/>
  <c r="QYJ8" i="249"/>
  <c r="QYI8" i="249"/>
  <c r="QYH8" i="249"/>
  <c r="QYG8" i="249"/>
  <c r="QYF8" i="249"/>
  <c r="QYE8" i="249"/>
  <c r="QYD8" i="249"/>
  <c r="QYC8" i="249"/>
  <c r="QYB8" i="249"/>
  <c r="QYA8" i="249"/>
  <c r="QXZ8" i="249"/>
  <c r="QXY8" i="249"/>
  <c r="QXX8" i="249"/>
  <c r="QXW8" i="249"/>
  <c r="QXV8" i="249"/>
  <c r="QXU8" i="249"/>
  <c r="QXT8" i="249"/>
  <c r="QXS8" i="249"/>
  <c r="QXR8" i="249"/>
  <c r="QXQ8" i="249"/>
  <c r="QXP8" i="249"/>
  <c r="QXO8" i="249"/>
  <c r="QXN8" i="249"/>
  <c r="QXM8" i="249"/>
  <c r="QXL8" i="249"/>
  <c r="QXK8" i="249"/>
  <c r="QXJ8" i="249"/>
  <c r="QXI8" i="249"/>
  <c r="QXH8" i="249"/>
  <c r="QXG8" i="249"/>
  <c r="QXF8" i="249"/>
  <c r="QXE8" i="249"/>
  <c r="QXD8" i="249"/>
  <c r="QXC8" i="249"/>
  <c r="QXB8" i="249"/>
  <c r="QXA8" i="249"/>
  <c r="QWZ8" i="249"/>
  <c r="QWY8" i="249"/>
  <c r="QWX8" i="249"/>
  <c r="QWW8" i="249"/>
  <c r="QWV8" i="249"/>
  <c r="QWU8" i="249"/>
  <c r="QWT8" i="249"/>
  <c r="QWS8" i="249"/>
  <c r="QWR8" i="249"/>
  <c r="QWQ8" i="249"/>
  <c r="QWP8" i="249"/>
  <c r="QWO8" i="249"/>
  <c r="QWN8" i="249"/>
  <c r="QWM8" i="249"/>
  <c r="QWL8" i="249"/>
  <c r="QWK8" i="249"/>
  <c r="QWJ8" i="249"/>
  <c r="QWI8" i="249"/>
  <c r="QWH8" i="249"/>
  <c r="QWG8" i="249"/>
  <c r="QWF8" i="249"/>
  <c r="QWE8" i="249"/>
  <c r="QWD8" i="249"/>
  <c r="QWC8" i="249"/>
  <c r="QWB8" i="249"/>
  <c r="QWA8" i="249"/>
  <c r="QVZ8" i="249"/>
  <c r="QVY8" i="249"/>
  <c r="QVX8" i="249"/>
  <c r="QVW8" i="249"/>
  <c r="QVV8" i="249"/>
  <c r="QVU8" i="249"/>
  <c r="QVT8" i="249"/>
  <c r="QVS8" i="249"/>
  <c r="QVR8" i="249"/>
  <c r="QVQ8" i="249"/>
  <c r="QVP8" i="249"/>
  <c r="QVO8" i="249"/>
  <c r="QVN8" i="249"/>
  <c r="QVM8" i="249"/>
  <c r="QVL8" i="249"/>
  <c r="QVK8" i="249"/>
  <c r="QVJ8" i="249"/>
  <c r="QVI8" i="249"/>
  <c r="QVH8" i="249"/>
  <c r="QVG8" i="249"/>
  <c r="QVF8" i="249"/>
  <c r="QVE8" i="249"/>
  <c r="QVD8" i="249"/>
  <c r="QVC8" i="249"/>
  <c r="QVB8" i="249"/>
  <c r="QVA8" i="249"/>
  <c r="QUZ8" i="249"/>
  <c r="QUY8" i="249"/>
  <c r="QUX8" i="249"/>
  <c r="QUW8" i="249"/>
  <c r="QUV8" i="249"/>
  <c r="QUU8" i="249"/>
  <c r="QUT8" i="249"/>
  <c r="QUS8" i="249"/>
  <c r="QUR8" i="249"/>
  <c r="QUQ8" i="249"/>
  <c r="QUP8" i="249"/>
  <c r="QUO8" i="249"/>
  <c r="QUN8" i="249"/>
  <c r="QUM8" i="249"/>
  <c r="QUL8" i="249"/>
  <c r="QUK8" i="249"/>
  <c r="QUJ8" i="249"/>
  <c r="QUI8" i="249"/>
  <c r="QUH8" i="249"/>
  <c r="QUG8" i="249"/>
  <c r="QUF8" i="249"/>
  <c r="QUE8" i="249"/>
  <c r="QUD8" i="249"/>
  <c r="QUC8" i="249"/>
  <c r="QUB8" i="249"/>
  <c r="QUA8" i="249"/>
  <c r="QTZ8" i="249"/>
  <c r="QTY8" i="249"/>
  <c r="QTX8" i="249"/>
  <c r="QTW8" i="249"/>
  <c r="QTV8" i="249"/>
  <c r="QTU8" i="249"/>
  <c r="QTT8" i="249"/>
  <c r="QTS8" i="249"/>
  <c r="QTR8" i="249"/>
  <c r="QTQ8" i="249"/>
  <c r="QTP8" i="249"/>
  <c r="QTO8" i="249"/>
  <c r="QTN8" i="249"/>
  <c r="QTM8" i="249"/>
  <c r="QTL8" i="249"/>
  <c r="QTK8" i="249"/>
  <c r="QTJ8" i="249"/>
  <c r="QTI8" i="249"/>
  <c r="QTH8" i="249"/>
  <c r="QTG8" i="249"/>
  <c r="QTF8" i="249"/>
  <c r="QTE8" i="249"/>
  <c r="QTD8" i="249"/>
  <c r="QTC8" i="249"/>
  <c r="QTB8" i="249"/>
  <c r="QTA8" i="249"/>
  <c r="QSZ8" i="249"/>
  <c r="QSY8" i="249"/>
  <c r="QSX8" i="249"/>
  <c r="QSW8" i="249"/>
  <c r="QSV8" i="249"/>
  <c r="QSU8" i="249"/>
  <c r="QST8" i="249"/>
  <c r="QSS8" i="249"/>
  <c r="QSR8" i="249"/>
  <c r="QSQ8" i="249"/>
  <c r="QSP8" i="249"/>
  <c r="QSO8" i="249"/>
  <c r="QSN8" i="249"/>
  <c r="QSM8" i="249"/>
  <c r="QSL8" i="249"/>
  <c r="QSK8" i="249"/>
  <c r="QSJ8" i="249"/>
  <c r="QSI8" i="249"/>
  <c r="QSH8" i="249"/>
  <c r="QSG8" i="249"/>
  <c r="QSF8" i="249"/>
  <c r="QSE8" i="249"/>
  <c r="QSD8" i="249"/>
  <c r="QSC8" i="249"/>
  <c r="QSB8" i="249"/>
  <c r="QSA8" i="249"/>
  <c r="QRZ8" i="249"/>
  <c r="QRY8" i="249"/>
  <c r="QRX8" i="249"/>
  <c r="QRW8" i="249"/>
  <c r="QRV8" i="249"/>
  <c r="QRU8" i="249"/>
  <c r="QRT8" i="249"/>
  <c r="QRS8" i="249"/>
  <c r="QRR8" i="249"/>
  <c r="QRQ8" i="249"/>
  <c r="QRP8" i="249"/>
  <c r="QRO8" i="249"/>
  <c r="QRN8" i="249"/>
  <c r="QRM8" i="249"/>
  <c r="QRL8" i="249"/>
  <c r="QRK8" i="249"/>
  <c r="QRJ8" i="249"/>
  <c r="QRI8" i="249"/>
  <c r="QRH8" i="249"/>
  <c r="QRG8" i="249"/>
  <c r="QRF8" i="249"/>
  <c r="QRE8" i="249"/>
  <c r="QRD8" i="249"/>
  <c r="QRC8" i="249"/>
  <c r="QRB8" i="249"/>
  <c r="QRA8" i="249"/>
  <c r="QQZ8" i="249"/>
  <c r="QQY8" i="249"/>
  <c r="QQX8" i="249"/>
  <c r="QQW8" i="249"/>
  <c r="QQV8" i="249"/>
  <c r="QQU8" i="249"/>
  <c r="QQT8" i="249"/>
  <c r="QQS8" i="249"/>
  <c r="QQR8" i="249"/>
  <c r="QQQ8" i="249"/>
  <c r="QQP8" i="249"/>
  <c r="QQO8" i="249"/>
  <c r="QQN8" i="249"/>
  <c r="QQM8" i="249"/>
  <c r="QQL8" i="249"/>
  <c r="QQK8" i="249"/>
  <c r="QQJ8" i="249"/>
  <c r="QQI8" i="249"/>
  <c r="QQH8" i="249"/>
  <c r="QQG8" i="249"/>
  <c r="QQF8" i="249"/>
  <c r="QQE8" i="249"/>
  <c r="QQD8" i="249"/>
  <c r="QQC8" i="249"/>
  <c r="QQB8" i="249"/>
  <c r="QQA8" i="249"/>
  <c r="QPZ8" i="249"/>
  <c r="QPY8" i="249"/>
  <c r="QPX8" i="249"/>
  <c r="QPW8" i="249"/>
  <c r="QPV8" i="249"/>
  <c r="QPU8" i="249"/>
  <c r="QPT8" i="249"/>
  <c r="QPS8" i="249"/>
  <c r="QPR8" i="249"/>
  <c r="QPQ8" i="249"/>
  <c r="QPP8" i="249"/>
  <c r="QPO8" i="249"/>
  <c r="QPN8" i="249"/>
  <c r="QPM8" i="249"/>
  <c r="QPL8" i="249"/>
  <c r="QPK8" i="249"/>
  <c r="QPJ8" i="249"/>
  <c r="QPI8" i="249"/>
  <c r="QPH8" i="249"/>
  <c r="QPG8" i="249"/>
  <c r="QPF8" i="249"/>
  <c r="QPE8" i="249"/>
  <c r="QPD8" i="249"/>
  <c r="QPC8" i="249"/>
  <c r="QPB8" i="249"/>
  <c r="QPA8" i="249"/>
  <c r="QOZ8" i="249"/>
  <c r="QOY8" i="249"/>
  <c r="QOX8" i="249"/>
  <c r="QOW8" i="249"/>
  <c r="QOV8" i="249"/>
  <c r="QOU8" i="249"/>
  <c r="QOT8" i="249"/>
  <c r="QOS8" i="249"/>
  <c r="QOR8" i="249"/>
  <c r="QOQ8" i="249"/>
  <c r="QOP8" i="249"/>
  <c r="QOO8" i="249"/>
  <c r="QON8" i="249"/>
  <c r="QOM8" i="249"/>
  <c r="QOL8" i="249"/>
  <c r="QOK8" i="249"/>
  <c r="QOJ8" i="249"/>
  <c r="QOI8" i="249"/>
  <c r="QOH8" i="249"/>
  <c r="QOG8" i="249"/>
  <c r="QOF8" i="249"/>
  <c r="QOE8" i="249"/>
  <c r="QOD8" i="249"/>
  <c r="QOC8" i="249"/>
  <c r="QOB8" i="249"/>
  <c r="QOA8" i="249"/>
  <c r="QNZ8" i="249"/>
  <c r="QNY8" i="249"/>
  <c r="QNX8" i="249"/>
  <c r="QNW8" i="249"/>
  <c r="QNV8" i="249"/>
  <c r="QNU8" i="249"/>
  <c r="QNT8" i="249"/>
  <c r="QNS8" i="249"/>
  <c r="QNR8" i="249"/>
  <c r="QNQ8" i="249"/>
  <c r="QNP8" i="249"/>
  <c r="QNO8" i="249"/>
  <c r="QNN8" i="249"/>
  <c r="QNM8" i="249"/>
  <c r="QNL8" i="249"/>
  <c r="QNK8" i="249"/>
  <c r="QNJ8" i="249"/>
  <c r="QNI8" i="249"/>
  <c r="QNH8" i="249"/>
  <c r="QNG8" i="249"/>
  <c r="QNF8" i="249"/>
  <c r="QNE8" i="249"/>
  <c r="QND8" i="249"/>
  <c r="QNC8" i="249"/>
  <c r="QNB8" i="249"/>
  <c r="QNA8" i="249"/>
  <c r="QMZ8" i="249"/>
  <c r="QMY8" i="249"/>
  <c r="QMX8" i="249"/>
  <c r="QMW8" i="249"/>
  <c r="QMV8" i="249"/>
  <c r="QMU8" i="249"/>
  <c r="QMT8" i="249"/>
  <c r="QMS8" i="249"/>
  <c r="QMR8" i="249"/>
  <c r="QMQ8" i="249"/>
  <c r="QMP8" i="249"/>
  <c r="QMO8" i="249"/>
  <c r="QMN8" i="249"/>
  <c r="QMM8" i="249"/>
  <c r="QML8" i="249"/>
  <c r="QMK8" i="249"/>
  <c r="QMJ8" i="249"/>
  <c r="QMI8" i="249"/>
  <c r="QMH8" i="249"/>
  <c r="QMG8" i="249"/>
  <c r="QMF8" i="249"/>
  <c r="QME8" i="249"/>
  <c r="QMD8" i="249"/>
  <c r="QMC8" i="249"/>
  <c r="QMB8" i="249"/>
  <c r="QMA8" i="249"/>
  <c r="QLZ8" i="249"/>
  <c r="QLY8" i="249"/>
  <c r="QLX8" i="249"/>
  <c r="QLW8" i="249"/>
  <c r="QLV8" i="249"/>
  <c r="QLU8" i="249"/>
  <c r="QLT8" i="249"/>
  <c r="QLS8" i="249"/>
  <c r="QLR8" i="249"/>
  <c r="QLQ8" i="249"/>
  <c r="QLP8" i="249"/>
  <c r="QLO8" i="249"/>
  <c r="QLN8" i="249"/>
  <c r="QLM8" i="249"/>
  <c r="QLL8" i="249"/>
  <c r="QLK8" i="249"/>
  <c r="QLJ8" i="249"/>
  <c r="QLI8" i="249"/>
  <c r="QLH8" i="249"/>
  <c r="QLG8" i="249"/>
  <c r="QLF8" i="249"/>
  <c r="QLE8" i="249"/>
  <c r="QLD8" i="249"/>
  <c r="QLC8" i="249"/>
  <c r="QLB8" i="249"/>
  <c r="QLA8" i="249"/>
  <c r="QKZ8" i="249"/>
  <c r="QKY8" i="249"/>
  <c r="QKX8" i="249"/>
  <c r="QKW8" i="249"/>
  <c r="QKV8" i="249"/>
  <c r="QKU8" i="249"/>
  <c r="QKT8" i="249"/>
  <c r="QKS8" i="249"/>
  <c r="QKR8" i="249"/>
  <c r="QKQ8" i="249"/>
  <c r="QKP8" i="249"/>
  <c r="QKO8" i="249"/>
  <c r="QKN8" i="249"/>
  <c r="QKM8" i="249"/>
  <c r="QKL8" i="249"/>
  <c r="QKK8" i="249"/>
  <c r="QKJ8" i="249"/>
  <c r="QKI8" i="249"/>
  <c r="QKH8" i="249"/>
  <c r="QKG8" i="249"/>
  <c r="QKF8" i="249"/>
  <c r="QKE8" i="249"/>
  <c r="QKD8" i="249"/>
  <c r="QKC8" i="249"/>
  <c r="QKB8" i="249"/>
  <c r="QKA8" i="249"/>
  <c r="QJZ8" i="249"/>
  <c r="QJY8" i="249"/>
  <c r="QJX8" i="249"/>
  <c r="QJW8" i="249"/>
  <c r="QJV8" i="249"/>
  <c r="QJU8" i="249"/>
  <c r="QJT8" i="249"/>
  <c r="QJS8" i="249"/>
  <c r="QJR8" i="249"/>
  <c r="QJQ8" i="249"/>
  <c r="QJP8" i="249"/>
  <c r="QJO8" i="249"/>
  <c r="QJN8" i="249"/>
  <c r="QJM8" i="249"/>
  <c r="QJL8" i="249"/>
  <c r="QJK8" i="249"/>
  <c r="QJJ8" i="249"/>
  <c r="QJI8" i="249"/>
  <c r="QJH8" i="249"/>
  <c r="QJG8" i="249"/>
  <c r="QJF8" i="249"/>
  <c r="QJE8" i="249"/>
  <c r="QJD8" i="249"/>
  <c r="QJC8" i="249"/>
  <c r="QJB8" i="249"/>
  <c r="QJA8" i="249"/>
  <c r="QIZ8" i="249"/>
  <c r="QIY8" i="249"/>
  <c r="QIX8" i="249"/>
  <c r="QIW8" i="249"/>
  <c r="QIV8" i="249"/>
  <c r="QIU8" i="249"/>
  <c r="QIT8" i="249"/>
  <c r="QIS8" i="249"/>
  <c r="QIR8" i="249"/>
  <c r="QIQ8" i="249"/>
  <c r="QIP8" i="249"/>
  <c r="QIO8" i="249"/>
  <c r="QIN8" i="249"/>
  <c r="QIM8" i="249"/>
  <c r="QIL8" i="249"/>
  <c r="QIK8" i="249"/>
  <c r="QIJ8" i="249"/>
  <c r="QII8" i="249"/>
  <c r="QIH8" i="249"/>
  <c r="QIG8" i="249"/>
  <c r="QIF8" i="249"/>
  <c r="QIE8" i="249"/>
  <c r="QID8" i="249"/>
  <c r="QIC8" i="249"/>
  <c r="QIB8" i="249"/>
  <c r="QIA8" i="249"/>
  <c r="QHZ8" i="249"/>
  <c r="QHY8" i="249"/>
  <c r="QHX8" i="249"/>
  <c r="QHW8" i="249"/>
  <c r="QHV8" i="249"/>
  <c r="QHU8" i="249"/>
  <c r="QHT8" i="249"/>
  <c r="QHS8" i="249"/>
  <c r="QHR8" i="249"/>
  <c r="QHQ8" i="249"/>
  <c r="QHP8" i="249"/>
  <c r="QHO8" i="249"/>
  <c r="QHN8" i="249"/>
  <c r="QHM8" i="249"/>
  <c r="QHL8" i="249"/>
  <c r="QHK8" i="249"/>
  <c r="QHJ8" i="249"/>
  <c r="QHI8" i="249"/>
  <c r="QHH8" i="249"/>
  <c r="QHG8" i="249"/>
  <c r="QHF8" i="249"/>
  <c r="QHE8" i="249"/>
  <c r="QHD8" i="249"/>
  <c r="QHC8" i="249"/>
  <c r="QHB8" i="249"/>
  <c r="QHA8" i="249"/>
  <c r="QGZ8" i="249"/>
  <c r="QGY8" i="249"/>
  <c r="QGX8" i="249"/>
  <c r="QGW8" i="249"/>
  <c r="QGV8" i="249"/>
  <c r="QGU8" i="249"/>
  <c r="QGT8" i="249"/>
  <c r="QGS8" i="249"/>
  <c r="QGR8" i="249"/>
  <c r="QGQ8" i="249"/>
  <c r="QGP8" i="249"/>
  <c r="QGO8" i="249"/>
  <c r="QGN8" i="249"/>
  <c r="QGM8" i="249"/>
  <c r="QGL8" i="249"/>
  <c r="QGK8" i="249"/>
  <c r="QGJ8" i="249"/>
  <c r="QGI8" i="249"/>
  <c r="QGH8" i="249"/>
  <c r="QGG8" i="249"/>
  <c r="QGF8" i="249"/>
  <c r="QGE8" i="249"/>
  <c r="QGD8" i="249"/>
  <c r="QGC8" i="249"/>
  <c r="QGB8" i="249"/>
  <c r="QGA8" i="249"/>
  <c r="QFZ8" i="249"/>
  <c r="QFY8" i="249"/>
  <c r="QFX8" i="249"/>
  <c r="QFW8" i="249"/>
  <c r="QFV8" i="249"/>
  <c r="QFU8" i="249"/>
  <c r="QFT8" i="249"/>
  <c r="QFS8" i="249"/>
  <c r="QFR8" i="249"/>
  <c r="QFQ8" i="249"/>
  <c r="QFP8" i="249"/>
  <c r="QFO8" i="249"/>
  <c r="QFN8" i="249"/>
  <c r="QFM8" i="249"/>
  <c r="QFL8" i="249"/>
  <c r="QFK8" i="249"/>
  <c r="QFJ8" i="249"/>
  <c r="QFI8" i="249"/>
  <c r="QFH8" i="249"/>
  <c r="QFG8" i="249"/>
  <c r="QFF8" i="249"/>
  <c r="QFE8" i="249"/>
  <c r="QFD8" i="249"/>
  <c r="QFC8" i="249"/>
  <c r="QFB8" i="249"/>
  <c r="QFA8" i="249"/>
  <c r="QEZ8" i="249"/>
  <c r="QEY8" i="249"/>
  <c r="QEX8" i="249"/>
  <c r="QEW8" i="249"/>
  <c r="QEV8" i="249"/>
  <c r="QEU8" i="249"/>
  <c r="QET8" i="249"/>
  <c r="QES8" i="249"/>
  <c r="QER8" i="249"/>
  <c r="QEQ8" i="249"/>
  <c r="QEP8" i="249"/>
  <c r="QEO8" i="249"/>
  <c r="QEN8" i="249"/>
  <c r="QEM8" i="249"/>
  <c r="QEL8" i="249"/>
  <c r="QEK8" i="249"/>
  <c r="QEJ8" i="249"/>
  <c r="QEI8" i="249"/>
  <c r="QEH8" i="249"/>
  <c r="QEG8" i="249"/>
  <c r="QEF8" i="249"/>
  <c r="QEE8" i="249"/>
  <c r="QED8" i="249"/>
  <c r="QEC8" i="249"/>
  <c r="QEB8" i="249"/>
  <c r="QEA8" i="249"/>
  <c r="QDZ8" i="249"/>
  <c r="QDY8" i="249"/>
  <c r="QDX8" i="249"/>
  <c r="QDW8" i="249"/>
  <c r="QDV8" i="249"/>
  <c r="QDU8" i="249"/>
  <c r="QDT8" i="249"/>
  <c r="QDS8" i="249"/>
  <c r="QDR8" i="249"/>
  <c r="QDQ8" i="249"/>
  <c r="QDP8" i="249"/>
  <c r="QDO8" i="249"/>
  <c r="QDN8" i="249"/>
  <c r="QDM8" i="249"/>
  <c r="QDL8" i="249"/>
  <c r="QDK8" i="249"/>
  <c r="QDJ8" i="249"/>
  <c r="QDI8" i="249"/>
  <c r="QDH8" i="249"/>
  <c r="QDG8" i="249"/>
  <c r="QDF8" i="249"/>
  <c r="QDE8" i="249"/>
  <c r="QDD8" i="249"/>
  <c r="QDC8" i="249"/>
  <c r="QDB8" i="249"/>
  <c r="QDA8" i="249"/>
  <c r="QCZ8" i="249"/>
  <c r="QCY8" i="249"/>
  <c r="QCX8" i="249"/>
  <c r="QCW8" i="249"/>
  <c r="QCV8" i="249"/>
  <c r="QCU8" i="249"/>
  <c r="QCT8" i="249"/>
  <c r="QCS8" i="249"/>
  <c r="QCR8" i="249"/>
  <c r="QCQ8" i="249"/>
  <c r="QCP8" i="249"/>
  <c r="QCO8" i="249"/>
  <c r="QCN8" i="249"/>
  <c r="QCM8" i="249"/>
  <c r="QCL8" i="249"/>
  <c r="QCK8" i="249"/>
  <c r="QCJ8" i="249"/>
  <c r="QCI8" i="249"/>
  <c r="QCH8" i="249"/>
  <c r="QCG8" i="249"/>
  <c r="QCF8" i="249"/>
  <c r="QCE8" i="249"/>
  <c r="QCD8" i="249"/>
  <c r="QCC8" i="249"/>
  <c r="QCB8" i="249"/>
  <c r="QCA8" i="249"/>
  <c r="QBZ8" i="249"/>
  <c r="QBY8" i="249"/>
  <c r="QBX8" i="249"/>
  <c r="QBW8" i="249"/>
  <c r="QBV8" i="249"/>
  <c r="QBU8" i="249"/>
  <c r="QBT8" i="249"/>
  <c r="QBS8" i="249"/>
  <c r="QBR8" i="249"/>
  <c r="QBQ8" i="249"/>
  <c r="QBP8" i="249"/>
  <c r="QBO8" i="249"/>
  <c r="QBN8" i="249"/>
  <c r="QBM8" i="249"/>
  <c r="QBL8" i="249"/>
  <c r="QBK8" i="249"/>
  <c r="QBJ8" i="249"/>
  <c r="QBI8" i="249"/>
  <c r="QBH8" i="249"/>
  <c r="QBG8" i="249"/>
  <c r="QBF8" i="249"/>
  <c r="QBE8" i="249"/>
  <c r="QBD8" i="249"/>
  <c r="QBC8" i="249"/>
  <c r="QBB8" i="249"/>
  <c r="QBA8" i="249"/>
  <c r="QAZ8" i="249"/>
  <c r="QAY8" i="249"/>
  <c r="QAX8" i="249"/>
  <c r="QAW8" i="249"/>
  <c r="QAV8" i="249"/>
  <c r="QAU8" i="249"/>
  <c r="QAT8" i="249"/>
  <c r="QAS8" i="249"/>
  <c r="QAR8" i="249"/>
  <c r="QAQ8" i="249"/>
  <c r="QAP8" i="249"/>
  <c r="QAO8" i="249"/>
  <c r="QAN8" i="249"/>
  <c r="QAM8" i="249"/>
  <c r="QAL8" i="249"/>
  <c r="QAK8" i="249"/>
  <c r="QAJ8" i="249"/>
  <c r="QAI8" i="249"/>
  <c r="QAH8" i="249"/>
  <c r="QAG8" i="249"/>
  <c r="QAF8" i="249"/>
  <c r="QAE8" i="249"/>
  <c r="QAD8" i="249"/>
  <c r="QAC8" i="249"/>
  <c r="QAB8" i="249"/>
  <c r="QAA8" i="249"/>
  <c r="PZZ8" i="249"/>
  <c r="PZY8" i="249"/>
  <c r="PZX8" i="249"/>
  <c r="PZW8" i="249"/>
  <c r="PZV8" i="249"/>
  <c r="PZU8" i="249"/>
  <c r="PZT8" i="249"/>
  <c r="PZS8" i="249"/>
  <c r="PZR8" i="249"/>
  <c r="PZQ8" i="249"/>
  <c r="PZP8" i="249"/>
  <c r="PZO8" i="249"/>
  <c r="PZN8" i="249"/>
  <c r="PZM8" i="249"/>
  <c r="PZL8" i="249"/>
  <c r="PZK8" i="249"/>
  <c r="PZJ8" i="249"/>
  <c r="PZI8" i="249"/>
  <c r="PZH8" i="249"/>
  <c r="PZG8" i="249"/>
  <c r="PZF8" i="249"/>
  <c r="PZE8" i="249"/>
  <c r="PZD8" i="249"/>
  <c r="PZC8" i="249"/>
  <c r="PZB8" i="249"/>
  <c r="PZA8" i="249"/>
  <c r="PYZ8" i="249"/>
  <c r="PYY8" i="249"/>
  <c r="PYX8" i="249"/>
  <c r="PYW8" i="249"/>
  <c r="PYV8" i="249"/>
  <c r="PYU8" i="249"/>
  <c r="PYT8" i="249"/>
  <c r="PYS8" i="249"/>
  <c r="PYR8" i="249"/>
  <c r="PYQ8" i="249"/>
  <c r="PYP8" i="249"/>
  <c r="PYO8" i="249"/>
  <c r="PYN8" i="249"/>
  <c r="PYM8" i="249"/>
  <c r="PYL8" i="249"/>
  <c r="PYK8" i="249"/>
  <c r="PYJ8" i="249"/>
  <c r="PYI8" i="249"/>
  <c r="PYH8" i="249"/>
  <c r="PYG8" i="249"/>
  <c r="PYF8" i="249"/>
  <c r="PYE8" i="249"/>
  <c r="PYD8" i="249"/>
  <c r="PYC8" i="249"/>
  <c r="PYB8" i="249"/>
  <c r="PYA8" i="249"/>
  <c r="PXZ8" i="249"/>
  <c r="PXY8" i="249"/>
  <c r="PXX8" i="249"/>
  <c r="PXW8" i="249"/>
  <c r="PXV8" i="249"/>
  <c r="PXU8" i="249"/>
  <c r="PXT8" i="249"/>
  <c r="PXS8" i="249"/>
  <c r="PXR8" i="249"/>
  <c r="PXQ8" i="249"/>
  <c r="PXP8" i="249"/>
  <c r="PXO8" i="249"/>
  <c r="PXN8" i="249"/>
  <c r="PXM8" i="249"/>
  <c r="PXL8" i="249"/>
  <c r="PXK8" i="249"/>
  <c r="PXJ8" i="249"/>
  <c r="PXI8" i="249"/>
  <c r="PXH8" i="249"/>
  <c r="PXG8" i="249"/>
  <c r="PXF8" i="249"/>
  <c r="PXE8" i="249"/>
  <c r="PXD8" i="249"/>
  <c r="PXC8" i="249"/>
  <c r="PXB8" i="249"/>
  <c r="PXA8" i="249"/>
  <c r="PWZ8" i="249"/>
  <c r="PWY8" i="249"/>
  <c r="PWX8" i="249"/>
  <c r="PWW8" i="249"/>
  <c r="PWV8" i="249"/>
  <c r="PWU8" i="249"/>
  <c r="PWT8" i="249"/>
  <c r="PWS8" i="249"/>
  <c r="PWR8" i="249"/>
  <c r="PWQ8" i="249"/>
  <c r="PWP8" i="249"/>
  <c r="PWO8" i="249"/>
  <c r="PWN8" i="249"/>
  <c r="PWM8" i="249"/>
  <c r="PWL8" i="249"/>
  <c r="PWK8" i="249"/>
  <c r="PWJ8" i="249"/>
  <c r="PWI8" i="249"/>
  <c r="PWH8" i="249"/>
  <c r="PWG8" i="249"/>
  <c r="PWF8" i="249"/>
  <c r="PWE8" i="249"/>
  <c r="PWD8" i="249"/>
  <c r="PWC8" i="249"/>
  <c r="PWB8" i="249"/>
  <c r="PWA8" i="249"/>
  <c r="PVZ8" i="249"/>
  <c r="PVY8" i="249"/>
  <c r="PVX8" i="249"/>
  <c r="PVW8" i="249"/>
  <c r="PVV8" i="249"/>
  <c r="PVU8" i="249"/>
  <c r="PVT8" i="249"/>
  <c r="PVS8" i="249"/>
  <c r="PVR8" i="249"/>
  <c r="PVQ8" i="249"/>
  <c r="PVP8" i="249"/>
  <c r="PVO8" i="249"/>
  <c r="PVN8" i="249"/>
  <c r="PVM8" i="249"/>
  <c r="PVL8" i="249"/>
  <c r="PVK8" i="249"/>
  <c r="PVJ8" i="249"/>
  <c r="PVI8" i="249"/>
  <c r="PVH8" i="249"/>
  <c r="PVG8" i="249"/>
  <c r="PVF8" i="249"/>
  <c r="PVE8" i="249"/>
  <c r="PVD8" i="249"/>
  <c r="PVC8" i="249"/>
  <c r="PVB8" i="249"/>
  <c r="PVA8" i="249"/>
  <c r="PUZ8" i="249"/>
  <c r="PUY8" i="249"/>
  <c r="PUX8" i="249"/>
  <c r="PUW8" i="249"/>
  <c r="PUV8" i="249"/>
  <c r="PUU8" i="249"/>
  <c r="PUT8" i="249"/>
  <c r="PUS8" i="249"/>
  <c r="PUR8" i="249"/>
  <c r="PUQ8" i="249"/>
  <c r="PUP8" i="249"/>
  <c r="PUO8" i="249"/>
  <c r="PUN8" i="249"/>
  <c r="PUM8" i="249"/>
  <c r="PUL8" i="249"/>
  <c r="PUK8" i="249"/>
  <c r="PUJ8" i="249"/>
  <c r="PUI8" i="249"/>
  <c r="PUH8" i="249"/>
  <c r="PUG8" i="249"/>
  <c r="PUF8" i="249"/>
  <c r="PUE8" i="249"/>
  <c r="PUD8" i="249"/>
  <c r="PUC8" i="249"/>
  <c r="PUB8" i="249"/>
  <c r="PUA8" i="249"/>
  <c r="PTZ8" i="249"/>
  <c r="PTY8" i="249"/>
  <c r="PTX8" i="249"/>
  <c r="PTW8" i="249"/>
  <c r="PTV8" i="249"/>
  <c r="PTU8" i="249"/>
  <c r="PTT8" i="249"/>
  <c r="PTS8" i="249"/>
  <c r="PTR8" i="249"/>
  <c r="PTQ8" i="249"/>
  <c r="PTP8" i="249"/>
  <c r="PTO8" i="249"/>
  <c r="PTN8" i="249"/>
  <c r="PTM8" i="249"/>
  <c r="PTL8" i="249"/>
  <c r="PTK8" i="249"/>
  <c r="PTJ8" i="249"/>
  <c r="PTI8" i="249"/>
  <c r="PTH8" i="249"/>
  <c r="PTG8" i="249"/>
  <c r="PTF8" i="249"/>
  <c r="PTE8" i="249"/>
  <c r="PTD8" i="249"/>
  <c r="PTC8" i="249"/>
  <c r="PTB8" i="249"/>
  <c r="PTA8" i="249"/>
  <c r="PSZ8" i="249"/>
  <c r="PSY8" i="249"/>
  <c r="PSX8" i="249"/>
  <c r="PSW8" i="249"/>
  <c r="PSV8" i="249"/>
  <c r="PSU8" i="249"/>
  <c r="PST8" i="249"/>
  <c r="PSS8" i="249"/>
  <c r="PSR8" i="249"/>
  <c r="PSQ8" i="249"/>
  <c r="PSP8" i="249"/>
  <c r="PSO8" i="249"/>
  <c r="PSN8" i="249"/>
  <c r="PSM8" i="249"/>
  <c r="PSL8" i="249"/>
  <c r="PSK8" i="249"/>
  <c r="PSJ8" i="249"/>
  <c r="PSI8" i="249"/>
  <c r="PSH8" i="249"/>
  <c r="PSG8" i="249"/>
  <c r="PSF8" i="249"/>
  <c r="PSE8" i="249"/>
  <c r="PSD8" i="249"/>
  <c r="PSC8" i="249"/>
  <c r="PSB8" i="249"/>
  <c r="PSA8" i="249"/>
  <c r="PRZ8" i="249"/>
  <c r="PRY8" i="249"/>
  <c r="PRX8" i="249"/>
  <c r="PRW8" i="249"/>
  <c r="PRV8" i="249"/>
  <c r="PRU8" i="249"/>
  <c r="PRT8" i="249"/>
  <c r="PRS8" i="249"/>
  <c r="PRR8" i="249"/>
  <c r="PRQ8" i="249"/>
  <c r="PRP8" i="249"/>
  <c r="PRO8" i="249"/>
  <c r="PRN8" i="249"/>
  <c r="PRM8" i="249"/>
  <c r="PRL8" i="249"/>
  <c r="PRK8" i="249"/>
  <c r="PRJ8" i="249"/>
  <c r="PRI8" i="249"/>
  <c r="PRH8" i="249"/>
  <c r="PRG8" i="249"/>
  <c r="PRF8" i="249"/>
  <c r="PRE8" i="249"/>
  <c r="PRD8" i="249"/>
  <c r="PRC8" i="249"/>
  <c r="PRB8" i="249"/>
  <c r="PRA8" i="249"/>
  <c r="PQZ8" i="249"/>
  <c r="PQY8" i="249"/>
  <c r="PQX8" i="249"/>
  <c r="PQW8" i="249"/>
  <c r="PQV8" i="249"/>
  <c r="PQU8" i="249"/>
  <c r="PQT8" i="249"/>
  <c r="PQS8" i="249"/>
  <c r="PQR8" i="249"/>
  <c r="PQQ8" i="249"/>
  <c r="PQP8" i="249"/>
  <c r="PQO8" i="249"/>
  <c r="PQN8" i="249"/>
  <c r="PQM8" i="249"/>
  <c r="PQL8" i="249"/>
  <c r="PQK8" i="249"/>
  <c r="PQJ8" i="249"/>
  <c r="PQI8" i="249"/>
  <c r="PQH8" i="249"/>
  <c r="PQG8" i="249"/>
  <c r="PQF8" i="249"/>
  <c r="PQE8" i="249"/>
  <c r="PQD8" i="249"/>
  <c r="PQC8" i="249"/>
  <c r="PQB8" i="249"/>
  <c r="PQA8" i="249"/>
  <c r="PPZ8" i="249"/>
  <c r="PPY8" i="249"/>
  <c r="PPX8" i="249"/>
  <c r="PPW8" i="249"/>
  <c r="PPV8" i="249"/>
  <c r="PPU8" i="249"/>
  <c r="PPT8" i="249"/>
  <c r="PPS8" i="249"/>
  <c r="PPR8" i="249"/>
  <c r="PPQ8" i="249"/>
  <c r="PPP8" i="249"/>
  <c r="PPO8" i="249"/>
  <c r="PPN8" i="249"/>
  <c r="PPM8" i="249"/>
  <c r="PPL8" i="249"/>
  <c r="PPK8" i="249"/>
  <c r="PPJ8" i="249"/>
  <c r="PPI8" i="249"/>
  <c r="PPH8" i="249"/>
  <c r="PPG8" i="249"/>
  <c r="PPF8" i="249"/>
  <c r="PPE8" i="249"/>
  <c r="PPD8" i="249"/>
  <c r="PPC8" i="249"/>
  <c r="PPB8" i="249"/>
  <c r="PPA8" i="249"/>
  <c r="POZ8" i="249"/>
  <c r="POY8" i="249"/>
  <c r="POX8" i="249"/>
  <c r="POW8" i="249"/>
  <c r="POV8" i="249"/>
  <c r="POU8" i="249"/>
  <c r="POT8" i="249"/>
  <c r="POS8" i="249"/>
  <c r="POR8" i="249"/>
  <c r="POQ8" i="249"/>
  <c r="POP8" i="249"/>
  <c r="POO8" i="249"/>
  <c r="PON8" i="249"/>
  <c r="POM8" i="249"/>
  <c r="POL8" i="249"/>
  <c r="POK8" i="249"/>
  <c r="POJ8" i="249"/>
  <c r="POI8" i="249"/>
  <c r="POH8" i="249"/>
  <c r="POG8" i="249"/>
  <c r="POF8" i="249"/>
  <c r="POE8" i="249"/>
  <c r="POD8" i="249"/>
  <c r="POC8" i="249"/>
  <c r="POB8" i="249"/>
  <c r="POA8" i="249"/>
  <c r="PNZ8" i="249"/>
  <c r="PNY8" i="249"/>
  <c r="PNX8" i="249"/>
  <c r="PNW8" i="249"/>
  <c r="PNV8" i="249"/>
  <c r="PNU8" i="249"/>
  <c r="PNT8" i="249"/>
  <c r="PNS8" i="249"/>
  <c r="PNR8" i="249"/>
  <c r="PNQ8" i="249"/>
  <c r="PNP8" i="249"/>
  <c r="PNO8" i="249"/>
  <c r="PNN8" i="249"/>
  <c r="PNM8" i="249"/>
  <c r="PNL8" i="249"/>
  <c r="PNK8" i="249"/>
  <c r="PNJ8" i="249"/>
  <c r="PNI8" i="249"/>
  <c r="PNH8" i="249"/>
  <c r="PNG8" i="249"/>
  <c r="PNF8" i="249"/>
  <c r="PNE8" i="249"/>
  <c r="PND8" i="249"/>
  <c r="PNC8" i="249"/>
  <c r="PNB8" i="249"/>
  <c r="PNA8" i="249"/>
  <c r="PMZ8" i="249"/>
  <c r="PMY8" i="249"/>
  <c r="PMX8" i="249"/>
  <c r="PMW8" i="249"/>
  <c r="PMV8" i="249"/>
  <c r="PMU8" i="249"/>
  <c r="PMT8" i="249"/>
  <c r="PMS8" i="249"/>
  <c r="PMR8" i="249"/>
  <c r="PMQ8" i="249"/>
  <c r="PMP8" i="249"/>
  <c r="PMO8" i="249"/>
  <c r="PMN8" i="249"/>
  <c r="PMM8" i="249"/>
  <c r="PML8" i="249"/>
  <c r="PMK8" i="249"/>
  <c r="PMJ8" i="249"/>
  <c r="PMI8" i="249"/>
  <c r="PMH8" i="249"/>
  <c r="PMG8" i="249"/>
  <c r="PMF8" i="249"/>
  <c r="PME8" i="249"/>
  <c r="PMD8" i="249"/>
  <c r="PMC8" i="249"/>
  <c r="PMB8" i="249"/>
  <c r="PMA8" i="249"/>
  <c r="PLZ8" i="249"/>
  <c r="PLY8" i="249"/>
  <c r="PLX8" i="249"/>
  <c r="PLW8" i="249"/>
  <c r="PLV8" i="249"/>
  <c r="PLU8" i="249"/>
  <c r="PLT8" i="249"/>
  <c r="PLS8" i="249"/>
  <c r="PLR8" i="249"/>
  <c r="PLQ8" i="249"/>
  <c r="PLP8" i="249"/>
  <c r="PLO8" i="249"/>
  <c r="PLN8" i="249"/>
  <c r="PLM8" i="249"/>
  <c r="PLL8" i="249"/>
  <c r="PLK8" i="249"/>
  <c r="PLJ8" i="249"/>
  <c r="PLI8" i="249"/>
  <c r="PLH8" i="249"/>
  <c r="PLG8" i="249"/>
  <c r="PLF8" i="249"/>
  <c r="PLE8" i="249"/>
  <c r="PLD8" i="249"/>
  <c r="PLC8" i="249"/>
  <c r="PLB8" i="249"/>
  <c r="PLA8" i="249"/>
  <c r="PKZ8" i="249"/>
  <c r="PKY8" i="249"/>
  <c r="PKX8" i="249"/>
  <c r="PKW8" i="249"/>
  <c r="PKV8" i="249"/>
  <c r="PKU8" i="249"/>
  <c r="PKT8" i="249"/>
  <c r="PKS8" i="249"/>
  <c r="PKR8" i="249"/>
  <c r="PKQ8" i="249"/>
  <c r="PKP8" i="249"/>
  <c r="PKO8" i="249"/>
  <c r="PKN8" i="249"/>
  <c r="PKM8" i="249"/>
  <c r="PKL8" i="249"/>
  <c r="PKK8" i="249"/>
  <c r="PKJ8" i="249"/>
  <c r="PKI8" i="249"/>
  <c r="PKH8" i="249"/>
  <c r="PKG8" i="249"/>
  <c r="PKF8" i="249"/>
  <c r="PKE8" i="249"/>
  <c r="PKD8" i="249"/>
  <c r="PKC8" i="249"/>
  <c r="PKB8" i="249"/>
  <c r="PKA8" i="249"/>
  <c r="PJZ8" i="249"/>
  <c r="PJY8" i="249"/>
  <c r="PJX8" i="249"/>
  <c r="PJW8" i="249"/>
  <c r="PJV8" i="249"/>
  <c r="PJU8" i="249"/>
  <c r="PJT8" i="249"/>
  <c r="PJS8" i="249"/>
  <c r="PJR8" i="249"/>
  <c r="PJQ8" i="249"/>
  <c r="PJP8" i="249"/>
  <c r="PJO8" i="249"/>
  <c r="PJN8" i="249"/>
  <c r="PJM8" i="249"/>
  <c r="PJL8" i="249"/>
  <c r="PJK8" i="249"/>
  <c r="PJJ8" i="249"/>
  <c r="PJI8" i="249"/>
  <c r="PJH8" i="249"/>
  <c r="PJG8" i="249"/>
  <c r="PJF8" i="249"/>
  <c r="PJE8" i="249"/>
  <c r="PJD8" i="249"/>
  <c r="PJC8" i="249"/>
  <c r="PJB8" i="249"/>
  <c r="PJA8" i="249"/>
  <c r="PIZ8" i="249"/>
  <c r="PIY8" i="249"/>
  <c r="PIX8" i="249"/>
  <c r="PIW8" i="249"/>
  <c r="PIV8" i="249"/>
  <c r="PIU8" i="249"/>
  <c r="PIT8" i="249"/>
  <c r="PIS8" i="249"/>
  <c r="PIR8" i="249"/>
  <c r="PIQ8" i="249"/>
  <c r="PIP8" i="249"/>
  <c r="PIO8" i="249"/>
  <c r="PIN8" i="249"/>
  <c r="PIM8" i="249"/>
  <c r="PIL8" i="249"/>
  <c r="PIK8" i="249"/>
  <c r="PIJ8" i="249"/>
  <c r="PII8" i="249"/>
  <c r="PIH8" i="249"/>
  <c r="PIG8" i="249"/>
  <c r="PIF8" i="249"/>
  <c r="PIE8" i="249"/>
  <c r="PID8" i="249"/>
  <c r="PIC8" i="249"/>
  <c r="PIB8" i="249"/>
  <c r="PIA8" i="249"/>
  <c r="PHZ8" i="249"/>
  <c r="PHY8" i="249"/>
  <c r="PHX8" i="249"/>
  <c r="PHW8" i="249"/>
  <c r="PHV8" i="249"/>
  <c r="PHU8" i="249"/>
  <c r="PHT8" i="249"/>
  <c r="PHS8" i="249"/>
  <c r="PHR8" i="249"/>
  <c r="PHQ8" i="249"/>
  <c r="PHP8" i="249"/>
  <c r="PHO8" i="249"/>
  <c r="PHN8" i="249"/>
  <c r="PHM8" i="249"/>
  <c r="PHL8" i="249"/>
  <c r="PHK8" i="249"/>
  <c r="PHJ8" i="249"/>
  <c r="PHI8" i="249"/>
  <c r="PHH8" i="249"/>
  <c r="PHG8" i="249"/>
  <c r="PHF8" i="249"/>
  <c r="PHE8" i="249"/>
  <c r="PHD8" i="249"/>
  <c r="PHC8" i="249"/>
  <c r="PHB8" i="249"/>
  <c r="PHA8" i="249"/>
  <c r="PGZ8" i="249"/>
  <c r="PGY8" i="249"/>
  <c r="PGX8" i="249"/>
  <c r="PGW8" i="249"/>
  <c r="PGV8" i="249"/>
  <c r="PGU8" i="249"/>
  <c r="PGT8" i="249"/>
  <c r="PGS8" i="249"/>
  <c r="PGR8" i="249"/>
  <c r="PGQ8" i="249"/>
  <c r="PGP8" i="249"/>
  <c r="PGO8" i="249"/>
  <c r="PGN8" i="249"/>
  <c r="PGM8" i="249"/>
  <c r="PGL8" i="249"/>
  <c r="PGK8" i="249"/>
  <c r="PGJ8" i="249"/>
  <c r="PGI8" i="249"/>
  <c r="PGH8" i="249"/>
  <c r="PGG8" i="249"/>
  <c r="PGF8" i="249"/>
  <c r="PGE8" i="249"/>
  <c r="PGD8" i="249"/>
  <c r="PGC8" i="249"/>
  <c r="PGB8" i="249"/>
  <c r="PGA8" i="249"/>
  <c r="PFZ8" i="249"/>
  <c r="PFY8" i="249"/>
  <c r="PFX8" i="249"/>
  <c r="PFW8" i="249"/>
  <c r="PFV8" i="249"/>
  <c r="PFU8" i="249"/>
  <c r="PFT8" i="249"/>
  <c r="PFS8" i="249"/>
  <c r="PFR8" i="249"/>
  <c r="PFQ8" i="249"/>
  <c r="PFP8" i="249"/>
  <c r="PFO8" i="249"/>
  <c r="PFN8" i="249"/>
  <c r="PFM8" i="249"/>
  <c r="PFL8" i="249"/>
  <c r="PFK8" i="249"/>
  <c r="PFJ8" i="249"/>
  <c r="PFI8" i="249"/>
  <c r="PFH8" i="249"/>
  <c r="PFG8" i="249"/>
  <c r="PFF8" i="249"/>
  <c r="PFE8" i="249"/>
  <c r="PFD8" i="249"/>
  <c r="PFC8" i="249"/>
  <c r="PFB8" i="249"/>
  <c r="PFA8" i="249"/>
  <c r="PEZ8" i="249"/>
  <c r="PEY8" i="249"/>
  <c r="PEX8" i="249"/>
  <c r="PEW8" i="249"/>
  <c r="PEV8" i="249"/>
  <c r="PEU8" i="249"/>
  <c r="PET8" i="249"/>
  <c r="PES8" i="249"/>
  <c r="PER8" i="249"/>
  <c r="PEQ8" i="249"/>
  <c r="PEP8" i="249"/>
  <c r="PEO8" i="249"/>
  <c r="PEN8" i="249"/>
  <c r="PEM8" i="249"/>
  <c r="PEL8" i="249"/>
  <c r="PEK8" i="249"/>
  <c r="PEJ8" i="249"/>
  <c r="PEI8" i="249"/>
  <c r="PEH8" i="249"/>
  <c r="PEG8" i="249"/>
  <c r="PEF8" i="249"/>
  <c r="PEE8" i="249"/>
  <c r="PED8" i="249"/>
  <c r="PEC8" i="249"/>
  <c r="PEB8" i="249"/>
  <c r="PEA8" i="249"/>
  <c r="PDZ8" i="249"/>
  <c r="PDY8" i="249"/>
  <c r="PDX8" i="249"/>
  <c r="PDW8" i="249"/>
  <c r="PDV8" i="249"/>
  <c r="PDU8" i="249"/>
  <c r="PDT8" i="249"/>
  <c r="PDS8" i="249"/>
  <c r="PDR8" i="249"/>
  <c r="PDQ8" i="249"/>
  <c r="PDP8" i="249"/>
  <c r="PDO8" i="249"/>
  <c r="PDN8" i="249"/>
  <c r="PDM8" i="249"/>
  <c r="PDL8" i="249"/>
  <c r="PDK8" i="249"/>
  <c r="PDJ8" i="249"/>
  <c r="PDI8" i="249"/>
  <c r="PDH8" i="249"/>
  <c r="PDG8" i="249"/>
  <c r="PDF8" i="249"/>
  <c r="PDE8" i="249"/>
  <c r="PDD8" i="249"/>
  <c r="PDC8" i="249"/>
  <c r="PDB8" i="249"/>
  <c r="PDA8" i="249"/>
  <c r="PCZ8" i="249"/>
  <c r="PCY8" i="249"/>
  <c r="PCX8" i="249"/>
  <c r="PCW8" i="249"/>
  <c r="PCV8" i="249"/>
  <c r="PCU8" i="249"/>
  <c r="PCT8" i="249"/>
  <c r="PCS8" i="249"/>
  <c r="PCR8" i="249"/>
  <c r="PCQ8" i="249"/>
  <c r="PCP8" i="249"/>
  <c r="PCO8" i="249"/>
  <c r="PCN8" i="249"/>
  <c r="PCM8" i="249"/>
  <c r="PCL8" i="249"/>
  <c r="PCK8" i="249"/>
  <c r="PCJ8" i="249"/>
  <c r="PCI8" i="249"/>
  <c r="PCH8" i="249"/>
  <c r="PCG8" i="249"/>
  <c r="PCF8" i="249"/>
  <c r="PCE8" i="249"/>
  <c r="PCD8" i="249"/>
  <c r="PCC8" i="249"/>
  <c r="PCB8" i="249"/>
  <c r="PCA8" i="249"/>
  <c r="PBZ8" i="249"/>
  <c r="PBY8" i="249"/>
  <c r="PBX8" i="249"/>
  <c r="PBW8" i="249"/>
  <c r="PBV8" i="249"/>
  <c r="PBU8" i="249"/>
  <c r="PBT8" i="249"/>
  <c r="PBS8" i="249"/>
  <c r="PBR8" i="249"/>
  <c r="PBQ8" i="249"/>
  <c r="PBP8" i="249"/>
  <c r="PBO8" i="249"/>
  <c r="PBN8" i="249"/>
  <c r="PBM8" i="249"/>
  <c r="PBL8" i="249"/>
  <c r="PBK8" i="249"/>
  <c r="PBJ8" i="249"/>
  <c r="PBI8" i="249"/>
  <c r="PBH8" i="249"/>
  <c r="PBG8" i="249"/>
  <c r="PBF8" i="249"/>
  <c r="PBE8" i="249"/>
  <c r="PBD8" i="249"/>
  <c r="PBC8" i="249"/>
  <c r="PBB8" i="249"/>
  <c r="PBA8" i="249"/>
  <c r="PAZ8" i="249"/>
  <c r="PAY8" i="249"/>
  <c r="PAX8" i="249"/>
  <c r="PAW8" i="249"/>
  <c r="PAV8" i="249"/>
  <c r="PAU8" i="249"/>
  <c r="PAT8" i="249"/>
  <c r="PAS8" i="249"/>
  <c r="PAR8" i="249"/>
  <c r="PAQ8" i="249"/>
  <c r="PAP8" i="249"/>
  <c r="PAO8" i="249"/>
  <c r="PAN8" i="249"/>
  <c r="PAM8" i="249"/>
  <c r="PAL8" i="249"/>
  <c r="PAK8" i="249"/>
  <c r="PAJ8" i="249"/>
  <c r="PAI8" i="249"/>
  <c r="PAH8" i="249"/>
  <c r="PAG8" i="249"/>
  <c r="PAF8" i="249"/>
  <c r="PAE8" i="249"/>
  <c r="PAD8" i="249"/>
  <c r="PAC8" i="249"/>
  <c r="PAB8" i="249"/>
  <c r="PAA8" i="249"/>
  <c r="OZZ8" i="249"/>
  <c r="OZY8" i="249"/>
  <c r="OZX8" i="249"/>
  <c r="OZW8" i="249"/>
  <c r="OZV8" i="249"/>
  <c r="OZU8" i="249"/>
  <c r="OZT8" i="249"/>
  <c r="OZS8" i="249"/>
  <c r="OZR8" i="249"/>
  <c r="OZQ8" i="249"/>
  <c r="OZP8" i="249"/>
  <c r="OZO8" i="249"/>
  <c r="OZN8" i="249"/>
  <c r="OZM8" i="249"/>
  <c r="OZL8" i="249"/>
  <c r="OZK8" i="249"/>
  <c r="OZJ8" i="249"/>
  <c r="OZI8" i="249"/>
  <c r="OZH8" i="249"/>
  <c r="OZG8" i="249"/>
  <c r="OZF8" i="249"/>
  <c r="OZE8" i="249"/>
  <c r="OZD8" i="249"/>
  <c r="OZC8" i="249"/>
  <c r="OZB8" i="249"/>
  <c r="OZA8" i="249"/>
  <c r="OYZ8" i="249"/>
  <c r="OYY8" i="249"/>
  <c r="OYX8" i="249"/>
  <c r="OYW8" i="249"/>
  <c r="OYV8" i="249"/>
  <c r="OYU8" i="249"/>
  <c r="OYT8" i="249"/>
  <c r="OYS8" i="249"/>
  <c r="OYR8" i="249"/>
  <c r="OYQ8" i="249"/>
  <c r="OYP8" i="249"/>
  <c r="OYO8" i="249"/>
  <c r="OYN8" i="249"/>
  <c r="OYM8" i="249"/>
  <c r="OYL8" i="249"/>
  <c r="OYK8" i="249"/>
  <c r="OYJ8" i="249"/>
  <c r="OYI8" i="249"/>
  <c r="OYH8" i="249"/>
  <c r="OYG8" i="249"/>
  <c r="OYF8" i="249"/>
  <c r="OYE8" i="249"/>
  <c r="OYD8" i="249"/>
  <c r="OYC8" i="249"/>
  <c r="OYB8" i="249"/>
  <c r="OYA8" i="249"/>
  <c r="OXZ8" i="249"/>
  <c r="OXY8" i="249"/>
  <c r="OXX8" i="249"/>
  <c r="OXW8" i="249"/>
  <c r="OXV8" i="249"/>
  <c r="OXU8" i="249"/>
  <c r="OXT8" i="249"/>
  <c r="OXS8" i="249"/>
  <c r="OXR8" i="249"/>
  <c r="OXQ8" i="249"/>
  <c r="OXP8" i="249"/>
  <c r="OXO8" i="249"/>
  <c r="OXN8" i="249"/>
  <c r="OXM8" i="249"/>
  <c r="OXL8" i="249"/>
  <c r="OXK8" i="249"/>
  <c r="OXJ8" i="249"/>
  <c r="OXI8" i="249"/>
  <c r="OXH8" i="249"/>
  <c r="OXG8" i="249"/>
  <c r="OXF8" i="249"/>
  <c r="OXE8" i="249"/>
  <c r="OXD8" i="249"/>
  <c r="OXC8" i="249"/>
  <c r="OXB8" i="249"/>
  <c r="OXA8" i="249"/>
  <c r="OWZ8" i="249"/>
  <c r="OWY8" i="249"/>
  <c r="OWX8" i="249"/>
  <c r="OWW8" i="249"/>
  <c r="OWV8" i="249"/>
  <c r="OWU8" i="249"/>
  <c r="OWT8" i="249"/>
  <c r="OWS8" i="249"/>
  <c r="OWR8" i="249"/>
  <c r="OWQ8" i="249"/>
  <c r="OWP8" i="249"/>
  <c r="OWO8" i="249"/>
  <c r="OWN8" i="249"/>
  <c r="OWM8" i="249"/>
  <c r="OWL8" i="249"/>
  <c r="OWK8" i="249"/>
  <c r="OWJ8" i="249"/>
  <c r="OWI8" i="249"/>
  <c r="OWH8" i="249"/>
  <c r="OWG8" i="249"/>
  <c r="OWF8" i="249"/>
  <c r="OWE8" i="249"/>
  <c r="OWD8" i="249"/>
  <c r="OWC8" i="249"/>
  <c r="OWB8" i="249"/>
  <c r="OWA8" i="249"/>
  <c r="OVZ8" i="249"/>
  <c r="OVY8" i="249"/>
  <c r="OVX8" i="249"/>
  <c r="OVW8" i="249"/>
  <c r="OVV8" i="249"/>
  <c r="OVU8" i="249"/>
  <c r="OVT8" i="249"/>
  <c r="OVS8" i="249"/>
  <c r="OVR8" i="249"/>
  <c r="OVQ8" i="249"/>
  <c r="OVP8" i="249"/>
  <c r="OVO8" i="249"/>
  <c r="OVN8" i="249"/>
  <c r="OVM8" i="249"/>
  <c r="OVL8" i="249"/>
  <c r="OVK8" i="249"/>
  <c r="OVJ8" i="249"/>
  <c r="OVI8" i="249"/>
  <c r="OVH8" i="249"/>
  <c r="OVG8" i="249"/>
  <c r="OVF8" i="249"/>
  <c r="OVE8" i="249"/>
  <c r="OVD8" i="249"/>
  <c r="OVC8" i="249"/>
  <c r="OVB8" i="249"/>
  <c r="OVA8" i="249"/>
  <c r="OUZ8" i="249"/>
  <c r="OUY8" i="249"/>
  <c r="OUX8" i="249"/>
  <c r="OUW8" i="249"/>
  <c r="OUV8" i="249"/>
  <c r="OUU8" i="249"/>
  <c r="OUT8" i="249"/>
  <c r="OUS8" i="249"/>
  <c r="OUR8" i="249"/>
  <c r="OUQ8" i="249"/>
  <c r="OUP8" i="249"/>
  <c r="OUO8" i="249"/>
  <c r="OUN8" i="249"/>
  <c r="OUM8" i="249"/>
  <c r="OUL8" i="249"/>
  <c r="OUK8" i="249"/>
  <c r="OUJ8" i="249"/>
  <c r="OUI8" i="249"/>
  <c r="OUH8" i="249"/>
  <c r="OUG8" i="249"/>
  <c r="OUF8" i="249"/>
  <c r="OUE8" i="249"/>
  <c r="OUD8" i="249"/>
  <c r="OUC8" i="249"/>
  <c r="OUB8" i="249"/>
  <c r="OUA8" i="249"/>
  <c r="OTZ8" i="249"/>
  <c r="OTY8" i="249"/>
  <c r="OTX8" i="249"/>
  <c r="OTW8" i="249"/>
  <c r="OTV8" i="249"/>
  <c r="OTU8" i="249"/>
  <c r="OTT8" i="249"/>
  <c r="OTS8" i="249"/>
  <c r="OTR8" i="249"/>
  <c r="OTQ8" i="249"/>
  <c r="OTP8" i="249"/>
  <c r="OTO8" i="249"/>
  <c r="OTN8" i="249"/>
  <c r="OTM8" i="249"/>
  <c r="OTL8" i="249"/>
  <c r="OTK8" i="249"/>
  <c r="OTJ8" i="249"/>
  <c r="OTI8" i="249"/>
  <c r="OTH8" i="249"/>
  <c r="OTG8" i="249"/>
  <c r="OTF8" i="249"/>
  <c r="OTE8" i="249"/>
  <c r="OTD8" i="249"/>
  <c r="OTC8" i="249"/>
  <c r="OTB8" i="249"/>
  <c r="OTA8" i="249"/>
  <c r="OSZ8" i="249"/>
  <c r="OSY8" i="249"/>
  <c r="OSX8" i="249"/>
  <c r="OSW8" i="249"/>
  <c r="OSV8" i="249"/>
  <c r="OSU8" i="249"/>
  <c r="OST8" i="249"/>
  <c r="OSS8" i="249"/>
  <c r="OSR8" i="249"/>
  <c r="OSQ8" i="249"/>
  <c r="OSP8" i="249"/>
  <c r="OSO8" i="249"/>
  <c r="OSN8" i="249"/>
  <c r="OSM8" i="249"/>
  <c r="OSL8" i="249"/>
  <c r="OSK8" i="249"/>
  <c r="OSJ8" i="249"/>
  <c r="OSI8" i="249"/>
  <c r="OSH8" i="249"/>
  <c r="OSG8" i="249"/>
  <c r="OSF8" i="249"/>
  <c r="OSE8" i="249"/>
  <c r="OSD8" i="249"/>
  <c r="OSC8" i="249"/>
  <c r="OSB8" i="249"/>
  <c r="OSA8" i="249"/>
  <c r="ORZ8" i="249"/>
  <c r="ORY8" i="249"/>
  <c r="ORX8" i="249"/>
  <c r="ORW8" i="249"/>
  <c r="ORV8" i="249"/>
  <c r="ORU8" i="249"/>
  <c r="ORT8" i="249"/>
  <c r="ORS8" i="249"/>
  <c r="ORR8" i="249"/>
  <c r="ORQ8" i="249"/>
  <c r="ORP8" i="249"/>
  <c r="ORO8" i="249"/>
  <c r="ORN8" i="249"/>
  <c r="ORM8" i="249"/>
  <c r="ORL8" i="249"/>
  <c r="ORK8" i="249"/>
  <c r="ORJ8" i="249"/>
  <c r="ORI8" i="249"/>
  <c r="ORH8" i="249"/>
  <c r="ORG8" i="249"/>
  <c r="ORF8" i="249"/>
  <c r="ORE8" i="249"/>
  <c r="ORD8" i="249"/>
  <c r="ORC8" i="249"/>
  <c r="ORB8" i="249"/>
  <c r="ORA8" i="249"/>
  <c r="OQZ8" i="249"/>
  <c r="OQY8" i="249"/>
  <c r="OQX8" i="249"/>
  <c r="OQW8" i="249"/>
  <c r="OQV8" i="249"/>
  <c r="OQU8" i="249"/>
  <c r="OQT8" i="249"/>
  <c r="OQS8" i="249"/>
  <c r="OQR8" i="249"/>
  <c r="OQQ8" i="249"/>
  <c r="OQP8" i="249"/>
  <c r="OQO8" i="249"/>
  <c r="OQN8" i="249"/>
  <c r="OQM8" i="249"/>
  <c r="OQL8" i="249"/>
  <c r="OQK8" i="249"/>
  <c r="OQJ8" i="249"/>
  <c r="OQI8" i="249"/>
  <c r="OQH8" i="249"/>
  <c r="OQG8" i="249"/>
  <c r="OQF8" i="249"/>
  <c r="OQE8" i="249"/>
  <c r="OQD8" i="249"/>
  <c r="OQC8" i="249"/>
  <c r="OQB8" i="249"/>
  <c r="OQA8" i="249"/>
  <c r="OPZ8" i="249"/>
  <c r="OPY8" i="249"/>
  <c r="OPX8" i="249"/>
  <c r="OPW8" i="249"/>
  <c r="OPV8" i="249"/>
  <c r="OPU8" i="249"/>
  <c r="OPT8" i="249"/>
  <c r="OPS8" i="249"/>
  <c r="OPR8" i="249"/>
  <c r="OPQ8" i="249"/>
  <c r="OPP8" i="249"/>
  <c r="OPO8" i="249"/>
  <c r="OPN8" i="249"/>
  <c r="OPM8" i="249"/>
  <c r="OPL8" i="249"/>
  <c r="OPK8" i="249"/>
  <c r="OPJ8" i="249"/>
  <c r="OPI8" i="249"/>
  <c r="OPH8" i="249"/>
  <c r="OPG8" i="249"/>
  <c r="OPF8" i="249"/>
  <c r="OPE8" i="249"/>
  <c r="OPD8" i="249"/>
  <c r="OPC8" i="249"/>
  <c r="OPB8" i="249"/>
  <c r="OPA8" i="249"/>
  <c r="OOZ8" i="249"/>
  <c r="OOY8" i="249"/>
  <c r="OOX8" i="249"/>
  <c r="OOW8" i="249"/>
  <c r="OOV8" i="249"/>
  <c r="OOU8" i="249"/>
  <c r="OOT8" i="249"/>
  <c r="OOS8" i="249"/>
  <c r="OOR8" i="249"/>
  <c r="OOQ8" i="249"/>
  <c r="OOP8" i="249"/>
  <c r="OOO8" i="249"/>
  <c r="OON8" i="249"/>
  <c r="OOM8" i="249"/>
  <c r="OOL8" i="249"/>
  <c r="OOK8" i="249"/>
  <c r="OOJ8" i="249"/>
  <c r="OOI8" i="249"/>
  <c r="OOH8" i="249"/>
  <c r="OOG8" i="249"/>
  <c r="OOF8" i="249"/>
  <c r="OOE8" i="249"/>
  <c r="OOD8" i="249"/>
  <c r="OOC8" i="249"/>
  <c r="OOB8" i="249"/>
  <c r="OOA8" i="249"/>
  <c r="ONZ8" i="249"/>
  <c r="ONY8" i="249"/>
  <c r="ONX8" i="249"/>
  <c r="ONW8" i="249"/>
  <c r="ONV8" i="249"/>
  <c r="ONU8" i="249"/>
  <c r="ONT8" i="249"/>
  <c r="ONS8" i="249"/>
  <c r="ONR8" i="249"/>
  <c r="ONQ8" i="249"/>
  <c r="ONP8" i="249"/>
  <c r="ONO8" i="249"/>
  <c r="ONN8" i="249"/>
  <c r="ONM8" i="249"/>
  <c r="ONL8" i="249"/>
  <c r="ONK8" i="249"/>
  <c r="ONJ8" i="249"/>
  <c r="ONI8" i="249"/>
  <c r="ONH8" i="249"/>
  <c r="ONG8" i="249"/>
  <c r="ONF8" i="249"/>
  <c r="ONE8" i="249"/>
  <c r="OND8" i="249"/>
  <c r="ONC8" i="249"/>
  <c r="ONB8" i="249"/>
  <c r="ONA8" i="249"/>
  <c r="OMZ8" i="249"/>
  <c r="OMY8" i="249"/>
  <c r="OMX8" i="249"/>
  <c r="OMW8" i="249"/>
  <c r="OMV8" i="249"/>
  <c r="OMU8" i="249"/>
  <c r="OMT8" i="249"/>
  <c r="OMS8" i="249"/>
  <c r="OMR8" i="249"/>
  <c r="OMQ8" i="249"/>
  <c r="OMP8" i="249"/>
  <c r="OMO8" i="249"/>
  <c r="OMN8" i="249"/>
  <c r="OMM8" i="249"/>
  <c r="OML8" i="249"/>
  <c r="OMK8" i="249"/>
  <c r="OMJ8" i="249"/>
  <c r="OMI8" i="249"/>
  <c r="OMH8" i="249"/>
  <c r="OMG8" i="249"/>
  <c r="OMF8" i="249"/>
  <c r="OME8" i="249"/>
  <c r="OMD8" i="249"/>
  <c r="OMC8" i="249"/>
  <c r="OMB8" i="249"/>
  <c r="OMA8" i="249"/>
  <c r="OLZ8" i="249"/>
  <c r="OLY8" i="249"/>
  <c r="OLX8" i="249"/>
  <c r="OLW8" i="249"/>
  <c r="OLV8" i="249"/>
  <c r="OLU8" i="249"/>
  <c r="OLT8" i="249"/>
  <c r="OLS8" i="249"/>
  <c r="OLR8" i="249"/>
  <c r="OLQ8" i="249"/>
  <c r="OLP8" i="249"/>
  <c r="OLO8" i="249"/>
  <c r="OLN8" i="249"/>
  <c r="OLM8" i="249"/>
  <c r="OLL8" i="249"/>
  <c r="OLK8" i="249"/>
  <c r="OLJ8" i="249"/>
  <c r="OLI8" i="249"/>
  <c r="OLH8" i="249"/>
  <c r="OLG8" i="249"/>
  <c r="OLF8" i="249"/>
  <c r="OLE8" i="249"/>
  <c r="OLD8" i="249"/>
  <c r="OLC8" i="249"/>
  <c r="OLB8" i="249"/>
  <c r="OLA8" i="249"/>
  <c r="OKZ8" i="249"/>
  <c r="OKY8" i="249"/>
  <c r="OKX8" i="249"/>
  <c r="OKW8" i="249"/>
  <c r="OKV8" i="249"/>
  <c r="OKU8" i="249"/>
  <c r="OKT8" i="249"/>
  <c r="OKS8" i="249"/>
  <c r="OKR8" i="249"/>
  <c r="OKQ8" i="249"/>
  <c r="OKP8" i="249"/>
  <c r="OKO8" i="249"/>
  <c r="OKN8" i="249"/>
  <c r="OKM8" i="249"/>
  <c r="OKL8" i="249"/>
  <c r="OKK8" i="249"/>
  <c r="OKJ8" i="249"/>
  <c r="OKI8" i="249"/>
  <c r="OKH8" i="249"/>
  <c r="OKG8" i="249"/>
  <c r="OKF8" i="249"/>
  <c r="OKE8" i="249"/>
  <c r="OKD8" i="249"/>
  <c r="OKC8" i="249"/>
  <c r="OKB8" i="249"/>
  <c r="OKA8" i="249"/>
  <c r="OJZ8" i="249"/>
  <c r="OJY8" i="249"/>
  <c r="OJX8" i="249"/>
  <c r="OJW8" i="249"/>
  <c r="OJV8" i="249"/>
  <c r="OJU8" i="249"/>
  <c r="OJT8" i="249"/>
  <c r="OJS8" i="249"/>
  <c r="OJR8" i="249"/>
  <c r="OJQ8" i="249"/>
  <c r="OJP8" i="249"/>
  <c r="OJO8" i="249"/>
  <c r="OJN8" i="249"/>
  <c r="OJM8" i="249"/>
  <c r="OJL8" i="249"/>
  <c r="OJK8" i="249"/>
  <c r="OJJ8" i="249"/>
  <c r="OJI8" i="249"/>
  <c r="OJH8" i="249"/>
  <c r="OJG8" i="249"/>
  <c r="OJF8" i="249"/>
  <c r="OJE8" i="249"/>
  <c r="OJD8" i="249"/>
  <c r="OJC8" i="249"/>
  <c r="OJB8" i="249"/>
  <c r="OJA8" i="249"/>
  <c r="OIZ8" i="249"/>
  <c r="OIY8" i="249"/>
  <c r="OIX8" i="249"/>
  <c r="OIW8" i="249"/>
  <c r="OIV8" i="249"/>
  <c r="OIU8" i="249"/>
  <c r="OIT8" i="249"/>
  <c r="OIS8" i="249"/>
  <c r="OIR8" i="249"/>
  <c r="OIQ8" i="249"/>
  <c r="OIP8" i="249"/>
  <c r="OIO8" i="249"/>
  <c r="OIN8" i="249"/>
  <c r="OIM8" i="249"/>
  <c r="OIL8" i="249"/>
  <c r="OIK8" i="249"/>
  <c r="OIJ8" i="249"/>
  <c r="OII8" i="249"/>
  <c r="OIH8" i="249"/>
  <c r="OIG8" i="249"/>
  <c r="OIF8" i="249"/>
  <c r="OIE8" i="249"/>
  <c r="OID8" i="249"/>
  <c r="OIC8" i="249"/>
  <c r="OIB8" i="249"/>
  <c r="OIA8" i="249"/>
  <c r="OHZ8" i="249"/>
  <c r="OHY8" i="249"/>
  <c r="OHX8" i="249"/>
  <c r="OHW8" i="249"/>
  <c r="OHV8" i="249"/>
  <c r="OHU8" i="249"/>
  <c r="OHT8" i="249"/>
  <c r="OHS8" i="249"/>
  <c r="OHR8" i="249"/>
  <c r="OHQ8" i="249"/>
  <c r="OHP8" i="249"/>
  <c r="OHO8" i="249"/>
  <c r="OHN8" i="249"/>
  <c r="OHM8" i="249"/>
  <c r="OHL8" i="249"/>
  <c r="OHK8" i="249"/>
  <c r="OHJ8" i="249"/>
  <c r="OHI8" i="249"/>
  <c r="OHH8" i="249"/>
  <c r="OHG8" i="249"/>
  <c r="OHF8" i="249"/>
  <c r="OHE8" i="249"/>
  <c r="OHD8" i="249"/>
  <c r="OHC8" i="249"/>
  <c r="OHB8" i="249"/>
  <c r="OHA8" i="249"/>
  <c r="OGZ8" i="249"/>
  <c r="OGY8" i="249"/>
  <c r="OGX8" i="249"/>
  <c r="OGW8" i="249"/>
  <c r="OGV8" i="249"/>
  <c r="OGU8" i="249"/>
  <c r="OGT8" i="249"/>
  <c r="OGS8" i="249"/>
  <c r="OGR8" i="249"/>
  <c r="OGQ8" i="249"/>
  <c r="OGP8" i="249"/>
  <c r="OGO8" i="249"/>
  <c r="OGN8" i="249"/>
  <c r="OGM8" i="249"/>
  <c r="OGL8" i="249"/>
  <c r="OGK8" i="249"/>
  <c r="OGJ8" i="249"/>
  <c r="OGI8" i="249"/>
  <c r="OGH8" i="249"/>
  <c r="OGG8" i="249"/>
  <c r="OGF8" i="249"/>
  <c r="OGE8" i="249"/>
  <c r="OGD8" i="249"/>
  <c r="OGC8" i="249"/>
  <c r="OGB8" i="249"/>
  <c r="OGA8" i="249"/>
  <c r="OFZ8" i="249"/>
  <c r="OFY8" i="249"/>
  <c r="OFX8" i="249"/>
  <c r="OFW8" i="249"/>
  <c r="OFV8" i="249"/>
  <c r="OFU8" i="249"/>
  <c r="OFT8" i="249"/>
  <c r="OFS8" i="249"/>
  <c r="OFR8" i="249"/>
  <c r="OFQ8" i="249"/>
  <c r="OFP8" i="249"/>
  <c r="OFO8" i="249"/>
  <c r="OFN8" i="249"/>
  <c r="OFM8" i="249"/>
  <c r="OFL8" i="249"/>
  <c r="OFK8" i="249"/>
  <c r="OFJ8" i="249"/>
  <c r="OFI8" i="249"/>
  <c r="OFH8" i="249"/>
  <c r="OFG8" i="249"/>
  <c r="OFF8" i="249"/>
  <c r="OFE8" i="249"/>
  <c r="OFD8" i="249"/>
  <c r="OFC8" i="249"/>
  <c r="OFB8" i="249"/>
  <c r="OFA8" i="249"/>
  <c r="OEZ8" i="249"/>
  <c r="OEY8" i="249"/>
  <c r="OEX8" i="249"/>
  <c r="OEW8" i="249"/>
  <c r="OEV8" i="249"/>
  <c r="OEU8" i="249"/>
  <c r="OET8" i="249"/>
  <c r="OES8" i="249"/>
  <c r="OER8" i="249"/>
  <c r="OEQ8" i="249"/>
  <c r="OEP8" i="249"/>
  <c r="OEO8" i="249"/>
  <c r="OEN8" i="249"/>
  <c r="OEM8" i="249"/>
  <c r="OEL8" i="249"/>
  <c r="OEK8" i="249"/>
  <c r="OEJ8" i="249"/>
  <c r="OEI8" i="249"/>
  <c r="OEH8" i="249"/>
  <c r="OEG8" i="249"/>
  <c r="OEF8" i="249"/>
  <c r="OEE8" i="249"/>
  <c r="OED8" i="249"/>
  <c r="OEC8" i="249"/>
  <c r="OEB8" i="249"/>
  <c r="OEA8" i="249"/>
  <c r="ODZ8" i="249"/>
  <c r="ODY8" i="249"/>
  <c r="ODX8" i="249"/>
  <c r="ODW8" i="249"/>
  <c r="ODV8" i="249"/>
  <c r="ODU8" i="249"/>
  <c r="ODT8" i="249"/>
  <c r="ODS8" i="249"/>
  <c r="ODR8" i="249"/>
  <c r="ODQ8" i="249"/>
  <c r="ODP8" i="249"/>
  <c r="ODO8" i="249"/>
  <c r="ODN8" i="249"/>
  <c r="ODM8" i="249"/>
  <c r="ODL8" i="249"/>
  <c r="ODK8" i="249"/>
  <c r="ODJ8" i="249"/>
  <c r="ODI8" i="249"/>
  <c r="ODH8" i="249"/>
  <c r="ODG8" i="249"/>
  <c r="ODF8" i="249"/>
  <c r="ODE8" i="249"/>
  <c r="ODD8" i="249"/>
  <c r="ODC8" i="249"/>
  <c r="ODB8" i="249"/>
  <c r="ODA8" i="249"/>
  <c r="OCZ8" i="249"/>
  <c r="OCY8" i="249"/>
  <c r="OCX8" i="249"/>
  <c r="OCW8" i="249"/>
  <c r="OCV8" i="249"/>
  <c r="OCU8" i="249"/>
  <c r="OCT8" i="249"/>
  <c r="OCS8" i="249"/>
  <c r="OCR8" i="249"/>
  <c r="OCQ8" i="249"/>
  <c r="OCP8" i="249"/>
  <c r="OCO8" i="249"/>
  <c r="OCN8" i="249"/>
  <c r="OCM8" i="249"/>
  <c r="OCL8" i="249"/>
  <c r="OCK8" i="249"/>
  <c r="OCJ8" i="249"/>
  <c r="OCI8" i="249"/>
  <c r="OCH8" i="249"/>
  <c r="OCG8" i="249"/>
  <c r="OCF8" i="249"/>
  <c r="OCE8" i="249"/>
  <c r="OCD8" i="249"/>
  <c r="OCC8" i="249"/>
  <c r="OCB8" i="249"/>
  <c r="OCA8" i="249"/>
  <c r="OBZ8" i="249"/>
  <c r="OBY8" i="249"/>
  <c r="OBX8" i="249"/>
  <c r="OBW8" i="249"/>
  <c r="OBV8" i="249"/>
  <c r="OBU8" i="249"/>
  <c r="OBT8" i="249"/>
  <c r="OBS8" i="249"/>
  <c r="OBR8" i="249"/>
  <c r="OBQ8" i="249"/>
  <c r="OBP8" i="249"/>
  <c r="OBO8" i="249"/>
  <c r="OBN8" i="249"/>
  <c r="OBM8" i="249"/>
  <c r="OBL8" i="249"/>
  <c r="OBK8" i="249"/>
  <c r="OBJ8" i="249"/>
  <c r="OBI8" i="249"/>
  <c r="OBH8" i="249"/>
  <c r="OBG8" i="249"/>
  <c r="OBF8" i="249"/>
  <c r="OBE8" i="249"/>
  <c r="OBD8" i="249"/>
  <c r="OBC8" i="249"/>
  <c r="OBB8" i="249"/>
  <c r="OBA8" i="249"/>
  <c r="OAZ8" i="249"/>
  <c r="OAY8" i="249"/>
  <c r="OAX8" i="249"/>
  <c r="OAW8" i="249"/>
  <c r="OAV8" i="249"/>
  <c r="OAU8" i="249"/>
  <c r="OAT8" i="249"/>
  <c r="OAS8" i="249"/>
  <c r="OAR8" i="249"/>
  <c r="OAQ8" i="249"/>
  <c r="OAP8" i="249"/>
  <c r="OAO8" i="249"/>
  <c r="OAN8" i="249"/>
  <c r="OAM8" i="249"/>
  <c r="OAL8" i="249"/>
  <c r="OAK8" i="249"/>
  <c r="OAJ8" i="249"/>
  <c r="OAI8" i="249"/>
  <c r="OAH8" i="249"/>
  <c r="OAG8" i="249"/>
  <c r="OAF8" i="249"/>
  <c r="OAE8" i="249"/>
  <c r="OAD8" i="249"/>
  <c r="OAC8" i="249"/>
  <c r="OAB8" i="249"/>
  <c r="OAA8" i="249"/>
  <c r="NZZ8" i="249"/>
  <c r="NZY8" i="249"/>
  <c r="NZX8" i="249"/>
  <c r="NZW8" i="249"/>
  <c r="NZV8" i="249"/>
  <c r="NZU8" i="249"/>
  <c r="NZT8" i="249"/>
  <c r="NZS8" i="249"/>
  <c r="NZR8" i="249"/>
  <c r="NZQ8" i="249"/>
  <c r="NZP8" i="249"/>
  <c r="NZO8" i="249"/>
  <c r="NZN8" i="249"/>
  <c r="NZM8" i="249"/>
  <c r="NZL8" i="249"/>
  <c r="NZK8" i="249"/>
  <c r="NZJ8" i="249"/>
  <c r="NZI8" i="249"/>
  <c r="NZH8" i="249"/>
  <c r="NZG8" i="249"/>
  <c r="NZF8" i="249"/>
  <c r="NZE8" i="249"/>
  <c r="NZD8" i="249"/>
  <c r="NZC8" i="249"/>
  <c r="NZB8" i="249"/>
  <c r="NZA8" i="249"/>
  <c r="NYZ8" i="249"/>
  <c r="NYY8" i="249"/>
  <c r="NYX8" i="249"/>
  <c r="NYW8" i="249"/>
  <c r="NYV8" i="249"/>
  <c r="NYU8" i="249"/>
  <c r="NYT8" i="249"/>
  <c r="NYS8" i="249"/>
  <c r="NYR8" i="249"/>
  <c r="NYQ8" i="249"/>
  <c r="NYP8" i="249"/>
  <c r="NYO8" i="249"/>
  <c r="NYN8" i="249"/>
  <c r="NYM8" i="249"/>
  <c r="NYL8" i="249"/>
  <c r="NYK8" i="249"/>
  <c r="NYJ8" i="249"/>
  <c r="NYI8" i="249"/>
  <c r="NYH8" i="249"/>
  <c r="NYG8" i="249"/>
  <c r="NYF8" i="249"/>
  <c r="NYE8" i="249"/>
  <c r="NYD8" i="249"/>
  <c r="NYC8" i="249"/>
  <c r="NYB8" i="249"/>
  <c r="NYA8" i="249"/>
  <c r="NXZ8" i="249"/>
  <c r="NXY8" i="249"/>
  <c r="NXX8" i="249"/>
  <c r="NXW8" i="249"/>
  <c r="NXV8" i="249"/>
  <c r="NXU8" i="249"/>
  <c r="NXT8" i="249"/>
  <c r="NXS8" i="249"/>
  <c r="NXR8" i="249"/>
  <c r="NXQ8" i="249"/>
  <c r="NXP8" i="249"/>
  <c r="NXO8" i="249"/>
  <c r="NXN8" i="249"/>
  <c r="NXM8" i="249"/>
  <c r="NXL8" i="249"/>
  <c r="NXK8" i="249"/>
  <c r="NXJ8" i="249"/>
  <c r="NXI8" i="249"/>
  <c r="NXH8" i="249"/>
  <c r="NXG8" i="249"/>
  <c r="NXF8" i="249"/>
  <c r="NXE8" i="249"/>
  <c r="NXD8" i="249"/>
  <c r="NXC8" i="249"/>
  <c r="NXB8" i="249"/>
  <c r="NXA8" i="249"/>
  <c r="NWZ8" i="249"/>
  <c r="NWY8" i="249"/>
  <c r="NWX8" i="249"/>
  <c r="NWW8" i="249"/>
  <c r="NWV8" i="249"/>
  <c r="NWU8" i="249"/>
  <c r="NWT8" i="249"/>
  <c r="NWS8" i="249"/>
  <c r="NWR8" i="249"/>
  <c r="NWQ8" i="249"/>
  <c r="NWP8" i="249"/>
  <c r="NWO8" i="249"/>
  <c r="NWN8" i="249"/>
  <c r="NWM8" i="249"/>
  <c r="NWL8" i="249"/>
  <c r="NWK8" i="249"/>
  <c r="NWJ8" i="249"/>
  <c r="NWI8" i="249"/>
  <c r="NWH8" i="249"/>
  <c r="NWG8" i="249"/>
  <c r="NWF8" i="249"/>
  <c r="NWE8" i="249"/>
  <c r="NWD8" i="249"/>
  <c r="NWC8" i="249"/>
  <c r="NWB8" i="249"/>
  <c r="NWA8" i="249"/>
  <c r="NVZ8" i="249"/>
  <c r="NVY8" i="249"/>
  <c r="NVX8" i="249"/>
  <c r="NVW8" i="249"/>
  <c r="NVV8" i="249"/>
  <c r="NVU8" i="249"/>
  <c r="NVT8" i="249"/>
  <c r="NVS8" i="249"/>
  <c r="NVR8" i="249"/>
  <c r="NVQ8" i="249"/>
  <c r="NVP8" i="249"/>
  <c r="NVO8" i="249"/>
  <c r="NVN8" i="249"/>
  <c r="NVM8" i="249"/>
  <c r="NVL8" i="249"/>
  <c r="NVK8" i="249"/>
  <c r="NVJ8" i="249"/>
  <c r="NVI8" i="249"/>
  <c r="NVH8" i="249"/>
  <c r="NVG8" i="249"/>
  <c r="NVF8" i="249"/>
  <c r="NVE8" i="249"/>
  <c r="NVD8" i="249"/>
  <c r="NVC8" i="249"/>
  <c r="NVB8" i="249"/>
  <c r="NVA8" i="249"/>
  <c r="NUZ8" i="249"/>
  <c r="NUY8" i="249"/>
  <c r="NUX8" i="249"/>
  <c r="NUW8" i="249"/>
  <c r="NUV8" i="249"/>
  <c r="NUU8" i="249"/>
  <c r="NUT8" i="249"/>
  <c r="NUS8" i="249"/>
  <c r="NUR8" i="249"/>
  <c r="NUQ8" i="249"/>
  <c r="NUP8" i="249"/>
  <c r="NUO8" i="249"/>
  <c r="NUN8" i="249"/>
  <c r="NUM8" i="249"/>
  <c r="NUL8" i="249"/>
  <c r="NUK8" i="249"/>
  <c r="NUJ8" i="249"/>
  <c r="NUI8" i="249"/>
  <c r="NUH8" i="249"/>
  <c r="NUG8" i="249"/>
  <c r="NUF8" i="249"/>
  <c r="NUE8" i="249"/>
  <c r="NUD8" i="249"/>
  <c r="NUC8" i="249"/>
  <c r="NUB8" i="249"/>
  <c r="NUA8" i="249"/>
  <c r="NTZ8" i="249"/>
  <c r="NTY8" i="249"/>
  <c r="NTX8" i="249"/>
  <c r="NTW8" i="249"/>
  <c r="NTV8" i="249"/>
  <c r="NTU8" i="249"/>
  <c r="NTT8" i="249"/>
  <c r="NTS8" i="249"/>
  <c r="NTR8" i="249"/>
  <c r="NTQ8" i="249"/>
  <c r="NTP8" i="249"/>
  <c r="NTO8" i="249"/>
  <c r="NTN8" i="249"/>
  <c r="NTM8" i="249"/>
  <c r="NTL8" i="249"/>
  <c r="NTK8" i="249"/>
  <c r="NTJ8" i="249"/>
  <c r="NTI8" i="249"/>
  <c r="NTH8" i="249"/>
  <c r="NTG8" i="249"/>
  <c r="NTF8" i="249"/>
  <c r="NTE8" i="249"/>
  <c r="NTD8" i="249"/>
  <c r="NTC8" i="249"/>
  <c r="NTB8" i="249"/>
  <c r="NTA8" i="249"/>
  <c r="NSZ8" i="249"/>
  <c r="NSY8" i="249"/>
  <c r="NSX8" i="249"/>
  <c r="NSW8" i="249"/>
  <c r="NSV8" i="249"/>
  <c r="NSU8" i="249"/>
  <c r="NST8" i="249"/>
  <c r="NSS8" i="249"/>
  <c r="NSR8" i="249"/>
  <c r="NSQ8" i="249"/>
  <c r="NSP8" i="249"/>
  <c r="NSO8" i="249"/>
  <c r="NSN8" i="249"/>
  <c r="NSM8" i="249"/>
  <c r="NSL8" i="249"/>
  <c r="NSK8" i="249"/>
  <c r="NSJ8" i="249"/>
  <c r="NSI8" i="249"/>
  <c r="NSH8" i="249"/>
  <c r="NSG8" i="249"/>
  <c r="NSF8" i="249"/>
  <c r="NSE8" i="249"/>
  <c r="NSD8" i="249"/>
  <c r="NSC8" i="249"/>
  <c r="NSB8" i="249"/>
  <c r="NSA8" i="249"/>
  <c r="NRZ8" i="249"/>
  <c r="NRY8" i="249"/>
  <c r="NRX8" i="249"/>
  <c r="NRW8" i="249"/>
  <c r="NRV8" i="249"/>
  <c r="NRU8" i="249"/>
  <c r="NRT8" i="249"/>
  <c r="NRS8" i="249"/>
  <c r="NRR8" i="249"/>
  <c r="NRQ8" i="249"/>
  <c r="NRP8" i="249"/>
  <c r="NRO8" i="249"/>
  <c r="NRN8" i="249"/>
  <c r="NRM8" i="249"/>
  <c r="NRL8" i="249"/>
  <c r="NRK8" i="249"/>
  <c r="NRJ8" i="249"/>
  <c r="NRI8" i="249"/>
  <c r="NRH8" i="249"/>
  <c r="NRG8" i="249"/>
  <c r="NRF8" i="249"/>
  <c r="NRE8" i="249"/>
  <c r="NRD8" i="249"/>
  <c r="NRC8" i="249"/>
  <c r="NRB8" i="249"/>
  <c r="NRA8" i="249"/>
  <c r="NQZ8" i="249"/>
  <c r="NQY8" i="249"/>
  <c r="NQX8" i="249"/>
  <c r="NQW8" i="249"/>
  <c r="NQV8" i="249"/>
  <c r="NQU8" i="249"/>
  <c r="NQT8" i="249"/>
  <c r="NQS8" i="249"/>
  <c r="NQR8" i="249"/>
  <c r="NQQ8" i="249"/>
  <c r="NQP8" i="249"/>
  <c r="NQO8" i="249"/>
  <c r="NQN8" i="249"/>
  <c r="NQM8" i="249"/>
  <c r="NQL8" i="249"/>
  <c r="NQK8" i="249"/>
  <c r="NQJ8" i="249"/>
  <c r="NQI8" i="249"/>
  <c r="NQH8" i="249"/>
  <c r="NQG8" i="249"/>
  <c r="NQF8" i="249"/>
  <c r="NQE8" i="249"/>
  <c r="NQD8" i="249"/>
  <c r="NQC8" i="249"/>
  <c r="NQB8" i="249"/>
  <c r="NQA8" i="249"/>
  <c r="NPZ8" i="249"/>
  <c r="NPY8" i="249"/>
  <c r="NPX8" i="249"/>
  <c r="NPW8" i="249"/>
  <c r="NPV8" i="249"/>
  <c r="NPU8" i="249"/>
  <c r="NPT8" i="249"/>
  <c r="NPS8" i="249"/>
  <c r="NPR8" i="249"/>
  <c r="NPQ8" i="249"/>
  <c r="NPP8" i="249"/>
  <c r="NPO8" i="249"/>
  <c r="NPN8" i="249"/>
  <c r="NPM8" i="249"/>
  <c r="NPL8" i="249"/>
  <c r="NPK8" i="249"/>
  <c r="NPJ8" i="249"/>
  <c r="NPI8" i="249"/>
  <c r="NPH8" i="249"/>
  <c r="NPG8" i="249"/>
  <c r="NPF8" i="249"/>
  <c r="NPE8" i="249"/>
  <c r="NPD8" i="249"/>
  <c r="NPC8" i="249"/>
  <c r="NPB8" i="249"/>
  <c r="NPA8" i="249"/>
  <c r="NOZ8" i="249"/>
  <c r="NOY8" i="249"/>
  <c r="NOX8" i="249"/>
  <c r="NOW8" i="249"/>
  <c r="NOV8" i="249"/>
  <c r="NOU8" i="249"/>
  <c r="NOT8" i="249"/>
  <c r="NOS8" i="249"/>
  <c r="NOR8" i="249"/>
  <c r="NOQ8" i="249"/>
  <c r="NOP8" i="249"/>
  <c r="NOO8" i="249"/>
  <c r="NON8" i="249"/>
  <c r="NOM8" i="249"/>
  <c r="NOL8" i="249"/>
  <c r="NOK8" i="249"/>
  <c r="NOJ8" i="249"/>
  <c r="NOI8" i="249"/>
  <c r="NOH8" i="249"/>
  <c r="NOG8" i="249"/>
  <c r="NOF8" i="249"/>
  <c r="NOE8" i="249"/>
  <c r="NOD8" i="249"/>
  <c r="NOC8" i="249"/>
  <c r="NOB8" i="249"/>
  <c r="NOA8" i="249"/>
  <c r="NNZ8" i="249"/>
  <c r="NNY8" i="249"/>
  <c r="NNX8" i="249"/>
  <c r="NNW8" i="249"/>
  <c r="NNV8" i="249"/>
  <c r="NNU8" i="249"/>
  <c r="NNT8" i="249"/>
  <c r="NNS8" i="249"/>
  <c r="NNR8" i="249"/>
  <c r="NNQ8" i="249"/>
  <c r="NNP8" i="249"/>
  <c r="NNO8" i="249"/>
  <c r="NNN8" i="249"/>
  <c r="NNM8" i="249"/>
  <c r="NNL8" i="249"/>
  <c r="NNK8" i="249"/>
  <c r="NNJ8" i="249"/>
  <c r="NNI8" i="249"/>
  <c r="NNH8" i="249"/>
  <c r="NNG8" i="249"/>
  <c r="NNF8" i="249"/>
  <c r="NNE8" i="249"/>
  <c r="NND8" i="249"/>
  <c r="NNC8" i="249"/>
  <c r="NNB8" i="249"/>
  <c r="NNA8" i="249"/>
  <c r="NMZ8" i="249"/>
  <c r="NMY8" i="249"/>
  <c r="NMX8" i="249"/>
  <c r="NMW8" i="249"/>
  <c r="NMV8" i="249"/>
  <c r="NMU8" i="249"/>
  <c r="NMT8" i="249"/>
  <c r="NMS8" i="249"/>
  <c r="NMR8" i="249"/>
  <c r="NMQ8" i="249"/>
  <c r="NMP8" i="249"/>
  <c r="NMO8" i="249"/>
  <c r="NMN8" i="249"/>
  <c r="NMM8" i="249"/>
  <c r="NML8" i="249"/>
  <c r="NMK8" i="249"/>
  <c r="NMJ8" i="249"/>
  <c r="NMI8" i="249"/>
  <c r="NMH8" i="249"/>
  <c r="NMG8" i="249"/>
  <c r="NMF8" i="249"/>
  <c r="NME8" i="249"/>
  <c r="NMD8" i="249"/>
  <c r="NMC8" i="249"/>
  <c r="NMB8" i="249"/>
  <c r="NMA8" i="249"/>
  <c r="NLZ8" i="249"/>
  <c r="NLY8" i="249"/>
  <c r="NLX8" i="249"/>
  <c r="NLW8" i="249"/>
  <c r="NLV8" i="249"/>
  <c r="NLU8" i="249"/>
  <c r="NLT8" i="249"/>
  <c r="NLS8" i="249"/>
  <c r="NLR8" i="249"/>
  <c r="NLQ8" i="249"/>
  <c r="NLP8" i="249"/>
  <c r="NLO8" i="249"/>
  <c r="NLN8" i="249"/>
  <c r="NLM8" i="249"/>
  <c r="NLL8" i="249"/>
  <c r="NLK8" i="249"/>
  <c r="NLJ8" i="249"/>
  <c r="NLI8" i="249"/>
  <c r="NLH8" i="249"/>
  <c r="NLG8" i="249"/>
  <c r="NLF8" i="249"/>
  <c r="NLE8" i="249"/>
  <c r="NLD8" i="249"/>
  <c r="NLC8" i="249"/>
  <c r="NLB8" i="249"/>
  <c r="NLA8" i="249"/>
  <c r="NKZ8" i="249"/>
  <c r="NKY8" i="249"/>
  <c r="NKX8" i="249"/>
  <c r="NKW8" i="249"/>
  <c r="NKV8" i="249"/>
  <c r="NKU8" i="249"/>
  <c r="NKT8" i="249"/>
  <c r="NKS8" i="249"/>
  <c r="NKR8" i="249"/>
  <c r="NKQ8" i="249"/>
  <c r="NKP8" i="249"/>
  <c r="NKO8" i="249"/>
  <c r="NKN8" i="249"/>
  <c r="NKM8" i="249"/>
  <c r="NKL8" i="249"/>
  <c r="NKK8" i="249"/>
  <c r="NKJ8" i="249"/>
  <c r="NKI8" i="249"/>
  <c r="NKH8" i="249"/>
  <c r="NKG8" i="249"/>
  <c r="NKF8" i="249"/>
  <c r="NKE8" i="249"/>
  <c r="NKD8" i="249"/>
  <c r="NKC8" i="249"/>
  <c r="NKB8" i="249"/>
  <c r="NKA8" i="249"/>
  <c r="NJZ8" i="249"/>
  <c r="NJY8" i="249"/>
  <c r="NJX8" i="249"/>
  <c r="NJW8" i="249"/>
  <c r="NJV8" i="249"/>
  <c r="NJU8" i="249"/>
  <c r="NJT8" i="249"/>
  <c r="NJS8" i="249"/>
  <c r="NJR8" i="249"/>
  <c r="NJQ8" i="249"/>
  <c r="NJP8" i="249"/>
  <c r="NJO8" i="249"/>
  <c r="NJN8" i="249"/>
  <c r="NJM8" i="249"/>
  <c r="NJL8" i="249"/>
  <c r="NJK8" i="249"/>
  <c r="NJJ8" i="249"/>
  <c r="NJI8" i="249"/>
  <c r="NJH8" i="249"/>
  <c r="NJG8" i="249"/>
  <c r="NJF8" i="249"/>
  <c r="NJE8" i="249"/>
  <c r="NJD8" i="249"/>
  <c r="NJC8" i="249"/>
  <c r="NJB8" i="249"/>
  <c r="NJA8" i="249"/>
  <c r="NIZ8" i="249"/>
  <c r="NIY8" i="249"/>
  <c r="NIX8" i="249"/>
  <c r="NIW8" i="249"/>
  <c r="NIV8" i="249"/>
  <c r="NIU8" i="249"/>
  <c r="NIT8" i="249"/>
  <c r="NIS8" i="249"/>
  <c r="NIR8" i="249"/>
  <c r="NIQ8" i="249"/>
  <c r="NIP8" i="249"/>
  <c r="NIO8" i="249"/>
  <c r="NIN8" i="249"/>
  <c r="NIM8" i="249"/>
  <c r="NIL8" i="249"/>
  <c r="NIK8" i="249"/>
  <c r="NIJ8" i="249"/>
  <c r="NII8" i="249"/>
  <c r="NIH8" i="249"/>
  <c r="NIG8" i="249"/>
  <c r="NIF8" i="249"/>
  <c r="NIE8" i="249"/>
  <c r="NID8" i="249"/>
  <c r="NIC8" i="249"/>
  <c r="NIB8" i="249"/>
  <c r="NIA8" i="249"/>
  <c r="NHZ8" i="249"/>
  <c r="NHY8" i="249"/>
  <c r="NHX8" i="249"/>
  <c r="NHW8" i="249"/>
  <c r="NHV8" i="249"/>
  <c r="NHU8" i="249"/>
  <c r="NHT8" i="249"/>
  <c r="NHS8" i="249"/>
  <c r="NHR8" i="249"/>
  <c r="NHQ8" i="249"/>
  <c r="NHP8" i="249"/>
  <c r="NHO8" i="249"/>
  <c r="NHN8" i="249"/>
  <c r="NHM8" i="249"/>
  <c r="NHL8" i="249"/>
  <c r="NHK8" i="249"/>
  <c r="NHJ8" i="249"/>
  <c r="NHI8" i="249"/>
  <c r="NHH8" i="249"/>
  <c r="NHG8" i="249"/>
  <c r="NHF8" i="249"/>
  <c r="NHE8" i="249"/>
  <c r="NHD8" i="249"/>
  <c r="NHC8" i="249"/>
  <c r="NHB8" i="249"/>
  <c r="NHA8" i="249"/>
  <c r="NGZ8" i="249"/>
  <c r="NGY8" i="249"/>
  <c r="NGX8" i="249"/>
  <c r="NGW8" i="249"/>
  <c r="NGV8" i="249"/>
  <c r="NGU8" i="249"/>
  <c r="NGT8" i="249"/>
  <c r="NGS8" i="249"/>
  <c r="NGR8" i="249"/>
  <c r="NGQ8" i="249"/>
  <c r="NGP8" i="249"/>
  <c r="NGO8" i="249"/>
  <c r="NGN8" i="249"/>
  <c r="NGM8" i="249"/>
  <c r="NGL8" i="249"/>
  <c r="NGK8" i="249"/>
  <c r="NGJ8" i="249"/>
  <c r="NGI8" i="249"/>
  <c r="NGH8" i="249"/>
  <c r="NGG8" i="249"/>
  <c r="NGF8" i="249"/>
  <c r="NGE8" i="249"/>
  <c r="NGD8" i="249"/>
  <c r="NGC8" i="249"/>
  <c r="NGB8" i="249"/>
  <c r="NGA8" i="249"/>
  <c r="NFZ8" i="249"/>
  <c r="NFY8" i="249"/>
  <c r="NFX8" i="249"/>
  <c r="NFW8" i="249"/>
  <c r="NFV8" i="249"/>
  <c r="NFU8" i="249"/>
  <c r="NFT8" i="249"/>
  <c r="NFS8" i="249"/>
  <c r="NFR8" i="249"/>
  <c r="NFQ8" i="249"/>
  <c r="NFP8" i="249"/>
  <c r="NFO8" i="249"/>
  <c r="NFN8" i="249"/>
  <c r="NFM8" i="249"/>
  <c r="NFL8" i="249"/>
  <c r="NFK8" i="249"/>
  <c r="NFJ8" i="249"/>
  <c r="NFI8" i="249"/>
  <c r="NFH8" i="249"/>
  <c r="NFG8" i="249"/>
  <c r="NFF8" i="249"/>
  <c r="NFE8" i="249"/>
  <c r="NFD8" i="249"/>
  <c r="NFC8" i="249"/>
  <c r="NFB8" i="249"/>
  <c r="NFA8" i="249"/>
  <c r="NEZ8" i="249"/>
  <c r="NEY8" i="249"/>
  <c r="NEX8" i="249"/>
  <c r="NEW8" i="249"/>
  <c r="NEV8" i="249"/>
  <c r="NEU8" i="249"/>
  <c r="NET8" i="249"/>
  <c r="NES8" i="249"/>
  <c r="NER8" i="249"/>
  <c r="NEQ8" i="249"/>
  <c r="NEP8" i="249"/>
  <c r="NEO8" i="249"/>
  <c r="NEN8" i="249"/>
  <c r="NEM8" i="249"/>
  <c r="NEL8" i="249"/>
  <c r="NEK8" i="249"/>
  <c r="NEJ8" i="249"/>
  <c r="NEI8" i="249"/>
  <c r="NEH8" i="249"/>
  <c r="NEG8" i="249"/>
  <c r="NEF8" i="249"/>
  <c r="NEE8" i="249"/>
  <c r="NED8" i="249"/>
  <c r="NEC8" i="249"/>
  <c r="NEB8" i="249"/>
  <c r="NEA8" i="249"/>
  <c r="NDZ8" i="249"/>
  <c r="NDY8" i="249"/>
  <c r="NDX8" i="249"/>
  <c r="NDW8" i="249"/>
  <c r="NDV8" i="249"/>
  <c r="NDU8" i="249"/>
  <c r="NDT8" i="249"/>
  <c r="NDS8" i="249"/>
  <c r="NDR8" i="249"/>
  <c r="NDQ8" i="249"/>
  <c r="NDP8" i="249"/>
  <c r="NDO8" i="249"/>
  <c r="NDN8" i="249"/>
  <c r="NDM8" i="249"/>
  <c r="NDL8" i="249"/>
  <c r="NDK8" i="249"/>
  <c r="NDJ8" i="249"/>
  <c r="NDI8" i="249"/>
  <c r="NDH8" i="249"/>
  <c r="NDG8" i="249"/>
  <c r="NDF8" i="249"/>
  <c r="NDE8" i="249"/>
  <c r="NDD8" i="249"/>
  <c r="NDC8" i="249"/>
  <c r="NDB8" i="249"/>
  <c r="NDA8" i="249"/>
  <c r="NCZ8" i="249"/>
  <c r="NCY8" i="249"/>
  <c r="NCX8" i="249"/>
  <c r="NCW8" i="249"/>
  <c r="NCV8" i="249"/>
  <c r="NCU8" i="249"/>
  <c r="NCT8" i="249"/>
  <c r="NCS8" i="249"/>
  <c r="NCR8" i="249"/>
  <c r="NCQ8" i="249"/>
  <c r="NCP8" i="249"/>
  <c r="NCO8" i="249"/>
  <c r="NCN8" i="249"/>
  <c r="NCM8" i="249"/>
  <c r="NCL8" i="249"/>
  <c r="NCK8" i="249"/>
  <c r="NCJ8" i="249"/>
  <c r="NCI8" i="249"/>
  <c r="NCH8" i="249"/>
  <c r="NCG8" i="249"/>
  <c r="NCF8" i="249"/>
  <c r="NCE8" i="249"/>
  <c r="NCD8" i="249"/>
  <c r="NCC8" i="249"/>
  <c r="NCB8" i="249"/>
  <c r="NCA8" i="249"/>
  <c r="NBZ8" i="249"/>
  <c r="NBY8" i="249"/>
  <c r="NBX8" i="249"/>
  <c r="NBW8" i="249"/>
  <c r="NBV8" i="249"/>
  <c r="NBU8" i="249"/>
  <c r="NBT8" i="249"/>
  <c r="NBS8" i="249"/>
  <c r="NBR8" i="249"/>
  <c r="NBQ8" i="249"/>
  <c r="NBP8" i="249"/>
  <c r="NBO8" i="249"/>
  <c r="NBN8" i="249"/>
  <c r="NBM8" i="249"/>
  <c r="NBL8" i="249"/>
  <c r="NBK8" i="249"/>
  <c r="NBJ8" i="249"/>
  <c r="NBI8" i="249"/>
  <c r="NBH8" i="249"/>
  <c r="NBG8" i="249"/>
  <c r="NBF8" i="249"/>
  <c r="NBE8" i="249"/>
  <c r="NBD8" i="249"/>
  <c r="NBC8" i="249"/>
  <c r="NBB8" i="249"/>
  <c r="NBA8" i="249"/>
  <c r="NAZ8" i="249"/>
  <c r="NAY8" i="249"/>
  <c r="NAX8" i="249"/>
  <c r="NAW8" i="249"/>
  <c r="NAV8" i="249"/>
  <c r="NAU8" i="249"/>
  <c r="NAT8" i="249"/>
  <c r="NAS8" i="249"/>
  <c r="NAR8" i="249"/>
  <c r="NAQ8" i="249"/>
  <c r="NAP8" i="249"/>
  <c r="NAO8" i="249"/>
  <c r="NAN8" i="249"/>
  <c r="NAM8" i="249"/>
  <c r="NAL8" i="249"/>
  <c r="NAK8" i="249"/>
  <c r="NAJ8" i="249"/>
  <c r="NAI8" i="249"/>
  <c r="NAH8" i="249"/>
  <c r="NAG8" i="249"/>
  <c r="NAF8" i="249"/>
  <c r="NAE8" i="249"/>
  <c r="NAD8" i="249"/>
  <c r="NAC8" i="249"/>
  <c r="NAB8" i="249"/>
  <c r="NAA8" i="249"/>
  <c r="MZZ8" i="249"/>
  <c r="MZY8" i="249"/>
  <c r="MZX8" i="249"/>
  <c r="MZW8" i="249"/>
  <c r="MZV8" i="249"/>
  <c r="MZU8" i="249"/>
  <c r="MZT8" i="249"/>
  <c r="MZS8" i="249"/>
  <c r="MZR8" i="249"/>
  <c r="MZQ8" i="249"/>
  <c r="MZP8" i="249"/>
  <c r="MZO8" i="249"/>
  <c r="MZN8" i="249"/>
  <c r="MZM8" i="249"/>
  <c r="MZL8" i="249"/>
  <c r="MZK8" i="249"/>
  <c r="MZJ8" i="249"/>
  <c r="MZI8" i="249"/>
  <c r="MZH8" i="249"/>
  <c r="MZG8" i="249"/>
  <c r="MZF8" i="249"/>
  <c r="MZE8" i="249"/>
  <c r="MZD8" i="249"/>
  <c r="MZC8" i="249"/>
  <c r="MZB8" i="249"/>
  <c r="MZA8" i="249"/>
  <c r="MYZ8" i="249"/>
  <c r="MYY8" i="249"/>
  <c r="MYX8" i="249"/>
  <c r="MYW8" i="249"/>
  <c r="MYV8" i="249"/>
  <c r="MYU8" i="249"/>
  <c r="MYT8" i="249"/>
  <c r="MYS8" i="249"/>
  <c r="MYR8" i="249"/>
  <c r="MYQ8" i="249"/>
  <c r="MYP8" i="249"/>
  <c r="MYO8" i="249"/>
  <c r="MYN8" i="249"/>
  <c r="MYM8" i="249"/>
  <c r="MYL8" i="249"/>
  <c r="MYK8" i="249"/>
  <c r="MYJ8" i="249"/>
  <c r="MYI8" i="249"/>
  <c r="MYH8" i="249"/>
  <c r="MYG8" i="249"/>
  <c r="MYF8" i="249"/>
  <c r="MYE8" i="249"/>
  <c r="MYD8" i="249"/>
  <c r="MYC8" i="249"/>
  <c r="MYB8" i="249"/>
  <c r="MYA8" i="249"/>
  <c r="MXZ8" i="249"/>
  <c r="MXY8" i="249"/>
  <c r="MXX8" i="249"/>
  <c r="MXW8" i="249"/>
  <c r="MXV8" i="249"/>
  <c r="MXU8" i="249"/>
  <c r="MXT8" i="249"/>
  <c r="MXS8" i="249"/>
  <c r="MXR8" i="249"/>
  <c r="MXQ8" i="249"/>
  <c r="MXP8" i="249"/>
  <c r="MXO8" i="249"/>
  <c r="MXN8" i="249"/>
  <c r="MXM8" i="249"/>
  <c r="MXL8" i="249"/>
  <c r="MXK8" i="249"/>
  <c r="MXJ8" i="249"/>
  <c r="MXI8" i="249"/>
  <c r="MXH8" i="249"/>
  <c r="MXG8" i="249"/>
  <c r="MXF8" i="249"/>
  <c r="MXE8" i="249"/>
  <c r="MXD8" i="249"/>
  <c r="MXC8" i="249"/>
  <c r="MXB8" i="249"/>
  <c r="MXA8" i="249"/>
  <c r="MWZ8" i="249"/>
  <c r="MWY8" i="249"/>
  <c r="MWX8" i="249"/>
  <c r="MWW8" i="249"/>
  <c r="MWV8" i="249"/>
  <c r="MWU8" i="249"/>
  <c r="MWT8" i="249"/>
  <c r="MWS8" i="249"/>
  <c r="MWR8" i="249"/>
  <c r="MWQ8" i="249"/>
  <c r="MWP8" i="249"/>
  <c r="MWO8" i="249"/>
  <c r="MWN8" i="249"/>
  <c r="MWM8" i="249"/>
  <c r="MWL8" i="249"/>
  <c r="MWK8" i="249"/>
  <c r="MWJ8" i="249"/>
  <c r="MWI8" i="249"/>
  <c r="MWH8" i="249"/>
  <c r="MWG8" i="249"/>
  <c r="MWF8" i="249"/>
  <c r="MWE8" i="249"/>
  <c r="MWD8" i="249"/>
  <c r="MWC8" i="249"/>
  <c r="MWB8" i="249"/>
  <c r="MWA8" i="249"/>
  <c r="MVZ8" i="249"/>
  <c r="MVY8" i="249"/>
  <c r="MVX8" i="249"/>
  <c r="MVW8" i="249"/>
  <c r="MVV8" i="249"/>
  <c r="MVU8" i="249"/>
  <c r="MVT8" i="249"/>
  <c r="MVS8" i="249"/>
  <c r="MVR8" i="249"/>
  <c r="MVQ8" i="249"/>
  <c r="MVP8" i="249"/>
  <c r="MVO8" i="249"/>
  <c r="MVN8" i="249"/>
  <c r="MVM8" i="249"/>
  <c r="MVL8" i="249"/>
  <c r="MVK8" i="249"/>
  <c r="MVJ8" i="249"/>
  <c r="MVI8" i="249"/>
  <c r="MVH8" i="249"/>
  <c r="MVG8" i="249"/>
  <c r="MVF8" i="249"/>
  <c r="MVE8" i="249"/>
  <c r="MVD8" i="249"/>
  <c r="MVC8" i="249"/>
  <c r="MVB8" i="249"/>
  <c r="MVA8" i="249"/>
  <c r="MUZ8" i="249"/>
  <c r="MUY8" i="249"/>
  <c r="MUX8" i="249"/>
  <c r="MUW8" i="249"/>
  <c r="MUV8" i="249"/>
  <c r="MUU8" i="249"/>
  <c r="MUT8" i="249"/>
  <c r="MUS8" i="249"/>
  <c r="MUR8" i="249"/>
  <c r="MUQ8" i="249"/>
  <c r="MUP8" i="249"/>
  <c r="MUO8" i="249"/>
  <c r="MUN8" i="249"/>
  <c r="MUM8" i="249"/>
  <c r="MUL8" i="249"/>
  <c r="MUK8" i="249"/>
  <c r="MUJ8" i="249"/>
  <c r="MUI8" i="249"/>
  <c r="MUH8" i="249"/>
  <c r="MUG8" i="249"/>
  <c r="MUF8" i="249"/>
  <c r="MUE8" i="249"/>
  <c r="MUD8" i="249"/>
  <c r="MUC8" i="249"/>
  <c r="MUB8" i="249"/>
  <c r="MUA8" i="249"/>
  <c r="MTZ8" i="249"/>
  <c r="MTY8" i="249"/>
  <c r="MTX8" i="249"/>
  <c r="MTW8" i="249"/>
  <c r="MTV8" i="249"/>
  <c r="MTU8" i="249"/>
  <c r="MTT8" i="249"/>
  <c r="MTS8" i="249"/>
  <c r="MTR8" i="249"/>
  <c r="MTQ8" i="249"/>
  <c r="MTP8" i="249"/>
  <c r="MTO8" i="249"/>
  <c r="MTN8" i="249"/>
  <c r="MTM8" i="249"/>
  <c r="MTL8" i="249"/>
  <c r="MTK8" i="249"/>
  <c r="MTJ8" i="249"/>
  <c r="MTI8" i="249"/>
  <c r="MTH8" i="249"/>
  <c r="MTG8" i="249"/>
  <c r="MTF8" i="249"/>
  <c r="MTE8" i="249"/>
  <c r="MTD8" i="249"/>
  <c r="MTC8" i="249"/>
  <c r="MTB8" i="249"/>
  <c r="MTA8" i="249"/>
  <c r="MSZ8" i="249"/>
  <c r="MSY8" i="249"/>
  <c r="MSX8" i="249"/>
  <c r="MSW8" i="249"/>
  <c r="MSV8" i="249"/>
  <c r="MSU8" i="249"/>
  <c r="MST8" i="249"/>
  <c r="MSS8" i="249"/>
  <c r="MSR8" i="249"/>
  <c r="MSQ8" i="249"/>
  <c r="MSP8" i="249"/>
  <c r="MSO8" i="249"/>
  <c r="MSN8" i="249"/>
  <c r="MSM8" i="249"/>
  <c r="MSL8" i="249"/>
  <c r="MSK8" i="249"/>
  <c r="MSJ8" i="249"/>
  <c r="MSI8" i="249"/>
  <c r="MSH8" i="249"/>
  <c r="MSG8" i="249"/>
  <c r="MSF8" i="249"/>
  <c r="MSE8" i="249"/>
  <c r="MSD8" i="249"/>
  <c r="MSC8" i="249"/>
  <c r="MSB8" i="249"/>
  <c r="MSA8" i="249"/>
  <c r="MRZ8" i="249"/>
  <c r="MRY8" i="249"/>
  <c r="MRX8" i="249"/>
  <c r="MRW8" i="249"/>
  <c r="MRV8" i="249"/>
  <c r="MRU8" i="249"/>
  <c r="MRT8" i="249"/>
  <c r="MRS8" i="249"/>
  <c r="MRR8" i="249"/>
  <c r="MRQ8" i="249"/>
  <c r="MRP8" i="249"/>
  <c r="MRO8" i="249"/>
  <c r="MRN8" i="249"/>
  <c r="MRM8" i="249"/>
  <c r="MRL8" i="249"/>
  <c r="MRK8" i="249"/>
  <c r="MRJ8" i="249"/>
  <c r="MRI8" i="249"/>
  <c r="MRH8" i="249"/>
  <c r="MRG8" i="249"/>
  <c r="MRF8" i="249"/>
  <c r="MRE8" i="249"/>
  <c r="MRD8" i="249"/>
  <c r="MRC8" i="249"/>
  <c r="MRB8" i="249"/>
  <c r="MRA8" i="249"/>
  <c r="MQZ8" i="249"/>
  <c r="MQY8" i="249"/>
  <c r="MQX8" i="249"/>
  <c r="MQW8" i="249"/>
  <c r="MQV8" i="249"/>
  <c r="MQU8" i="249"/>
  <c r="MQT8" i="249"/>
  <c r="MQS8" i="249"/>
  <c r="MQR8" i="249"/>
  <c r="MQQ8" i="249"/>
  <c r="MQP8" i="249"/>
  <c r="MQO8" i="249"/>
  <c r="MQN8" i="249"/>
  <c r="MQM8" i="249"/>
  <c r="MQL8" i="249"/>
  <c r="MQK8" i="249"/>
  <c r="MQJ8" i="249"/>
  <c r="MQI8" i="249"/>
  <c r="MQH8" i="249"/>
  <c r="MQG8" i="249"/>
  <c r="MQF8" i="249"/>
  <c r="MQE8" i="249"/>
  <c r="MQD8" i="249"/>
  <c r="MQC8" i="249"/>
  <c r="MQB8" i="249"/>
  <c r="MQA8" i="249"/>
  <c r="MPZ8" i="249"/>
  <c r="MPY8" i="249"/>
  <c r="MPX8" i="249"/>
  <c r="MPW8" i="249"/>
  <c r="MPV8" i="249"/>
  <c r="MPU8" i="249"/>
  <c r="MPT8" i="249"/>
  <c r="MPS8" i="249"/>
  <c r="MPR8" i="249"/>
  <c r="MPQ8" i="249"/>
  <c r="MPP8" i="249"/>
  <c r="MPO8" i="249"/>
  <c r="MPN8" i="249"/>
  <c r="MPM8" i="249"/>
  <c r="MPL8" i="249"/>
  <c r="MPK8" i="249"/>
  <c r="MPJ8" i="249"/>
  <c r="MPI8" i="249"/>
  <c r="MPH8" i="249"/>
  <c r="MPG8" i="249"/>
  <c r="MPF8" i="249"/>
  <c r="MPE8" i="249"/>
  <c r="MPD8" i="249"/>
  <c r="MPC8" i="249"/>
  <c r="MPB8" i="249"/>
  <c r="MPA8" i="249"/>
  <c r="MOZ8" i="249"/>
  <c r="MOY8" i="249"/>
  <c r="MOX8" i="249"/>
  <c r="MOW8" i="249"/>
  <c r="MOV8" i="249"/>
  <c r="MOU8" i="249"/>
  <c r="MOT8" i="249"/>
  <c r="MOS8" i="249"/>
  <c r="MOR8" i="249"/>
  <c r="MOQ8" i="249"/>
  <c r="MOP8" i="249"/>
  <c r="MOO8" i="249"/>
  <c r="MON8" i="249"/>
  <c r="MOM8" i="249"/>
  <c r="MOL8" i="249"/>
  <c r="MOK8" i="249"/>
  <c r="MOJ8" i="249"/>
  <c r="MOI8" i="249"/>
  <c r="MOH8" i="249"/>
  <c r="MOG8" i="249"/>
  <c r="MOF8" i="249"/>
  <c r="MOE8" i="249"/>
  <c r="MOD8" i="249"/>
  <c r="MOC8" i="249"/>
  <c r="MOB8" i="249"/>
  <c r="MOA8" i="249"/>
  <c r="MNZ8" i="249"/>
  <c r="MNY8" i="249"/>
  <c r="MNX8" i="249"/>
  <c r="MNW8" i="249"/>
  <c r="MNV8" i="249"/>
  <c r="MNU8" i="249"/>
  <c r="MNT8" i="249"/>
  <c r="MNS8" i="249"/>
  <c r="MNR8" i="249"/>
  <c r="MNQ8" i="249"/>
  <c r="MNP8" i="249"/>
  <c r="MNO8" i="249"/>
  <c r="MNN8" i="249"/>
  <c r="MNM8" i="249"/>
  <c r="MNL8" i="249"/>
  <c r="MNK8" i="249"/>
  <c r="MNJ8" i="249"/>
  <c r="MNI8" i="249"/>
  <c r="MNH8" i="249"/>
  <c r="MNG8" i="249"/>
  <c r="MNF8" i="249"/>
  <c r="MNE8" i="249"/>
  <c r="MND8" i="249"/>
  <c r="MNC8" i="249"/>
  <c r="MNB8" i="249"/>
  <c r="MNA8" i="249"/>
  <c r="MMZ8" i="249"/>
  <c r="MMY8" i="249"/>
  <c r="MMX8" i="249"/>
  <c r="MMW8" i="249"/>
  <c r="MMV8" i="249"/>
  <c r="MMU8" i="249"/>
  <c r="MMT8" i="249"/>
  <c r="MMS8" i="249"/>
  <c r="MMR8" i="249"/>
  <c r="MMQ8" i="249"/>
  <c r="MMP8" i="249"/>
  <c r="MMO8" i="249"/>
  <c r="MMN8" i="249"/>
  <c r="MMM8" i="249"/>
  <c r="MML8" i="249"/>
  <c r="MMK8" i="249"/>
  <c r="MMJ8" i="249"/>
  <c r="MMI8" i="249"/>
  <c r="MMH8" i="249"/>
  <c r="MMG8" i="249"/>
  <c r="MMF8" i="249"/>
  <c r="MME8" i="249"/>
  <c r="MMD8" i="249"/>
  <c r="MMC8" i="249"/>
  <c r="MMB8" i="249"/>
  <c r="MMA8" i="249"/>
  <c r="MLZ8" i="249"/>
  <c r="MLY8" i="249"/>
  <c r="MLX8" i="249"/>
  <c r="MLW8" i="249"/>
  <c r="MLV8" i="249"/>
  <c r="MLU8" i="249"/>
  <c r="MLT8" i="249"/>
  <c r="MLS8" i="249"/>
  <c r="MLR8" i="249"/>
  <c r="MLQ8" i="249"/>
  <c r="MLP8" i="249"/>
  <c r="MLO8" i="249"/>
  <c r="MLN8" i="249"/>
  <c r="MLM8" i="249"/>
  <c r="MLL8" i="249"/>
  <c r="MLK8" i="249"/>
  <c r="MLJ8" i="249"/>
  <c r="MLI8" i="249"/>
  <c r="MLH8" i="249"/>
  <c r="MLG8" i="249"/>
  <c r="MLF8" i="249"/>
  <c r="MLE8" i="249"/>
  <c r="MLD8" i="249"/>
  <c r="MLC8" i="249"/>
  <c r="MLB8" i="249"/>
  <c r="MLA8" i="249"/>
  <c r="MKZ8" i="249"/>
  <c r="MKY8" i="249"/>
  <c r="MKX8" i="249"/>
  <c r="MKW8" i="249"/>
  <c r="MKV8" i="249"/>
  <c r="MKU8" i="249"/>
  <c r="MKT8" i="249"/>
  <c r="MKS8" i="249"/>
  <c r="MKR8" i="249"/>
  <c r="MKQ8" i="249"/>
  <c r="MKP8" i="249"/>
  <c r="MKO8" i="249"/>
  <c r="MKN8" i="249"/>
  <c r="MKM8" i="249"/>
  <c r="MKL8" i="249"/>
  <c r="MKK8" i="249"/>
  <c r="MKJ8" i="249"/>
  <c r="MKI8" i="249"/>
  <c r="MKH8" i="249"/>
  <c r="MKG8" i="249"/>
  <c r="MKF8" i="249"/>
  <c r="MKE8" i="249"/>
  <c r="MKD8" i="249"/>
  <c r="MKC8" i="249"/>
  <c r="MKB8" i="249"/>
  <c r="MKA8" i="249"/>
  <c r="MJZ8" i="249"/>
  <c r="MJY8" i="249"/>
  <c r="MJX8" i="249"/>
  <c r="MJW8" i="249"/>
  <c r="MJV8" i="249"/>
  <c r="MJU8" i="249"/>
  <c r="MJT8" i="249"/>
  <c r="MJS8" i="249"/>
  <c r="MJR8" i="249"/>
  <c r="MJQ8" i="249"/>
  <c r="MJP8" i="249"/>
  <c r="MJO8" i="249"/>
  <c r="MJN8" i="249"/>
  <c r="MJM8" i="249"/>
  <c r="MJL8" i="249"/>
  <c r="MJK8" i="249"/>
  <c r="MJJ8" i="249"/>
  <c r="MJI8" i="249"/>
  <c r="MJH8" i="249"/>
  <c r="MJG8" i="249"/>
  <c r="MJF8" i="249"/>
  <c r="MJE8" i="249"/>
  <c r="MJD8" i="249"/>
  <c r="MJC8" i="249"/>
  <c r="MJB8" i="249"/>
  <c r="MJA8" i="249"/>
  <c r="MIZ8" i="249"/>
  <c r="MIY8" i="249"/>
  <c r="MIX8" i="249"/>
  <c r="MIW8" i="249"/>
  <c r="MIV8" i="249"/>
  <c r="MIU8" i="249"/>
  <c r="MIT8" i="249"/>
  <c r="MIS8" i="249"/>
  <c r="MIR8" i="249"/>
  <c r="MIQ8" i="249"/>
  <c r="MIP8" i="249"/>
  <c r="MIO8" i="249"/>
  <c r="MIN8" i="249"/>
  <c r="MIM8" i="249"/>
  <c r="MIL8" i="249"/>
  <c r="MIK8" i="249"/>
  <c r="MIJ8" i="249"/>
  <c r="MII8" i="249"/>
  <c r="MIH8" i="249"/>
  <c r="MIG8" i="249"/>
  <c r="MIF8" i="249"/>
  <c r="MIE8" i="249"/>
  <c r="MID8" i="249"/>
  <c r="MIC8" i="249"/>
  <c r="MIB8" i="249"/>
  <c r="MIA8" i="249"/>
  <c r="MHZ8" i="249"/>
  <c r="MHY8" i="249"/>
  <c r="MHX8" i="249"/>
  <c r="MHW8" i="249"/>
  <c r="MHV8" i="249"/>
  <c r="MHU8" i="249"/>
  <c r="MHT8" i="249"/>
  <c r="MHS8" i="249"/>
  <c r="MHR8" i="249"/>
  <c r="MHQ8" i="249"/>
  <c r="MHP8" i="249"/>
  <c r="MHO8" i="249"/>
  <c r="MHN8" i="249"/>
  <c r="MHM8" i="249"/>
  <c r="MHL8" i="249"/>
  <c r="MHK8" i="249"/>
  <c r="MHJ8" i="249"/>
  <c r="MHI8" i="249"/>
  <c r="MHH8" i="249"/>
  <c r="MHG8" i="249"/>
  <c r="MHF8" i="249"/>
  <c r="MHE8" i="249"/>
  <c r="MHD8" i="249"/>
  <c r="MHC8" i="249"/>
  <c r="MHB8" i="249"/>
  <c r="MHA8" i="249"/>
  <c r="MGZ8" i="249"/>
  <c r="MGY8" i="249"/>
  <c r="MGX8" i="249"/>
  <c r="MGW8" i="249"/>
  <c r="MGV8" i="249"/>
  <c r="MGU8" i="249"/>
  <c r="MGT8" i="249"/>
  <c r="MGS8" i="249"/>
  <c r="MGR8" i="249"/>
  <c r="MGQ8" i="249"/>
  <c r="MGP8" i="249"/>
  <c r="MGO8" i="249"/>
  <c r="MGN8" i="249"/>
  <c r="MGM8" i="249"/>
  <c r="MGL8" i="249"/>
  <c r="MGK8" i="249"/>
  <c r="MGJ8" i="249"/>
  <c r="MGI8" i="249"/>
  <c r="MGH8" i="249"/>
  <c r="MGG8" i="249"/>
  <c r="MGF8" i="249"/>
  <c r="MGE8" i="249"/>
  <c r="MGD8" i="249"/>
  <c r="MGC8" i="249"/>
  <c r="MGB8" i="249"/>
  <c r="MGA8" i="249"/>
  <c r="MFZ8" i="249"/>
  <c r="MFY8" i="249"/>
  <c r="MFX8" i="249"/>
  <c r="MFW8" i="249"/>
  <c r="MFV8" i="249"/>
  <c r="MFU8" i="249"/>
  <c r="MFT8" i="249"/>
  <c r="MFS8" i="249"/>
  <c r="MFR8" i="249"/>
  <c r="MFQ8" i="249"/>
  <c r="MFP8" i="249"/>
  <c r="MFO8" i="249"/>
  <c r="MFN8" i="249"/>
  <c r="MFM8" i="249"/>
  <c r="MFL8" i="249"/>
  <c r="MFK8" i="249"/>
  <c r="MFJ8" i="249"/>
  <c r="MFI8" i="249"/>
  <c r="MFH8" i="249"/>
  <c r="MFG8" i="249"/>
  <c r="MFF8" i="249"/>
  <c r="MFE8" i="249"/>
  <c r="MFD8" i="249"/>
  <c r="MFC8" i="249"/>
  <c r="MFB8" i="249"/>
  <c r="MFA8" i="249"/>
  <c r="MEZ8" i="249"/>
  <c r="MEY8" i="249"/>
  <c r="MEX8" i="249"/>
  <c r="MEW8" i="249"/>
  <c r="MEV8" i="249"/>
  <c r="MEU8" i="249"/>
  <c r="MET8" i="249"/>
  <c r="MES8" i="249"/>
  <c r="MER8" i="249"/>
  <c r="MEQ8" i="249"/>
  <c r="MEP8" i="249"/>
  <c r="MEO8" i="249"/>
  <c r="MEN8" i="249"/>
  <c r="MEM8" i="249"/>
  <c r="MEL8" i="249"/>
  <c r="MEK8" i="249"/>
  <c r="MEJ8" i="249"/>
  <c r="MEI8" i="249"/>
  <c r="MEH8" i="249"/>
  <c r="MEG8" i="249"/>
  <c r="MEF8" i="249"/>
  <c r="MEE8" i="249"/>
  <c r="MED8" i="249"/>
  <c r="MEC8" i="249"/>
  <c r="MEB8" i="249"/>
  <c r="MEA8" i="249"/>
  <c r="MDZ8" i="249"/>
  <c r="MDY8" i="249"/>
  <c r="MDX8" i="249"/>
  <c r="MDW8" i="249"/>
  <c r="MDV8" i="249"/>
  <c r="MDU8" i="249"/>
  <c r="MDT8" i="249"/>
  <c r="MDS8" i="249"/>
  <c r="MDR8" i="249"/>
  <c r="MDQ8" i="249"/>
  <c r="MDP8" i="249"/>
  <c r="MDO8" i="249"/>
  <c r="MDN8" i="249"/>
  <c r="MDM8" i="249"/>
  <c r="MDL8" i="249"/>
  <c r="MDK8" i="249"/>
  <c r="MDJ8" i="249"/>
  <c r="MDI8" i="249"/>
  <c r="MDH8" i="249"/>
  <c r="MDG8" i="249"/>
  <c r="MDF8" i="249"/>
  <c r="MDE8" i="249"/>
  <c r="MDD8" i="249"/>
  <c r="MDC8" i="249"/>
  <c r="MDB8" i="249"/>
  <c r="MDA8" i="249"/>
  <c r="MCZ8" i="249"/>
  <c r="MCY8" i="249"/>
  <c r="MCX8" i="249"/>
  <c r="MCW8" i="249"/>
  <c r="MCV8" i="249"/>
  <c r="MCU8" i="249"/>
  <c r="MCT8" i="249"/>
  <c r="MCS8" i="249"/>
  <c r="MCR8" i="249"/>
  <c r="MCQ8" i="249"/>
  <c r="MCP8" i="249"/>
  <c r="MCO8" i="249"/>
  <c r="MCN8" i="249"/>
  <c r="MCM8" i="249"/>
  <c r="MCL8" i="249"/>
  <c r="MCK8" i="249"/>
  <c r="MCJ8" i="249"/>
  <c r="MCI8" i="249"/>
  <c r="MCH8" i="249"/>
  <c r="MCG8" i="249"/>
  <c r="MCF8" i="249"/>
  <c r="MCE8" i="249"/>
  <c r="MCD8" i="249"/>
  <c r="MCC8" i="249"/>
  <c r="MCB8" i="249"/>
  <c r="MCA8" i="249"/>
  <c r="MBZ8" i="249"/>
  <c r="MBY8" i="249"/>
  <c r="MBX8" i="249"/>
  <c r="MBW8" i="249"/>
  <c r="MBV8" i="249"/>
  <c r="MBU8" i="249"/>
  <c r="MBT8" i="249"/>
  <c r="MBS8" i="249"/>
  <c r="MBR8" i="249"/>
  <c r="MBQ8" i="249"/>
  <c r="MBP8" i="249"/>
  <c r="MBO8" i="249"/>
  <c r="MBN8" i="249"/>
  <c r="MBM8" i="249"/>
  <c r="MBL8" i="249"/>
  <c r="MBK8" i="249"/>
  <c r="MBJ8" i="249"/>
  <c r="MBI8" i="249"/>
  <c r="MBH8" i="249"/>
  <c r="MBG8" i="249"/>
  <c r="MBF8" i="249"/>
  <c r="MBE8" i="249"/>
  <c r="MBD8" i="249"/>
  <c r="MBC8" i="249"/>
  <c r="MBB8" i="249"/>
  <c r="MBA8" i="249"/>
  <c r="MAZ8" i="249"/>
  <c r="MAY8" i="249"/>
  <c r="MAX8" i="249"/>
  <c r="MAW8" i="249"/>
  <c r="MAV8" i="249"/>
  <c r="MAU8" i="249"/>
  <c r="MAT8" i="249"/>
  <c r="MAS8" i="249"/>
  <c r="MAR8" i="249"/>
  <c r="MAQ8" i="249"/>
  <c r="MAP8" i="249"/>
  <c r="MAO8" i="249"/>
  <c r="MAN8" i="249"/>
  <c r="MAM8" i="249"/>
  <c r="MAL8" i="249"/>
  <c r="MAK8" i="249"/>
  <c r="MAJ8" i="249"/>
  <c r="MAI8" i="249"/>
  <c r="MAH8" i="249"/>
  <c r="MAG8" i="249"/>
  <c r="MAF8" i="249"/>
  <c r="MAE8" i="249"/>
  <c r="MAD8" i="249"/>
  <c r="MAC8" i="249"/>
  <c r="MAB8" i="249"/>
  <c r="MAA8" i="249"/>
  <c r="LZZ8" i="249"/>
  <c r="LZY8" i="249"/>
  <c r="LZX8" i="249"/>
  <c r="LZW8" i="249"/>
  <c r="LZV8" i="249"/>
  <c r="LZU8" i="249"/>
  <c r="LZT8" i="249"/>
  <c r="LZS8" i="249"/>
  <c r="LZR8" i="249"/>
  <c r="LZQ8" i="249"/>
  <c r="LZP8" i="249"/>
  <c r="LZO8" i="249"/>
  <c r="LZN8" i="249"/>
  <c r="LZM8" i="249"/>
  <c r="LZL8" i="249"/>
  <c r="LZK8" i="249"/>
  <c r="LZJ8" i="249"/>
  <c r="LZI8" i="249"/>
  <c r="LZH8" i="249"/>
  <c r="LZG8" i="249"/>
  <c r="LZF8" i="249"/>
  <c r="LZE8" i="249"/>
  <c r="LZD8" i="249"/>
  <c r="LZC8" i="249"/>
  <c r="LZB8" i="249"/>
  <c r="LZA8" i="249"/>
  <c r="LYZ8" i="249"/>
  <c r="LYY8" i="249"/>
  <c r="LYX8" i="249"/>
  <c r="LYW8" i="249"/>
  <c r="LYV8" i="249"/>
  <c r="LYU8" i="249"/>
  <c r="LYT8" i="249"/>
  <c r="LYS8" i="249"/>
  <c r="LYR8" i="249"/>
  <c r="LYQ8" i="249"/>
  <c r="LYP8" i="249"/>
  <c r="LYO8" i="249"/>
  <c r="LYN8" i="249"/>
  <c r="LYM8" i="249"/>
  <c r="LYL8" i="249"/>
  <c r="LYK8" i="249"/>
  <c r="LYJ8" i="249"/>
  <c r="LYI8" i="249"/>
  <c r="LYH8" i="249"/>
  <c r="LYG8" i="249"/>
  <c r="LYF8" i="249"/>
  <c r="LYE8" i="249"/>
  <c r="LYD8" i="249"/>
  <c r="LYC8" i="249"/>
  <c r="LYB8" i="249"/>
  <c r="LYA8" i="249"/>
  <c r="LXZ8" i="249"/>
  <c r="LXY8" i="249"/>
  <c r="LXX8" i="249"/>
  <c r="LXW8" i="249"/>
  <c r="LXV8" i="249"/>
  <c r="LXU8" i="249"/>
  <c r="LXT8" i="249"/>
  <c r="LXS8" i="249"/>
  <c r="LXR8" i="249"/>
  <c r="LXQ8" i="249"/>
  <c r="LXP8" i="249"/>
  <c r="LXO8" i="249"/>
  <c r="LXN8" i="249"/>
  <c r="LXM8" i="249"/>
  <c r="LXL8" i="249"/>
  <c r="LXK8" i="249"/>
  <c r="LXJ8" i="249"/>
  <c r="LXI8" i="249"/>
  <c r="LXH8" i="249"/>
  <c r="LXG8" i="249"/>
  <c r="LXF8" i="249"/>
  <c r="LXE8" i="249"/>
  <c r="LXD8" i="249"/>
  <c r="LXC8" i="249"/>
  <c r="LXB8" i="249"/>
  <c r="LXA8" i="249"/>
  <c r="LWZ8" i="249"/>
  <c r="LWY8" i="249"/>
  <c r="LWX8" i="249"/>
  <c r="LWW8" i="249"/>
  <c r="LWV8" i="249"/>
  <c r="LWU8" i="249"/>
  <c r="LWT8" i="249"/>
  <c r="LWS8" i="249"/>
  <c r="LWR8" i="249"/>
  <c r="LWQ8" i="249"/>
  <c r="LWP8" i="249"/>
  <c r="LWO8" i="249"/>
  <c r="LWN8" i="249"/>
  <c r="LWM8" i="249"/>
  <c r="LWL8" i="249"/>
  <c r="LWK8" i="249"/>
  <c r="LWJ8" i="249"/>
  <c r="LWI8" i="249"/>
  <c r="LWH8" i="249"/>
  <c r="LWG8" i="249"/>
  <c r="LWF8" i="249"/>
  <c r="LWE8" i="249"/>
  <c r="LWD8" i="249"/>
  <c r="LWC8" i="249"/>
  <c r="LWB8" i="249"/>
  <c r="LWA8" i="249"/>
  <c r="LVZ8" i="249"/>
  <c r="LVY8" i="249"/>
  <c r="LVX8" i="249"/>
  <c r="LVW8" i="249"/>
  <c r="LVV8" i="249"/>
  <c r="LVU8" i="249"/>
  <c r="LVT8" i="249"/>
  <c r="LVS8" i="249"/>
  <c r="LVR8" i="249"/>
  <c r="LVQ8" i="249"/>
  <c r="LVP8" i="249"/>
  <c r="LVO8" i="249"/>
  <c r="LVN8" i="249"/>
  <c r="LVM8" i="249"/>
  <c r="LVL8" i="249"/>
  <c r="LVK8" i="249"/>
  <c r="LVJ8" i="249"/>
  <c r="LVI8" i="249"/>
  <c r="LVH8" i="249"/>
  <c r="LVG8" i="249"/>
  <c r="LVF8" i="249"/>
  <c r="LVE8" i="249"/>
  <c r="LVD8" i="249"/>
  <c r="LVC8" i="249"/>
  <c r="LVB8" i="249"/>
  <c r="LVA8" i="249"/>
  <c r="LUZ8" i="249"/>
  <c r="LUY8" i="249"/>
  <c r="LUX8" i="249"/>
  <c r="LUW8" i="249"/>
  <c r="LUV8" i="249"/>
  <c r="LUU8" i="249"/>
  <c r="LUT8" i="249"/>
  <c r="LUS8" i="249"/>
  <c r="LUR8" i="249"/>
  <c r="LUQ8" i="249"/>
  <c r="LUP8" i="249"/>
  <c r="LUO8" i="249"/>
  <c r="LUN8" i="249"/>
  <c r="LUM8" i="249"/>
  <c r="LUL8" i="249"/>
  <c r="LUK8" i="249"/>
  <c r="LUJ8" i="249"/>
  <c r="LUI8" i="249"/>
  <c r="LUH8" i="249"/>
  <c r="LUG8" i="249"/>
  <c r="LUF8" i="249"/>
  <c r="LUE8" i="249"/>
  <c r="LUD8" i="249"/>
  <c r="LUC8" i="249"/>
  <c r="LUB8" i="249"/>
  <c r="LUA8" i="249"/>
  <c r="LTZ8" i="249"/>
  <c r="LTY8" i="249"/>
  <c r="LTX8" i="249"/>
  <c r="LTW8" i="249"/>
  <c r="LTV8" i="249"/>
  <c r="LTU8" i="249"/>
  <c r="LTT8" i="249"/>
  <c r="LTS8" i="249"/>
  <c r="LTR8" i="249"/>
  <c r="LTQ8" i="249"/>
  <c r="LTP8" i="249"/>
  <c r="LTO8" i="249"/>
  <c r="LTN8" i="249"/>
  <c r="LTM8" i="249"/>
  <c r="LTL8" i="249"/>
  <c r="LTK8" i="249"/>
  <c r="LTJ8" i="249"/>
  <c r="LTI8" i="249"/>
  <c r="LTH8" i="249"/>
  <c r="LTG8" i="249"/>
  <c r="LTF8" i="249"/>
  <c r="LTE8" i="249"/>
  <c r="LTD8" i="249"/>
  <c r="LTC8" i="249"/>
  <c r="LTB8" i="249"/>
  <c r="LTA8" i="249"/>
  <c r="LSZ8" i="249"/>
  <c r="LSY8" i="249"/>
  <c r="LSX8" i="249"/>
  <c r="LSW8" i="249"/>
  <c r="LSV8" i="249"/>
  <c r="LSU8" i="249"/>
  <c r="LST8" i="249"/>
  <c r="LSS8" i="249"/>
  <c r="LSR8" i="249"/>
  <c r="LSQ8" i="249"/>
  <c r="LSP8" i="249"/>
  <c r="LSO8" i="249"/>
  <c r="LSN8" i="249"/>
  <c r="LSM8" i="249"/>
  <c r="LSL8" i="249"/>
  <c r="LSK8" i="249"/>
  <c r="LSJ8" i="249"/>
  <c r="LSI8" i="249"/>
  <c r="LSH8" i="249"/>
  <c r="LSG8" i="249"/>
  <c r="LSF8" i="249"/>
  <c r="LSE8" i="249"/>
  <c r="LSD8" i="249"/>
  <c r="LSC8" i="249"/>
  <c r="LSB8" i="249"/>
  <c r="LSA8" i="249"/>
  <c r="LRZ8" i="249"/>
  <c r="LRY8" i="249"/>
  <c r="LRX8" i="249"/>
  <c r="LRW8" i="249"/>
  <c r="LRV8" i="249"/>
  <c r="LRU8" i="249"/>
  <c r="LRT8" i="249"/>
  <c r="LRS8" i="249"/>
  <c r="LRR8" i="249"/>
  <c r="LRQ8" i="249"/>
  <c r="LRP8" i="249"/>
  <c r="LRO8" i="249"/>
  <c r="LRN8" i="249"/>
  <c r="LRM8" i="249"/>
  <c r="LRL8" i="249"/>
  <c r="LRK8" i="249"/>
  <c r="LRJ8" i="249"/>
  <c r="LRI8" i="249"/>
  <c r="LRH8" i="249"/>
  <c r="LRG8" i="249"/>
  <c r="LRF8" i="249"/>
  <c r="LRE8" i="249"/>
  <c r="LRD8" i="249"/>
  <c r="LRC8" i="249"/>
  <c r="LRB8" i="249"/>
  <c r="LRA8" i="249"/>
  <c r="LQZ8" i="249"/>
  <c r="LQY8" i="249"/>
  <c r="LQX8" i="249"/>
  <c r="LQW8" i="249"/>
  <c r="LQV8" i="249"/>
  <c r="LQU8" i="249"/>
  <c r="LQT8" i="249"/>
  <c r="LQS8" i="249"/>
  <c r="LQR8" i="249"/>
  <c r="LQQ8" i="249"/>
  <c r="LQP8" i="249"/>
  <c r="LQO8" i="249"/>
  <c r="LQN8" i="249"/>
  <c r="LQM8" i="249"/>
  <c r="LQL8" i="249"/>
  <c r="LQK8" i="249"/>
  <c r="LQJ8" i="249"/>
  <c r="LQI8" i="249"/>
  <c r="LQH8" i="249"/>
  <c r="LQG8" i="249"/>
  <c r="LQF8" i="249"/>
  <c r="LQE8" i="249"/>
  <c r="LQD8" i="249"/>
  <c r="LQC8" i="249"/>
  <c r="LQB8" i="249"/>
  <c r="LQA8" i="249"/>
  <c r="LPZ8" i="249"/>
  <c r="LPY8" i="249"/>
  <c r="LPX8" i="249"/>
  <c r="LPW8" i="249"/>
  <c r="LPV8" i="249"/>
  <c r="LPU8" i="249"/>
  <c r="LPT8" i="249"/>
  <c r="LPS8" i="249"/>
  <c r="LPR8" i="249"/>
  <c r="LPQ8" i="249"/>
  <c r="LPP8" i="249"/>
  <c r="LPO8" i="249"/>
  <c r="LPN8" i="249"/>
  <c r="LPM8" i="249"/>
  <c r="LPL8" i="249"/>
  <c r="LPK8" i="249"/>
  <c r="LPJ8" i="249"/>
  <c r="LPI8" i="249"/>
  <c r="LPH8" i="249"/>
  <c r="LPG8" i="249"/>
  <c r="LPF8" i="249"/>
  <c r="LPE8" i="249"/>
  <c r="LPD8" i="249"/>
  <c r="LPC8" i="249"/>
  <c r="LPB8" i="249"/>
  <c r="LPA8" i="249"/>
  <c r="LOZ8" i="249"/>
  <c r="LOY8" i="249"/>
  <c r="LOX8" i="249"/>
  <c r="LOW8" i="249"/>
  <c r="LOV8" i="249"/>
  <c r="LOU8" i="249"/>
  <c r="LOT8" i="249"/>
  <c r="LOS8" i="249"/>
  <c r="LOR8" i="249"/>
  <c r="LOQ8" i="249"/>
  <c r="LOP8" i="249"/>
  <c r="LOO8" i="249"/>
  <c r="LON8" i="249"/>
  <c r="LOM8" i="249"/>
  <c r="LOL8" i="249"/>
  <c r="LOK8" i="249"/>
  <c r="LOJ8" i="249"/>
  <c r="LOI8" i="249"/>
  <c r="LOH8" i="249"/>
  <c r="LOG8" i="249"/>
  <c r="LOF8" i="249"/>
  <c r="LOE8" i="249"/>
  <c r="LOD8" i="249"/>
  <c r="LOC8" i="249"/>
  <c r="LOB8" i="249"/>
  <c r="LOA8" i="249"/>
  <c r="LNZ8" i="249"/>
  <c r="LNY8" i="249"/>
  <c r="LNX8" i="249"/>
  <c r="LNW8" i="249"/>
  <c r="LNV8" i="249"/>
  <c r="LNU8" i="249"/>
  <c r="LNT8" i="249"/>
  <c r="LNS8" i="249"/>
  <c r="LNR8" i="249"/>
  <c r="LNQ8" i="249"/>
  <c r="LNP8" i="249"/>
  <c r="LNO8" i="249"/>
  <c r="LNN8" i="249"/>
  <c r="LNM8" i="249"/>
  <c r="LNL8" i="249"/>
  <c r="LNK8" i="249"/>
  <c r="LNJ8" i="249"/>
  <c r="LNI8" i="249"/>
  <c r="LNH8" i="249"/>
  <c r="LNG8" i="249"/>
  <c r="LNF8" i="249"/>
  <c r="LNE8" i="249"/>
  <c r="LND8" i="249"/>
  <c r="LNC8" i="249"/>
  <c r="LNB8" i="249"/>
  <c r="LNA8" i="249"/>
  <c r="LMZ8" i="249"/>
  <c r="LMY8" i="249"/>
  <c r="LMX8" i="249"/>
  <c r="LMW8" i="249"/>
  <c r="LMV8" i="249"/>
  <c r="LMU8" i="249"/>
  <c r="LMT8" i="249"/>
  <c r="LMS8" i="249"/>
  <c r="LMR8" i="249"/>
  <c r="LMQ8" i="249"/>
  <c r="LMP8" i="249"/>
  <c r="LMO8" i="249"/>
  <c r="LMN8" i="249"/>
  <c r="LMM8" i="249"/>
  <c r="LML8" i="249"/>
  <c r="LMK8" i="249"/>
  <c r="LMJ8" i="249"/>
  <c r="LMI8" i="249"/>
  <c r="LMH8" i="249"/>
  <c r="LMG8" i="249"/>
  <c r="LMF8" i="249"/>
  <c r="LME8" i="249"/>
  <c r="LMD8" i="249"/>
  <c r="LMC8" i="249"/>
  <c r="LMB8" i="249"/>
  <c r="LMA8" i="249"/>
  <c r="LLZ8" i="249"/>
  <c r="LLY8" i="249"/>
  <c r="LLX8" i="249"/>
  <c r="LLW8" i="249"/>
  <c r="LLV8" i="249"/>
  <c r="LLU8" i="249"/>
  <c r="LLT8" i="249"/>
  <c r="LLS8" i="249"/>
  <c r="LLR8" i="249"/>
  <c r="LLQ8" i="249"/>
  <c r="LLP8" i="249"/>
  <c r="LLO8" i="249"/>
  <c r="LLN8" i="249"/>
  <c r="LLM8" i="249"/>
  <c r="LLL8" i="249"/>
  <c r="LLK8" i="249"/>
  <c r="LLJ8" i="249"/>
  <c r="LLI8" i="249"/>
  <c r="LLH8" i="249"/>
  <c r="LLG8" i="249"/>
  <c r="LLF8" i="249"/>
  <c r="LLE8" i="249"/>
  <c r="LLD8" i="249"/>
  <c r="LLC8" i="249"/>
  <c r="LLB8" i="249"/>
  <c r="LLA8" i="249"/>
  <c r="LKZ8" i="249"/>
  <c r="LKY8" i="249"/>
  <c r="LKX8" i="249"/>
  <c r="LKW8" i="249"/>
  <c r="LKV8" i="249"/>
  <c r="LKU8" i="249"/>
  <c r="LKT8" i="249"/>
  <c r="LKS8" i="249"/>
  <c r="LKR8" i="249"/>
  <c r="LKQ8" i="249"/>
  <c r="LKP8" i="249"/>
  <c r="LKO8" i="249"/>
  <c r="LKN8" i="249"/>
  <c r="LKM8" i="249"/>
  <c r="LKL8" i="249"/>
  <c r="LKK8" i="249"/>
  <c r="LKJ8" i="249"/>
  <c r="LKI8" i="249"/>
  <c r="LKH8" i="249"/>
  <c r="LKG8" i="249"/>
  <c r="LKF8" i="249"/>
  <c r="LKE8" i="249"/>
  <c r="LKD8" i="249"/>
  <c r="LKC8" i="249"/>
  <c r="LKB8" i="249"/>
  <c r="LKA8" i="249"/>
  <c r="LJZ8" i="249"/>
  <c r="LJY8" i="249"/>
  <c r="LJX8" i="249"/>
  <c r="LJW8" i="249"/>
  <c r="LJV8" i="249"/>
  <c r="LJU8" i="249"/>
  <c r="LJT8" i="249"/>
  <c r="LJS8" i="249"/>
  <c r="LJR8" i="249"/>
  <c r="LJQ8" i="249"/>
  <c r="LJP8" i="249"/>
  <c r="LJO8" i="249"/>
  <c r="LJN8" i="249"/>
  <c r="LJM8" i="249"/>
  <c r="LJL8" i="249"/>
  <c r="LJK8" i="249"/>
  <c r="LJJ8" i="249"/>
  <c r="LJI8" i="249"/>
  <c r="LJH8" i="249"/>
  <c r="LJG8" i="249"/>
  <c r="LJF8" i="249"/>
  <c r="LJE8" i="249"/>
  <c r="LJD8" i="249"/>
  <c r="LJC8" i="249"/>
  <c r="LJB8" i="249"/>
  <c r="LJA8" i="249"/>
  <c r="LIZ8" i="249"/>
  <c r="LIY8" i="249"/>
  <c r="LIX8" i="249"/>
  <c r="LIW8" i="249"/>
  <c r="LIV8" i="249"/>
  <c r="LIU8" i="249"/>
  <c r="LIT8" i="249"/>
  <c r="LIS8" i="249"/>
  <c r="LIR8" i="249"/>
  <c r="LIQ8" i="249"/>
  <c r="LIP8" i="249"/>
  <c r="LIO8" i="249"/>
  <c r="LIN8" i="249"/>
  <c r="LIM8" i="249"/>
  <c r="LIL8" i="249"/>
  <c r="LIK8" i="249"/>
  <c r="LIJ8" i="249"/>
  <c r="LII8" i="249"/>
  <c r="LIH8" i="249"/>
  <c r="LIG8" i="249"/>
  <c r="LIF8" i="249"/>
  <c r="LIE8" i="249"/>
  <c r="LID8" i="249"/>
  <c r="LIC8" i="249"/>
  <c r="LIB8" i="249"/>
  <c r="LIA8" i="249"/>
  <c r="LHZ8" i="249"/>
  <c r="LHY8" i="249"/>
  <c r="LHX8" i="249"/>
  <c r="LHW8" i="249"/>
  <c r="LHV8" i="249"/>
  <c r="LHU8" i="249"/>
  <c r="LHT8" i="249"/>
  <c r="LHS8" i="249"/>
  <c r="LHR8" i="249"/>
  <c r="LHQ8" i="249"/>
  <c r="LHP8" i="249"/>
  <c r="LHO8" i="249"/>
  <c r="LHN8" i="249"/>
  <c r="LHM8" i="249"/>
  <c r="LHL8" i="249"/>
  <c r="LHK8" i="249"/>
  <c r="LHJ8" i="249"/>
  <c r="LHI8" i="249"/>
  <c r="LHH8" i="249"/>
  <c r="LHG8" i="249"/>
  <c r="LHF8" i="249"/>
  <c r="LHE8" i="249"/>
  <c r="LHD8" i="249"/>
  <c r="LHC8" i="249"/>
  <c r="LHB8" i="249"/>
  <c r="LHA8" i="249"/>
  <c r="LGZ8" i="249"/>
  <c r="LGY8" i="249"/>
  <c r="LGX8" i="249"/>
  <c r="LGW8" i="249"/>
  <c r="LGV8" i="249"/>
  <c r="LGU8" i="249"/>
  <c r="LGT8" i="249"/>
  <c r="LGS8" i="249"/>
  <c r="LGR8" i="249"/>
  <c r="LGQ8" i="249"/>
  <c r="LGP8" i="249"/>
  <c r="LGO8" i="249"/>
  <c r="LGN8" i="249"/>
  <c r="LGM8" i="249"/>
  <c r="LGL8" i="249"/>
  <c r="LGK8" i="249"/>
  <c r="LGJ8" i="249"/>
  <c r="LGI8" i="249"/>
  <c r="LGH8" i="249"/>
  <c r="LGG8" i="249"/>
  <c r="LGF8" i="249"/>
  <c r="LGE8" i="249"/>
  <c r="LGD8" i="249"/>
  <c r="LGC8" i="249"/>
  <c r="LGB8" i="249"/>
  <c r="LGA8" i="249"/>
  <c r="LFZ8" i="249"/>
  <c r="LFY8" i="249"/>
  <c r="LFX8" i="249"/>
  <c r="LFW8" i="249"/>
  <c r="LFV8" i="249"/>
  <c r="LFU8" i="249"/>
  <c r="LFT8" i="249"/>
  <c r="LFS8" i="249"/>
  <c r="LFR8" i="249"/>
  <c r="LFQ8" i="249"/>
  <c r="LFP8" i="249"/>
  <c r="LFO8" i="249"/>
  <c r="LFN8" i="249"/>
  <c r="LFM8" i="249"/>
  <c r="LFL8" i="249"/>
  <c r="LFK8" i="249"/>
  <c r="LFJ8" i="249"/>
  <c r="LFI8" i="249"/>
  <c r="LFH8" i="249"/>
  <c r="LFG8" i="249"/>
  <c r="LFF8" i="249"/>
  <c r="LFE8" i="249"/>
  <c r="LFD8" i="249"/>
  <c r="LFC8" i="249"/>
  <c r="LFB8" i="249"/>
  <c r="LFA8" i="249"/>
  <c r="LEZ8" i="249"/>
  <c r="LEY8" i="249"/>
  <c r="LEX8" i="249"/>
  <c r="LEW8" i="249"/>
  <c r="LEV8" i="249"/>
  <c r="LEU8" i="249"/>
  <c r="LET8" i="249"/>
  <c r="LES8" i="249"/>
  <c r="LER8" i="249"/>
  <c r="LEQ8" i="249"/>
  <c r="LEP8" i="249"/>
  <c r="LEO8" i="249"/>
  <c r="LEN8" i="249"/>
  <c r="LEM8" i="249"/>
  <c r="LEL8" i="249"/>
  <c r="LEK8" i="249"/>
  <c r="LEJ8" i="249"/>
  <c r="LEI8" i="249"/>
  <c r="LEH8" i="249"/>
  <c r="LEG8" i="249"/>
  <c r="LEF8" i="249"/>
  <c r="LEE8" i="249"/>
  <c r="LED8" i="249"/>
  <c r="LEC8" i="249"/>
  <c r="LEB8" i="249"/>
  <c r="LEA8" i="249"/>
  <c r="LDZ8" i="249"/>
  <c r="LDY8" i="249"/>
  <c r="LDX8" i="249"/>
  <c r="LDW8" i="249"/>
  <c r="LDV8" i="249"/>
  <c r="LDU8" i="249"/>
  <c r="LDT8" i="249"/>
  <c r="LDS8" i="249"/>
  <c r="LDR8" i="249"/>
  <c r="LDQ8" i="249"/>
  <c r="LDP8" i="249"/>
  <c r="LDO8" i="249"/>
  <c r="LDN8" i="249"/>
  <c r="LDM8" i="249"/>
  <c r="LDL8" i="249"/>
  <c r="LDK8" i="249"/>
  <c r="LDJ8" i="249"/>
  <c r="LDI8" i="249"/>
  <c r="LDH8" i="249"/>
  <c r="LDG8" i="249"/>
  <c r="LDF8" i="249"/>
  <c r="LDE8" i="249"/>
  <c r="LDD8" i="249"/>
  <c r="LDC8" i="249"/>
  <c r="LDB8" i="249"/>
  <c r="LDA8" i="249"/>
  <c r="LCZ8" i="249"/>
  <c r="LCY8" i="249"/>
  <c r="LCX8" i="249"/>
  <c r="LCW8" i="249"/>
  <c r="LCV8" i="249"/>
  <c r="LCU8" i="249"/>
  <c r="LCT8" i="249"/>
  <c r="LCS8" i="249"/>
  <c r="LCR8" i="249"/>
  <c r="LCQ8" i="249"/>
  <c r="LCP8" i="249"/>
  <c r="LCO8" i="249"/>
  <c r="LCN8" i="249"/>
  <c r="LCM8" i="249"/>
  <c r="LCL8" i="249"/>
  <c r="LCK8" i="249"/>
  <c r="LCJ8" i="249"/>
  <c r="LCI8" i="249"/>
  <c r="LCH8" i="249"/>
  <c r="LCG8" i="249"/>
  <c r="LCF8" i="249"/>
  <c r="LCE8" i="249"/>
  <c r="LCD8" i="249"/>
  <c r="LCC8" i="249"/>
  <c r="LCB8" i="249"/>
  <c r="LCA8" i="249"/>
  <c r="LBZ8" i="249"/>
  <c r="LBY8" i="249"/>
  <c r="LBX8" i="249"/>
  <c r="LBW8" i="249"/>
  <c r="LBV8" i="249"/>
  <c r="LBU8" i="249"/>
  <c r="LBT8" i="249"/>
  <c r="LBS8" i="249"/>
  <c r="LBR8" i="249"/>
  <c r="LBQ8" i="249"/>
  <c r="LBP8" i="249"/>
  <c r="LBO8" i="249"/>
  <c r="LBN8" i="249"/>
  <c r="LBM8" i="249"/>
  <c r="LBL8" i="249"/>
  <c r="LBK8" i="249"/>
  <c r="LBJ8" i="249"/>
  <c r="LBI8" i="249"/>
  <c r="LBH8" i="249"/>
  <c r="LBG8" i="249"/>
  <c r="LBF8" i="249"/>
  <c r="LBE8" i="249"/>
  <c r="LBD8" i="249"/>
  <c r="LBC8" i="249"/>
  <c r="LBB8" i="249"/>
  <c r="LBA8" i="249"/>
  <c r="LAZ8" i="249"/>
  <c r="LAY8" i="249"/>
  <c r="LAX8" i="249"/>
  <c r="LAW8" i="249"/>
  <c r="LAV8" i="249"/>
  <c r="LAU8" i="249"/>
  <c r="LAT8" i="249"/>
  <c r="LAS8" i="249"/>
  <c r="LAR8" i="249"/>
  <c r="LAQ8" i="249"/>
  <c r="LAP8" i="249"/>
  <c r="LAO8" i="249"/>
  <c r="LAN8" i="249"/>
  <c r="LAM8" i="249"/>
  <c r="LAL8" i="249"/>
  <c r="LAK8" i="249"/>
  <c r="LAJ8" i="249"/>
  <c r="LAI8" i="249"/>
  <c r="LAH8" i="249"/>
  <c r="LAG8" i="249"/>
  <c r="LAF8" i="249"/>
  <c r="LAE8" i="249"/>
  <c r="LAD8" i="249"/>
  <c r="LAC8" i="249"/>
  <c r="LAB8" i="249"/>
  <c r="LAA8" i="249"/>
  <c r="KZZ8" i="249"/>
  <c r="KZY8" i="249"/>
  <c r="KZX8" i="249"/>
  <c r="KZW8" i="249"/>
  <c r="KZV8" i="249"/>
  <c r="KZU8" i="249"/>
  <c r="KZT8" i="249"/>
  <c r="KZS8" i="249"/>
  <c r="KZR8" i="249"/>
  <c r="KZQ8" i="249"/>
  <c r="KZP8" i="249"/>
  <c r="KZO8" i="249"/>
  <c r="KZN8" i="249"/>
  <c r="KZM8" i="249"/>
  <c r="KZL8" i="249"/>
  <c r="KZK8" i="249"/>
  <c r="KZJ8" i="249"/>
  <c r="KZI8" i="249"/>
  <c r="KZH8" i="249"/>
  <c r="KZG8" i="249"/>
  <c r="KZF8" i="249"/>
  <c r="KZE8" i="249"/>
  <c r="KZD8" i="249"/>
  <c r="KZC8" i="249"/>
  <c r="KZB8" i="249"/>
  <c r="KZA8" i="249"/>
  <c r="KYZ8" i="249"/>
  <c r="KYY8" i="249"/>
  <c r="KYX8" i="249"/>
  <c r="KYW8" i="249"/>
  <c r="KYV8" i="249"/>
  <c r="KYU8" i="249"/>
  <c r="KYT8" i="249"/>
  <c r="KYS8" i="249"/>
  <c r="KYR8" i="249"/>
  <c r="KYQ8" i="249"/>
  <c r="KYP8" i="249"/>
  <c r="KYO8" i="249"/>
  <c r="KYN8" i="249"/>
  <c r="KYM8" i="249"/>
  <c r="KYL8" i="249"/>
  <c r="KYK8" i="249"/>
  <c r="KYJ8" i="249"/>
  <c r="KYI8" i="249"/>
  <c r="KYH8" i="249"/>
  <c r="KYG8" i="249"/>
  <c r="KYF8" i="249"/>
  <c r="KYE8" i="249"/>
  <c r="KYD8" i="249"/>
  <c r="KYC8" i="249"/>
  <c r="KYB8" i="249"/>
  <c r="KYA8" i="249"/>
  <c r="KXZ8" i="249"/>
  <c r="KXY8" i="249"/>
  <c r="KXX8" i="249"/>
  <c r="KXW8" i="249"/>
  <c r="KXV8" i="249"/>
  <c r="KXU8" i="249"/>
  <c r="KXT8" i="249"/>
  <c r="KXS8" i="249"/>
  <c r="KXR8" i="249"/>
  <c r="KXQ8" i="249"/>
  <c r="KXP8" i="249"/>
  <c r="KXO8" i="249"/>
  <c r="KXN8" i="249"/>
  <c r="KXM8" i="249"/>
  <c r="KXL8" i="249"/>
  <c r="KXK8" i="249"/>
  <c r="KXJ8" i="249"/>
  <c r="KXI8" i="249"/>
  <c r="KXH8" i="249"/>
  <c r="KXG8" i="249"/>
  <c r="KXF8" i="249"/>
  <c r="KXE8" i="249"/>
  <c r="KXD8" i="249"/>
  <c r="KXC8" i="249"/>
  <c r="KXB8" i="249"/>
  <c r="KXA8" i="249"/>
  <c r="KWZ8" i="249"/>
  <c r="KWY8" i="249"/>
  <c r="KWX8" i="249"/>
  <c r="KWW8" i="249"/>
  <c r="KWV8" i="249"/>
  <c r="KWU8" i="249"/>
  <c r="KWT8" i="249"/>
  <c r="KWS8" i="249"/>
  <c r="KWR8" i="249"/>
  <c r="KWQ8" i="249"/>
  <c r="KWP8" i="249"/>
  <c r="KWO8" i="249"/>
  <c r="KWN8" i="249"/>
  <c r="KWM8" i="249"/>
  <c r="KWL8" i="249"/>
  <c r="KWK8" i="249"/>
  <c r="KWJ8" i="249"/>
  <c r="KWI8" i="249"/>
  <c r="KWH8" i="249"/>
  <c r="KWG8" i="249"/>
  <c r="KWF8" i="249"/>
  <c r="KWE8" i="249"/>
  <c r="KWD8" i="249"/>
  <c r="KWC8" i="249"/>
  <c r="KWB8" i="249"/>
  <c r="KWA8" i="249"/>
  <c r="KVZ8" i="249"/>
  <c r="KVY8" i="249"/>
  <c r="KVX8" i="249"/>
  <c r="KVW8" i="249"/>
  <c r="KVV8" i="249"/>
  <c r="KVU8" i="249"/>
  <c r="KVT8" i="249"/>
  <c r="KVS8" i="249"/>
  <c r="KVR8" i="249"/>
  <c r="KVQ8" i="249"/>
  <c r="KVP8" i="249"/>
  <c r="KVO8" i="249"/>
  <c r="KVN8" i="249"/>
  <c r="KVM8" i="249"/>
  <c r="KVL8" i="249"/>
  <c r="KVK8" i="249"/>
  <c r="KVJ8" i="249"/>
  <c r="KVI8" i="249"/>
  <c r="KVH8" i="249"/>
  <c r="KVG8" i="249"/>
  <c r="KVF8" i="249"/>
  <c r="KVE8" i="249"/>
  <c r="KVD8" i="249"/>
  <c r="KVC8" i="249"/>
  <c r="KVB8" i="249"/>
  <c r="KVA8" i="249"/>
  <c r="KUZ8" i="249"/>
  <c r="KUY8" i="249"/>
  <c r="KUX8" i="249"/>
  <c r="KUW8" i="249"/>
  <c r="KUV8" i="249"/>
  <c r="KUU8" i="249"/>
  <c r="KUT8" i="249"/>
  <c r="KUS8" i="249"/>
  <c r="KUR8" i="249"/>
  <c r="KUQ8" i="249"/>
  <c r="KUP8" i="249"/>
  <c r="KUO8" i="249"/>
  <c r="KUN8" i="249"/>
  <c r="KUM8" i="249"/>
  <c r="KUL8" i="249"/>
  <c r="KUK8" i="249"/>
  <c r="KUJ8" i="249"/>
  <c r="KUI8" i="249"/>
  <c r="KUH8" i="249"/>
  <c r="KUG8" i="249"/>
  <c r="KUF8" i="249"/>
  <c r="KUE8" i="249"/>
  <c r="KUD8" i="249"/>
  <c r="KUC8" i="249"/>
  <c r="KUB8" i="249"/>
  <c r="KUA8" i="249"/>
  <c r="KTZ8" i="249"/>
  <c r="KTY8" i="249"/>
  <c r="KTX8" i="249"/>
  <c r="KTW8" i="249"/>
  <c r="KTV8" i="249"/>
  <c r="KTU8" i="249"/>
  <c r="KTT8" i="249"/>
  <c r="KTS8" i="249"/>
  <c r="KTR8" i="249"/>
  <c r="KTQ8" i="249"/>
  <c r="KTP8" i="249"/>
  <c r="KTO8" i="249"/>
  <c r="KTN8" i="249"/>
  <c r="KTM8" i="249"/>
  <c r="KTL8" i="249"/>
  <c r="KTK8" i="249"/>
  <c r="KTJ8" i="249"/>
  <c r="KTI8" i="249"/>
  <c r="KTH8" i="249"/>
  <c r="KTG8" i="249"/>
  <c r="KTF8" i="249"/>
  <c r="KTE8" i="249"/>
  <c r="KTD8" i="249"/>
  <c r="KTC8" i="249"/>
  <c r="KTB8" i="249"/>
  <c r="KTA8" i="249"/>
  <c r="KSZ8" i="249"/>
  <c r="KSY8" i="249"/>
  <c r="KSX8" i="249"/>
  <c r="KSW8" i="249"/>
  <c r="KSV8" i="249"/>
  <c r="KSU8" i="249"/>
  <c r="KST8" i="249"/>
  <c r="KSS8" i="249"/>
  <c r="KSR8" i="249"/>
  <c r="KSQ8" i="249"/>
  <c r="KSP8" i="249"/>
  <c r="KSO8" i="249"/>
  <c r="KSN8" i="249"/>
  <c r="KSM8" i="249"/>
  <c r="KSL8" i="249"/>
  <c r="KSK8" i="249"/>
  <c r="KSJ8" i="249"/>
  <c r="KSI8" i="249"/>
  <c r="KSH8" i="249"/>
  <c r="KSG8" i="249"/>
  <c r="KSF8" i="249"/>
  <c r="KSE8" i="249"/>
  <c r="KSD8" i="249"/>
  <c r="KSC8" i="249"/>
  <c r="KSB8" i="249"/>
  <c r="KSA8" i="249"/>
  <c r="KRZ8" i="249"/>
  <c r="KRY8" i="249"/>
  <c r="KRX8" i="249"/>
  <c r="KRW8" i="249"/>
  <c r="KRV8" i="249"/>
  <c r="KRU8" i="249"/>
  <c r="KRT8" i="249"/>
  <c r="KRS8" i="249"/>
  <c r="KRR8" i="249"/>
  <c r="KRQ8" i="249"/>
  <c r="KRP8" i="249"/>
  <c r="KRO8" i="249"/>
  <c r="KRN8" i="249"/>
  <c r="KRM8" i="249"/>
  <c r="KRL8" i="249"/>
  <c r="KRK8" i="249"/>
  <c r="KRJ8" i="249"/>
  <c r="KRI8" i="249"/>
  <c r="KRH8" i="249"/>
  <c r="KRG8" i="249"/>
  <c r="KRF8" i="249"/>
  <c r="KRE8" i="249"/>
  <c r="KRD8" i="249"/>
  <c r="KRC8" i="249"/>
  <c r="KRB8" i="249"/>
  <c r="KRA8" i="249"/>
  <c r="KQZ8" i="249"/>
  <c r="KQY8" i="249"/>
  <c r="KQX8" i="249"/>
  <c r="KQW8" i="249"/>
  <c r="KQV8" i="249"/>
  <c r="KQU8" i="249"/>
  <c r="KQT8" i="249"/>
  <c r="KQS8" i="249"/>
  <c r="KQR8" i="249"/>
  <c r="KQQ8" i="249"/>
  <c r="KQP8" i="249"/>
  <c r="KQO8" i="249"/>
  <c r="KQN8" i="249"/>
  <c r="KQM8" i="249"/>
  <c r="KQL8" i="249"/>
  <c r="KQK8" i="249"/>
  <c r="KQJ8" i="249"/>
  <c r="KQI8" i="249"/>
  <c r="KQH8" i="249"/>
  <c r="KQG8" i="249"/>
  <c r="KQF8" i="249"/>
  <c r="KQE8" i="249"/>
  <c r="KQD8" i="249"/>
  <c r="KQC8" i="249"/>
  <c r="KQB8" i="249"/>
  <c r="KQA8" i="249"/>
  <c r="KPZ8" i="249"/>
  <c r="KPY8" i="249"/>
  <c r="KPX8" i="249"/>
  <c r="KPW8" i="249"/>
  <c r="KPV8" i="249"/>
  <c r="KPU8" i="249"/>
  <c r="KPT8" i="249"/>
  <c r="KPS8" i="249"/>
  <c r="KPR8" i="249"/>
  <c r="KPQ8" i="249"/>
  <c r="KPP8" i="249"/>
  <c r="KPO8" i="249"/>
  <c r="KPN8" i="249"/>
  <c r="KPM8" i="249"/>
  <c r="KPL8" i="249"/>
  <c r="KPK8" i="249"/>
  <c r="KPJ8" i="249"/>
  <c r="KPI8" i="249"/>
  <c r="KPH8" i="249"/>
  <c r="KPG8" i="249"/>
  <c r="KPF8" i="249"/>
  <c r="KPE8" i="249"/>
  <c r="KPD8" i="249"/>
  <c r="KPC8" i="249"/>
  <c r="KPB8" i="249"/>
  <c r="KPA8" i="249"/>
  <c r="KOZ8" i="249"/>
  <c r="KOY8" i="249"/>
  <c r="KOX8" i="249"/>
  <c r="KOW8" i="249"/>
  <c r="KOV8" i="249"/>
  <c r="KOU8" i="249"/>
  <c r="KOT8" i="249"/>
  <c r="KOS8" i="249"/>
  <c r="KOR8" i="249"/>
  <c r="KOQ8" i="249"/>
  <c r="KOP8" i="249"/>
  <c r="KOO8" i="249"/>
  <c r="KON8" i="249"/>
  <c r="KOM8" i="249"/>
  <c r="KOL8" i="249"/>
  <c r="KOK8" i="249"/>
  <c r="KOJ8" i="249"/>
  <c r="KOI8" i="249"/>
  <c r="KOH8" i="249"/>
  <c r="KOG8" i="249"/>
  <c r="KOF8" i="249"/>
  <c r="KOE8" i="249"/>
  <c r="KOD8" i="249"/>
  <c r="KOC8" i="249"/>
  <c r="KOB8" i="249"/>
  <c r="KOA8" i="249"/>
  <c r="KNZ8" i="249"/>
  <c r="KNY8" i="249"/>
  <c r="KNX8" i="249"/>
  <c r="KNW8" i="249"/>
  <c r="KNV8" i="249"/>
  <c r="KNU8" i="249"/>
  <c r="KNT8" i="249"/>
  <c r="KNS8" i="249"/>
  <c r="KNR8" i="249"/>
  <c r="KNQ8" i="249"/>
  <c r="KNP8" i="249"/>
  <c r="KNO8" i="249"/>
  <c r="KNN8" i="249"/>
  <c r="KNM8" i="249"/>
  <c r="KNL8" i="249"/>
  <c r="KNK8" i="249"/>
  <c r="KNJ8" i="249"/>
  <c r="KNI8" i="249"/>
  <c r="KNH8" i="249"/>
  <c r="KNG8" i="249"/>
  <c r="KNF8" i="249"/>
  <c r="KNE8" i="249"/>
  <c r="KND8" i="249"/>
  <c r="KNC8" i="249"/>
  <c r="KNB8" i="249"/>
  <c r="KNA8" i="249"/>
  <c r="KMZ8" i="249"/>
  <c r="KMY8" i="249"/>
  <c r="KMX8" i="249"/>
  <c r="KMW8" i="249"/>
  <c r="KMV8" i="249"/>
  <c r="KMU8" i="249"/>
  <c r="KMT8" i="249"/>
  <c r="KMS8" i="249"/>
  <c r="KMR8" i="249"/>
  <c r="KMQ8" i="249"/>
  <c r="KMP8" i="249"/>
  <c r="KMO8" i="249"/>
  <c r="KMN8" i="249"/>
  <c r="KMM8" i="249"/>
  <c r="KML8" i="249"/>
  <c r="KMK8" i="249"/>
  <c r="KMJ8" i="249"/>
  <c r="KMI8" i="249"/>
  <c r="KMH8" i="249"/>
  <c r="KMG8" i="249"/>
  <c r="KMF8" i="249"/>
  <c r="KME8" i="249"/>
  <c r="KMD8" i="249"/>
  <c r="KMC8" i="249"/>
  <c r="KMB8" i="249"/>
  <c r="KMA8" i="249"/>
  <c r="KLZ8" i="249"/>
  <c r="KLY8" i="249"/>
  <c r="KLX8" i="249"/>
  <c r="KLW8" i="249"/>
  <c r="KLV8" i="249"/>
  <c r="KLU8" i="249"/>
  <c r="KLT8" i="249"/>
  <c r="KLS8" i="249"/>
  <c r="KLR8" i="249"/>
  <c r="KLQ8" i="249"/>
  <c r="KLP8" i="249"/>
  <c r="KLO8" i="249"/>
  <c r="KLN8" i="249"/>
  <c r="KLM8" i="249"/>
  <c r="KLL8" i="249"/>
  <c r="KLK8" i="249"/>
  <c r="KLJ8" i="249"/>
  <c r="KLI8" i="249"/>
  <c r="KLH8" i="249"/>
  <c r="KLG8" i="249"/>
  <c r="KLF8" i="249"/>
  <c r="KLE8" i="249"/>
  <c r="KLD8" i="249"/>
  <c r="KLC8" i="249"/>
  <c r="KLB8" i="249"/>
  <c r="KLA8" i="249"/>
  <c r="KKZ8" i="249"/>
  <c r="KKY8" i="249"/>
  <c r="KKX8" i="249"/>
  <c r="KKW8" i="249"/>
  <c r="KKV8" i="249"/>
  <c r="KKU8" i="249"/>
  <c r="KKT8" i="249"/>
  <c r="KKS8" i="249"/>
  <c r="KKR8" i="249"/>
  <c r="KKQ8" i="249"/>
  <c r="KKP8" i="249"/>
  <c r="KKO8" i="249"/>
  <c r="KKN8" i="249"/>
  <c r="KKM8" i="249"/>
  <c r="KKL8" i="249"/>
  <c r="KKK8" i="249"/>
  <c r="KKJ8" i="249"/>
  <c r="KKI8" i="249"/>
  <c r="KKH8" i="249"/>
  <c r="KKG8" i="249"/>
  <c r="KKF8" i="249"/>
  <c r="KKE8" i="249"/>
  <c r="KKD8" i="249"/>
  <c r="KKC8" i="249"/>
  <c r="KKB8" i="249"/>
  <c r="KKA8" i="249"/>
  <c r="KJZ8" i="249"/>
  <c r="KJY8" i="249"/>
  <c r="KJX8" i="249"/>
  <c r="KJW8" i="249"/>
  <c r="KJV8" i="249"/>
  <c r="KJU8" i="249"/>
  <c r="KJT8" i="249"/>
  <c r="KJS8" i="249"/>
  <c r="KJR8" i="249"/>
  <c r="KJQ8" i="249"/>
  <c r="KJP8" i="249"/>
  <c r="KJO8" i="249"/>
  <c r="KJN8" i="249"/>
  <c r="KJM8" i="249"/>
  <c r="KJL8" i="249"/>
  <c r="KJK8" i="249"/>
  <c r="KJJ8" i="249"/>
  <c r="KJI8" i="249"/>
  <c r="KJH8" i="249"/>
  <c r="KJG8" i="249"/>
  <c r="KJF8" i="249"/>
  <c r="KJE8" i="249"/>
  <c r="KJD8" i="249"/>
  <c r="KJC8" i="249"/>
  <c r="KJB8" i="249"/>
  <c r="KJA8" i="249"/>
  <c r="KIZ8" i="249"/>
  <c r="KIY8" i="249"/>
  <c r="KIX8" i="249"/>
  <c r="KIW8" i="249"/>
  <c r="KIV8" i="249"/>
  <c r="KIU8" i="249"/>
  <c r="KIT8" i="249"/>
  <c r="KIS8" i="249"/>
  <c r="KIR8" i="249"/>
  <c r="KIQ8" i="249"/>
  <c r="KIP8" i="249"/>
  <c r="KIO8" i="249"/>
  <c r="KIN8" i="249"/>
  <c r="KIM8" i="249"/>
  <c r="KIL8" i="249"/>
  <c r="KIK8" i="249"/>
  <c r="KIJ8" i="249"/>
  <c r="KII8" i="249"/>
  <c r="KIH8" i="249"/>
  <c r="KIG8" i="249"/>
  <c r="KIF8" i="249"/>
  <c r="KIE8" i="249"/>
  <c r="KID8" i="249"/>
  <c r="KIC8" i="249"/>
  <c r="KIB8" i="249"/>
  <c r="KIA8" i="249"/>
  <c r="KHZ8" i="249"/>
  <c r="KHY8" i="249"/>
  <c r="KHX8" i="249"/>
  <c r="KHW8" i="249"/>
  <c r="KHV8" i="249"/>
  <c r="KHU8" i="249"/>
  <c r="KHT8" i="249"/>
  <c r="KHS8" i="249"/>
  <c r="KHR8" i="249"/>
  <c r="KHQ8" i="249"/>
  <c r="KHP8" i="249"/>
  <c r="KHO8" i="249"/>
  <c r="KHN8" i="249"/>
  <c r="KHM8" i="249"/>
  <c r="KHL8" i="249"/>
  <c r="KHK8" i="249"/>
  <c r="KHJ8" i="249"/>
  <c r="KHI8" i="249"/>
  <c r="KHH8" i="249"/>
  <c r="KHG8" i="249"/>
  <c r="KHF8" i="249"/>
  <c r="KHE8" i="249"/>
  <c r="KHD8" i="249"/>
  <c r="KHC8" i="249"/>
  <c r="KHB8" i="249"/>
  <c r="KHA8" i="249"/>
  <c r="KGZ8" i="249"/>
  <c r="KGY8" i="249"/>
  <c r="KGX8" i="249"/>
  <c r="KGW8" i="249"/>
  <c r="KGV8" i="249"/>
  <c r="KGU8" i="249"/>
  <c r="KGT8" i="249"/>
  <c r="KGS8" i="249"/>
  <c r="KGR8" i="249"/>
  <c r="KGQ8" i="249"/>
  <c r="KGP8" i="249"/>
  <c r="KGO8" i="249"/>
  <c r="KGN8" i="249"/>
  <c r="KGM8" i="249"/>
  <c r="KGL8" i="249"/>
  <c r="KGK8" i="249"/>
  <c r="KGJ8" i="249"/>
  <c r="KGI8" i="249"/>
  <c r="KGH8" i="249"/>
  <c r="KGG8" i="249"/>
  <c r="KGF8" i="249"/>
  <c r="KGE8" i="249"/>
  <c r="KGD8" i="249"/>
  <c r="KGC8" i="249"/>
  <c r="KGB8" i="249"/>
  <c r="KGA8" i="249"/>
  <c r="KFZ8" i="249"/>
  <c r="KFY8" i="249"/>
  <c r="KFX8" i="249"/>
  <c r="KFW8" i="249"/>
  <c r="KFV8" i="249"/>
  <c r="KFU8" i="249"/>
  <c r="KFT8" i="249"/>
  <c r="KFS8" i="249"/>
  <c r="KFR8" i="249"/>
  <c r="KFQ8" i="249"/>
  <c r="KFP8" i="249"/>
  <c r="KFO8" i="249"/>
  <c r="KFN8" i="249"/>
  <c r="KFM8" i="249"/>
  <c r="KFL8" i="249"/>
  <c r="KFK8" i="249"/>
  <c r="KFJ8" i="249"/>
  <c r="KFI8" i="249"/>
  <c r="KFH8" i="249"/>
  <c r="KFG8" i="249"/>
  <c r="KFF8" i="249"/>
  <c r="KFE8" i="249"/>
  <c r="KFD8" i="249"/>
  <c r="KFC8" i="249"/>
  <c r="KFB8" i="249"/>
  <c r="KFA8" i="249"/>
  <c r="KEZ8" i="249"/>
  <c r="KEY8" i="249"/>
  <c r="KEX8" i="249"/>
  <c r="KEW8" i="249"/>
  <c r="KEV8" i="249"/>
  <c r="KEU8" i="249"/>
  <c r="KET8" i="249"/>
  <c r="KES8" i="249"/>
  <c r="KER8" i="249"/>
  <c r="KEQ8" i="249"/>
  <c r="KEP8" i="249"/>
  <c r="KEO8" i="249"/>
  <c r="KEN8" i="249"/>
  <c r="KEM8" i="249"/>
  <c r="KEL8" i="249"/>
  <c r="KEK8" i="249"/>
  <c r="KEJ8" i="249"/>
  <c r="KEI8" i="249"/>
  <c r="KEH8" i="249"/>
  <c r="KEG8" i="249"/>
  <c r="KEF8" i="249"/>
  <c r="KEE8" i="249"/>
  <c r="KED8" i="249"/>
  <c r="KEC8" i="249"/>
  <c r="KEB8" i="249"/>
  <c r="KEA8" i="249"/>
  <c r="KDZ8" i="249"/>
  <c r="KDY8" i="249"/>
  <c r="KDX8" i="249"/>
  <c r="KDW8" i="249"/>
  <c r="KDV8" i="249"/>
  <c r="KDU8" i="249"/>
  <c r="KDT8" i="249"/>
  <c r="KDS8" i="249"/>
  <c r="KDR8" i="249"/>
  <c r="KDQ8" i="249"/>
  <c r="KDP8" i="249"/>
  <c r="KDO8" i="249"/>
  <c r="KDN8" i="249"/>
  <c r="KDM8" i="249"/>
  <c r="KDL8" i="249"/>
  <c r="KDK8" i="249"/>
  <c r="KDJ8" i="249"/>
  <c r="KDI8" i="249"/>
  <c r="KDH8" i="249"/>
  <c r="KDG8" i="249"/>
  <c r="KDF8" i="249"/>
  <c r="KDE8" i="249"/>
  <c r="KDD8" i="249"/>
  <c r="KDC8" i="249"/>
  <c r="KDB8" i="249"/>
  <c r="KDA8" i="249"/>
  <c r="KCZ8" i="249"/>
  <c r="KCY8" i="249"/>
  <c r="KCX8" i="249"/>
  <c r="KCW8" i="249"/>
  <c r="KCV8" i="249"/>
  <c r="KCU8" i="249"/>
  <c r="KCT8" i="249"/>
  <c r="KCS8" i="249"/>
  <c r="KCR8" i="249"/>
  <c r="KCQ8" i="249"/>
  <c r="KCP8" i="249"/>
  <c r="KCO8" i="249"/>
  <c r="KCN8" i="249"/>
  <c r="KCM8" i="249"/>
  <c r="KCL8" i="249"/>
  <c r="KCK8" i="249"/>
  <c r="KCJ8" i="249"/>
  <c r="KCI8" i="249"/>
  <c r="KCH8" i="249"/>
  <c r="KCG8" i="249"/>
  <c r="KCF8" i="249"/>
  <c r="KCE8" i="249"/>
  <c r="KCD8" i="249"/>
  <c r="KCC8" i="249"/>
  <c r="KCB8" i="249"/>
  <c r="KCA8" i="249"/>
  <c r="KBZ8" i="249"/>
  <c r="KBY8" i="249"/>
  <c r="KBX8" i="249"/>
  <c r="KBW8" i="249"/>
  <c r="KBV8" i="249"/>
  <c r="KBU8" i="249"/>
  <c r="KBT8" i="249"/>
  <c r="KBS8" i="249"/>
  <c r="KBR8" i="249"/>
  <c r="KBQ8" i="249"/>
  <c r="KBP8" i="249"/>
  <c r="KBO8" i="249"/>
  <c r="KBN8" i="249"/>
  <c r="KBM8" i="249"/>
  <c r="KBL8" i="249"/>
  <c r="KBK8" i="249"/>
  <c r="KBJ8" i="249"/>
  <c r="KBI8" i="249"/>
  <c r="KBH8" i="249"/>
  <c r="KBG8" i="249"/>
  <c r="KBF8" i="249"/>
  <c r="KBE8" i="249"/>
  <c r="KBD8" i="249"/>
  <c r="KBC8" i="249"/>
  <c r="KBB8" i="249"/>
  <c r="KBA8" i="249"/>
  <c r="KAZ8" i="249"/>
  <c r="KAY8" i="249"/>
  <c r="KAX8" i="249"/>
  <c r="KAW8" i="249"/>
  <c r="KAV8" i="249"/>
  <c r="KAU8" i="249"/>
  <c r="KAT8" i="249"/>
  <c r="KAS8" i="249"/>
  <c r="KAR8" i="249"/>
  <c r="KAQ8" i="249"/>
  <c r="KAP8" i="249"/>
  <c r="KAO8" i="249"/>
  <c r="KAN8" i="249"/>
  <c r="KAM8" i="249"/>
  <c r="KAL8" i="249"/>
  <c r="KAK8" i="249"/>
  <c r="KAJ8" i="249"/>
  <c r="KAI8" i="249"/>
  <c r="KAH8" i="249"/>
  <c r="KAG8" i="249"/>
  <c r="KAF8" i="249"/>
  <c r="KAE8" i="249"/>
  <c r="KAD8" i="249"/>
  <c r="KAC8" i="249"/>
  <c r="KAB8" i="249"/>
  <c r="KAA8" i="249"/>
  <c r="JZZ8" i="249"/>
  <c r="JZY8" i="249"/>
  <c r="JZX8" i="249"/>
  <c r="JZW8" i="249"/>
  <c r="JZV8" i="249"/>
  <c r="JZU8" i="249"/>
  <c r="JZT8" i="249"/>
  <c r="JZS8" i="249"/>
  <c r="JZR8" i="249"/>
  <c r="JZQ8" i="249"/>
  <c r="JZP8" i="249"/>
  <c r="JZO8" i="249"/>
  <c r="JZN8" i="249"/>
  <c r="JZM8" i="249"/>
  <c r="JZL8" i="249"/>
  <c r="JZK8" i="249"/>
  <c r="JZJ8" i="249"/>
  <c r="JZI8" i="249"/>
  <c r="JZH8" i="249"/>
  <c r="JZG8" i="249"/>
  <c r="JZF8" i="249"/>
  <c r="JZE8" i="249"/>
  <c r="JZD8" i="249"/>
  <c r="JZC8" i="249"/>
  <c r="JZB8" i="249"/>
  <c r="JZA8" i="249"/>
  <c r="JYZ8" i="249"/>
  <c r="JYY8" i="249"/>
  <c r="JYX8" i="249"/>
  <c r="JYW8" i="249"/>
  <c r="JYV8" i="249"/>
  <c r="JYU8" i="249"/>
  <c r="JYT8" i="249"/>
  <c r="JYS8" i="249"/>
  <c r="JYR8" i="249"/>
  <c r="JYQ8" i="249"/>
  <c r="JYP8" i="249"/>
  <c r="JYO8" i="249"/>
  <c r="JYN8" i="249"/>
  <c r="JYM8" i="249"/>
  <c r="JYL8" i="249"/>
  <c r="JYK8" i="249"/>
  <c r="JYJ8" i="249"/>
  <c r="JYI8" i="249"/>
  <c r="JYH8" i="249"/>
  <c r="JYG8" i="249"/>
  <c r="JYF8" i="249"/>
  <c r="JYE8" i="249"/>
  <c r="JYD8" i="249"/>
  <c r="JYC8" i="249"/>
  <c r="JYB8" i="249"/>
  <c r="JYA8" i="249"/>
  <c r="JXZ8" i="249"/>
  <c r="JXY8" i="249"/>
  <c r="JXX8" i="249"/>
  <c r="JXW8" i="249"/>
  <c r="JXV8" i="249"/>
  <c r="JXU8" i="249"/>
  <c r="JXT8" i="249"/>
  <c r="JXS8" i="249"/>
  <c r="JXR8" i="249"/>
  <c r="JXQ8" i="249"/>
  <c r="JXP8" i="249"/>
  <c r="JXO8" i="249"/>
  <c r="JXN8" i="249"/>
  <c r="JXM8" i="249"/>
  <c r="JXL8" i="249"/>
  <c r="JXK8" i="249"/>
  <c r="JXJ8" i="249"/>
  <c r="JXI8" i="249"/>
  <c r="JXH8" i="249"/>
  <c r="JXG8" i="249"/>
  <c r="JXF8" i="249"/>
  <c r="JXE8" i="249"/>
  <c r="JXD8" i="249"/>
  <c r="JXC8" i="249"/>
  <c r="JXB8" i="249"/>
  <c r="JXA8" i="249"/>
  <c r="JWZ8" i="249"/>
  <c r="JWY8" i="249"/>
  <c r="JWX8" i="249"/>
  <c r="JWW8" i="249"/>
  <c r="JWV8" i="249"/>
  <c r="JWU8" i="249"/>
  <c r="JWT8" i="249"/>
  <c r="JWS8" i="249"/>
  <c r="JWR8" i="249"/>
  <c r="JWQ8" i="249"/>
  <c r="JWP8" i="249"/>
  <c r="JWO8" i="249"/>
  <c r="JWN8" i="249"/>
  <c r="JWM8" i="249"/>
  <c r="JWL8" i="249"/>
  <c r="JWK8" i="249"/>
  <c r="JWJ8" i="249"/>
  <c r="JWI8" i="249"/>
  <c r="JWH8" i="249"/>
  <c r="JWG8" i="249"/>
  <c r="JWF8" i="249"/>
  <c r="JWE8" i="249"/>
  <c r="JWD8" i="249"/>
  <c r="JWC8" i="249"/>
  <c r="JWB8" i="249"/>
  <c r="JWA8" i="249"/>
  <c r="JVZ8" i="249"/>
  <c r="JVY8" i="249"/>
  <c r="JVX8" i="249"/>
  <c r="JVW8" i="249"/>
  <c r="JVV8" i="249"/>
  <c r="JVU8" i="249"/>
  <c r="JVT8" i="249"/>
  <c r="JVS8" i="249"/>
  <c r="JVR8" i="249"/>
  <c r="JVQ8" i="249"/>
  <c r="JVP8" i="249"/>
  <c r="JVO8" i="249"/>
  <c r="JVN8" i="249"/>
  <c r="JVM8" i="249"/>
  <c r="JVL8" i="249"/>
  <c r="JVK8" i="249"/>
  <c r="JVJ8" i="249"/>
  <c r="JVI8" i="249"/>
  <c r="JVH8" i="249"/>
  <c r="JVG8" i="249"/>
  <c r="JVF8" i="249"/>
  <c r="JVE8" i="249"/>
  <c r="JVD8" i="249"/>
  <c r="JVC8" i="249"/>
  <c r="JVB8" i="249"/>
  <c r="JVA8" i="249"/>
  <c r="JUZ8" i="249"/>
  <c r="JUY8" i="249"/>
  <c r="JUX8" i="249"/>
  <c r="JUW8" i="249"/>
  <c r="JUV8" i="249"/>
  <c r="JUU8" i="249"/>
  <c r="JUT8" i="249"/>
  <c r="JUS8" i="249"/>
  <c r="JUR8" i="249"/>
  <c r="JUQ8" i="249"/>
  <c r="JUP8" i="249"/>
  <c r="JUO8" i="249"/>
  <c r="JUN8" i="249"/>
  <c r="JUM8" i="249"/>
  <c r="JUL8" i="249"/>
  <c r="JUK8" i="249"/>
  <c r="JUJ8" i="249"/>
  <c r="JUI8" i="249"/>
  <c r="JUH8" i="249"/>
  <c r="JUG8" i="249"/>
  <c r="JUF8" i="249"/>
  <c r="JUE8" i="249"/>
  <c r="JUD8" i="249"/>
  <c r="JUC8" i="249"/>
  <c r="JUB8" i="249"/>
  <c r="JUA8" i="249"/>
  <c r="JTZ8" i="249"/>
  <c r="JTY8" i="249"/>
  <c r="JTX8" i="249"/>
  <c r="JTW8" i="249"/>
  <c r="JTV8" i="249"/>
  <c r="JTU8" i="249"/>
  <c r="JTT8" i="249"/>
  <c r="JTS8" i="249"/>
  <c r="JTR8" i="249"/>
  <c r="JTQ8" i="249"/>
  <c r="JTP8" i="249"/>
  <c r="JTO8" i="249"/>
  <c r="JTN8" i="249"/>
  <c r="JTM8" i="249"/>
  <c r="JTL8" i="249"/>
  <c r="JTK8" i="249"/>
  <c r="JTJ8" i="249"/>
  <c r="JTI8" i="249"/>
  <c r="JTH8" i="249"/>
  <c r="JTG8" i="249"/>
  <c r="JTF8" i="249"/>
  <c r="JTE8" i="249"/>
  <c r="JTD8" i="249"/>
  <c r="JTC8" i="249"/>
  <c r="JTB8" i="249"/>
  <c r="JTA8" i="249"/>
  <c r="JSZ8" i="249"/>
  <c r="JSY8" i="249"/>
  <c r="JSX8" i="249"/>
  <c r="JSW8" i="249"/>
  <c r="JSV8" i="249"/>
  <c r="JSU8" i="249"/>
  <c r="JST8" i="249"/>
  <c r="JSS8" i="249"/>
  <c r="JSR8" i="249"/>
  <c r="JSQ8" i="249"/>
  <c r="JSP8" i="249"/>
  <c r="JSO8" i="249"/>
  <c r="JSN8" i="249"/>
  <c r="JSM8" i="249"/>
  <c r="JSL8" i="249"/>
  <c r="JSK8" i="249"/>
  <c r="JSJ8" i="249"/>
  <c r="JSI8" i="249"/>
  <c r="JSH8" i="249"/>
  <c r="JSG8" i="249"/>
  <c r="JSF8" i="249"/>
  <c r="JSE8" i="249"/>
  <c r="JSD8" i="249"/>
  <c r="JSC8" i="249"/>
  <c r="JSB8" i="249"/>
  <c r="JSA8" i="249"/>
  <c r="JRZ8" i="249"/>
  <c r="JRY8" i="249"/>
  <c r="JRX8" i="249"/>
  <c r="JRW8" i="249"/>
  <c r="JRV8" i="249"/>
  <c r="JRU8" i="249"/>
  <c r="JRT8" i="249"/>
  <c r="JRS8" i="249"/>
  <c r="JRR8" i="249"/>
  <c r="JRQ8" i="249"/>
  <c r="JRP8" i="249"/>
  <c r="JRO8" i="249"/>
  <c r="JRN8" i="249"/>
  <c r="JRM8" i="249"/>
  <c r="JRL8" i="249"/>
  <c r="JRK8" i="249"/>
  <c r="JRJ8" i="249"/>
  <c r="JRI8" i="249"/>
  <c r="JRH8" i="249"/>
  <c r="JRG8" i="249"/>
  <c r="JRF8" i="249"/>
  <c r="JRE8" i="249"/>
  <c r="JRD8" i="249"/>
  <c r="JRC8" i="249"/>
  <c r="JRB8" i="249"/>
  <c r="JRA8" i="249"/>
  <c r="JQZ8" i="249"/>
  <c r="JQY8" i="249"/>
  <c r="JQX8" i="249"/>
  <c r="JQW8" i="249"/>
  <c r="JQV8" i="249"/>
  <c r="JQU8" i="249"/>
  <c r="JQT8" i="249"/>
  <c r="JQS8" i="249"/>
  <c r="JQR8" i="249"/>
  <c r="JQQ8" i="249"/>
  <c r="JQP8" i="249"/>
  <c r="JQO8" i="249"/>
  <c r="JQN8" i="249"/>
  <c r="JQM8" i="249"/>
  <c r="JQL8" i="249"/>
  <c r="JQK8" i="249"/>
  <c r="JQJ8" i="249"/>
  <c r="JQI8" i="249"/>
  <c r="JQH8" i="249"/>
  <c r="JQG8" i="249"/>
  <c r="JQF8" i="249"/>
  <c r="JQE8" i="249"/>
  <c r="JQD8" i="249"/>
  <c r="JQC8" i="249"/>
  <c r="JQB8" i="249"/>
  <c r="JQA8" i="249"/>
  <c r="JPZ8" i="249"/>
  <c r="JPY8" i="249"/>
  <c r="JPX8" i="249"/>
  <c r="JPW8" i="249"/>
  <c r="JPV8" i="249"/>
  <c r="JPU8" i="249"/>
  <c r="JPT8" i="249"/>
  <c r="JPS8" i="249"/>
  <c r="JPR8" i="249"/>
  <c r="JPQ8" i="249"/>
  <c r="JPP8" i="249"/>
  <c r="JPO8" i="249"/>
  <c r="JPN8" i="249"/>
  <c r="JPM8" i="249"/>
  <c r="JPL8" i="249"/>
  <c r="JPK8" i="249"/>
  <c r="JPJ8" i="249"/>
  <c r="JPI8" i="249"/>
  <c r="JPH8" i="249"/>
  <c r="JPG8" i="249"/>
  <c r="JPF8" i="249"/>
  <c r="JPE8" i="249"/>
  <c r="JPD8" i="249"/>
  <c r="JPC8" i="249"/>
  <c r="JPB8" i="249"/>
  <c r="JPA8" i="249"/>
  <c r="JOZ8" i="249"/>
  <c r="JOY8" i="249"/>
  <c r="JOX8" i="249"/>
  <c r="JOW8" i="249"/>
  <c r="JOV8" i="249"/>
  <c r="JOU8" i="249"/>
  <c r="JOT8" i="249"/>
  <c r="JOS8" i="249"/>
  <c r="JOR8" i="249"/>
  <c r="JOQ8" i="249"/>
  <c r="JOP8" i="249"/>
  <c r="JOO8" i="249"/>
  <c r="JON8" i="249"/>
  <c r="JOM8" i="249"/>
  <c r="JOL8" i="249"/>
  <c r="JOK8" i="249"/>
  <c r="JOJ8" i="249"/>
  <c r="JOI8" i="249"/>
  <c r="JOH8" i="249"/>
  <c r="JOG8" i="249"/>
  <c r="JOF8" i="249"/>
  <c r="JOE8" i="249"/>
  <c r="JOD8" i="249"/>
  <c r="JOC8" i="249"/>
  <c r="JOB8" i="249"/>
  <c r="JOA8" i="249"/>
  <c r="JNZ8" i="249"/>
  <c r="JNY8" i="249"/>
  <c r="JNX8" i="249"/>
  <c r="JNW8" i="249"/>
  <c r="JNV8" i="249"/>
  <c r="JNU8" i="249"/>
  <c r="JNT8" i="249"/>
  <c r="JNS8" i="249"/>
  <c r="JNR8" i="249"/>
  <c r="JNQ8" i="249"/>
  <c r="JNP8" i="249"/>
  <c r="JNO8" i="249"/>
  <c r="JNN8" i="249"/>
  <c r="JNM8" i="249"/>
  <c r="JNL8" i="249"/>
  <c r="JNK8" i="249"/>
  <c r="JNJ8" i="249"/>
  <c r="JNI8" i="249"/>
  <c r="JNH8" i="249"/>
  <c r="JNG8" i="249"/>
  <c r="JNF8" i="249"/>
  <c r="JNE8" i="249"/>
  <c r="JND8" i="249"/>
  <c r="JNC8" i="249"/>
  <c r="JNB8" i="249"/>
  <c r="JNA8" i="249"/>
  <c r="JMZ8" i="249"/>
  <c r="JMY8" i="249"/>
  <c r="JMX8" i="249"/>
  <c r="JMW8" i="249"/>
  <c r="JMV8" i="249"/>
  <c r="JMU8" i="249"/>
  <c r="JMT8" i="249"/>
  <c r="JMS8" i="249"/>
  <c r="JMR8" i="249"/>
  <c r="JMQ8" i="249"/>
  <c r="JMP8" i="249"/>
  <c r="JMO8" i="249"/>
  <c r="JMN8" i="249"/>
  <c r="JMM8" i="249"/>
  <c r="JML8" i="249"/>
  <c r="JMK8" i="249"/>
  <c r="JMJ8" i="249"/>
  <c r="JMI8" i="249"/>
  <c r="JMH8" i="249"/>
  <c r="JMG8" i="249"/>
  <c r="JMF8" i="249"/>
  <c r="JME8" i="249"/>
  <c r="JMD8" i="249"/>
  <c r="JMC8" i="249"/>
  <c r="JMB8" i="249"/>
  <c r="JMA8" i="249"/>
  <c r="JLZ8" i="249"/>
  <c r="JLY8" i="249"/>
  <c r="JLX8" i="249"/>
  <c r="JLW8" i="249"/>
  <c r="JLV8" i="249"/>
  <c r="JLU8" i="249"/>
  <c r="JLT8" i="249"/>
  <c r="JLS8" i="249"/>
  <c r="JLR8" i="249"/>
  <c r="JLQ8" i="249"/>
  <c r="JLP8" i="249"/>
  <c r="JLO8" i="249"/>
  <c r="JLN8" i="249"/>
  <c r="JLM8" i="249"/>
  <c r="JLL8" i="249"/>
  <c r="JLK8" i="249"/>
  <c r="JLJ8" i="249"/>
  <c r="JLI8" i="249"/>
  <c r="JLH8" i="249"/>
  <c r="JLG8" i="249"/>
  <c r="JLF8" i="249"/>
  <c r="JLE8" i="249"/>
  <c r="JLD8" i="249"/>
  <c r="JLC8" i="249"/>
  <c r="JLB8" i="249"/>
  <c r="JLA8" i="249"/>
  <c r="JKZ8" i="249"/>
  <c r="JKY8" i="249"/>
  <c r="JKX8" i="249"/>
  <c r="JKW8" i="249"/>
  <c r="JKV8" i="249"/>
  <c r="JKU8" i="249"/>
  <c r="JKT8" i="249"/>
  <c r="JKS8" i="249"/>
  <c r="JKR8" i="249"/>
  <c r="JKQ8" i="249"/>
  <c r="JKP8" i="249"/>
  <c r="JKO8" i="249"/>
  <c r="JKN8" i="249"/>
  <c r="JKM8" i="249"/>
  <c r="JKL8" i="249"/>
  <c r="JKK8" i="249"/>
  <c r="JKJ8" i="249"/>
  <c r="JKI8" i="249"/>
  <c r="JKH8" i="249"/>
  <c r="JKG8" i="249"/>
  <c r="JKF8" i="249"/>
  <c r="JKE8" i="249"/>
  <c r="JKD8" i="249"/>
  <c r="JKC8" i="249"/>
  <c r="JKB8" i="249"/>
  <c r="JKA8" i="249"/>
  <c r="JJZ8" i="249"/>
  <c r="JJY8" i="249"/>
  <c r="JJX8" i="249"/>
  <c r="JJW8" i="249"/>
  <c r="JJV8" i="249"/>
  <c r="JJU8" i="249"/>
  <c r="JJT8" i="249"/>
  <c r="JJS8" i="249"/>
  <c r="JJR8" i="249"/>
  <c r="JJQ8" i="249"/>
  <c r="JJP8" i="249"/>
  <c r="JJO8" i="249"/>
  <c r="JJN8" i="249"/>
  <c r="JJM8" i="249"/>
  <c r="JJL8" i="249"/>
  <c r="JJK8" i="249"/>
  <c r="JJJ8" i="249"/>
  <c r="JJI8" i="249"/>
  <c r="JJH8" i="249"/>
  <c r="JJG8" i="249"/>
  <c r="JJF8" i="249"/>
  <c r="JJE8" i="249"/>
  <c r="JJD8" i="249"/>
  <c r="JJC8" i="249"/>
  <c r="JJB8" i="249"/>
  <c r="JJA8" i="249"/>
  <c r="JIZ8" i="249"/>
  <c r="JIY8" i="249"/>
  <c r="JIX8" i="249"/>
  <c r="JIW8" i="249"/>
  <c r="JIV8" i="249"/>
  <c r="JIU8" i="249"/>
  <c r="JIT8" i="249"/>
  <c r="JIS8" i="249"/>
  <c r="JIR8" i="249"/>
  <c r="JIQ8" i="249"/>
  <c r="JIP8" i="249"/>
  <c r="JIO8" i="249"/>
  <c r="JIN8" i="249"/>
  <c r="JIM8" i="249"/>
  <c r="JIL8" i="249"/>
  <c r="JIK8" i="249"/>
  <c r="JIJ8" i="249"/>
  <c r="JII8" i="249"/>
  <c r="JIH8" i="249"/>
  <c r="JIG8" i="249"/>
  <c r="JIF8" i="249"/>
  <c r="JIE8" i="249"/>
  <c r="JID8" i="249"/>
  <c r="JIC8" i="249"/>
  <c r="JIB8" i="249"/>
  <c r="JIA8" i="249"/>
  <c r="JHZ8" i="249"/>
  <c r="JHY8" i="249"/>
  <c r="JHX8" i="249"/>
  <c r="JHW8" i="249"/>
  <c r="JHV8" i="249"/>
  <c r="JHU8" i="249"/>
  <c r="JHT8" i="249"/>
  <c r="JHS8" i="249"/>
  <c r="JHR8" i="249"/>
  <c r="JHQ8" i="249"/>
  <c r="JHP8" i="249"/>
  <c r="JHO8" i="249"/>
  <c r="JHN8" i="249"/>
  <c r="JHM8" i="249"/>
  <c r="JHL8" i="249"/>
  <c r="JHK8" i="249"/>
  <c r="JHJ8" i="249"/>
  <c r="JHI8" i="249"/>
  <c r="JHH8" i="249"/>
  <c r="JHG8" i="249"/>
  <c r="JHF8" i="249"/>
  <c r="JHE8" i="249"/>
  <c r="JHD8" i="249"/>
  <c r="JHC8" i="249"/>
  <c r="JHB8" i="249"/>
  <c r="JHA8" i="249"/>
  <c r="JGZ8" i="249"/>
  <c r="JGY8" i="249"/>
  <c r="JGX8" i="249"/>
  <c r="JGW8" i="249"/>
  <c r="JGV8" i="249"/>
  <c r="JGU8" i="249"/>
  <c r="JGT8" i="249"/>
  <c r="JGS8" i="249"/>
  <c r="JGR8" i="249"/>
  <c r="JGQ8" i="249"/>
  <c r="JGP8" i="249"/>
  <c r="JGO8" i="249"/>
  <c r="JGN8" i="249"/>
  <c r="JGM8" i="249"/>
  <c r="JGL8" i="249"/>
  <c r="JGK8" i="249"/>
  <c r="JGJ8" i="249"/>
  <c r="JGI8" i="249"/>
  <c r="JGH8" i="249"/>
  <c r="JGG8" i="249"/>
  <c r="JGF8" i="249"/>
  <c r="JGE8" i="249"/>
  <c r="JGD8" i="249"/>
  <c r="JGC8" i="249"/>
  <c r="JGB8" i="249"/>
  <c r="JGA8" i="249"/>
  <c r="JFZ8" i="249"/>
  <c r="JFY8" i="249"/>
  <c r="JFX8" i="249"/>
  <c r="JFW8" i="249"/>
  <c r="JFV8" i="249"/>
  <c r="JFU8" i="249"/>
  <c r="JFT8" i="249"/>
  <c r="JFS8" i="249"/>
  <c r="JFR8" i="249"/>
  <c r="JFQ8" i="249"/>
  <c r="JFP8" i="249"/>
  <c r="JFO8" i="249"/>
  <c r="JFN8" i="249"/>
  <c r="JFM8" i="249"/>
  <c r="JFL8" i="249"/>
  <c r="JFK8" i="249"/>
  <c r="JFJ8" i="249"/>
  <c r="JFI8" i="249"/>
  <c r="JFH8" i="249"/>
  <c r="JFG8" i="249"/>
  <c r="JFF8" i="249"/>
  <c r="JFE8" i="249"/>
  <c r="JFD8" i="249"/>
  <c r="JFC8" i="249"/>
  <c r="JFB8" i="249"/>
  <c r="JFA8" i="249"/>
  <c r="JEZ8" i="249"/>
  <c r="JEY8" i="249"/>
  <c r="JEX8" i="249"/>
  <c r="JEW8" i="249"/>
  <c r="JEV8" i="249"/>
  <c r="JEU8" i="249"/>
  <c r="JET8" i="249"/>
  <c r="JES8" i="249"/>
  <c r="JER8" i="249"/>
  <c r="JEQ8" i="249"/>
  <c r="JEP8" i="249"/>
  <c r="JEO8" i="249"/>
  <c r="JEN8" i="249"/>
  <c r="JEM8" i="249"/>
  <c r="JEL8" i="249"/>
  <c r="JEK8" i="249"/>
  <c r="JEJ8" i="249"/>
  <c r="JEI8" i="249"/>
  <c r="JEH8" i="249"/>
  <c r="JEG8" i="249"/>
  <c r="JEF8" i="249"/>
  <c r="JEE8" i="249"/>
  <c r="JED8" i="249"/>
  <c r="JEC8" i="249"/>
  <c r="JEB8" i="249"/>
  <c r="JEA8" i="249"/>
  <c r="JDZ8" i="249"/>
  <c r="JDY8" i="249"/>
  <c r="JDX8" i="249"/>
  <c r="JDW8" i="249"/>
  <c r="JDV8" i="249"/>
  <c r="JDU8" i="249"/>
  <c r="JDT8" i="249"/>
  <c r="JDS8" i="249"/>
  <c r="JDR8" i="249"/>
  <c r="JDQ8" i="249"/>
  <c r="JDP8" i="249"/>
  <c r="JDO8" i="249"/>
  <c r="JDN8" i="249"/>
  <c r="JDM8" i="249"/>
  <c r="JDL8" i="249"/>
  <c r="JDK8" i="249"/>
  <c r="JDJ8" i="249"/>
  <c r="JDI8" i="249"/>
  <c r="JDH8" i="249"/>
  <c r="JDG8" i="249"/>
  <c r="JDF8" i="249"/>
  <c r="JDE8" i="249"/>
  <c r="JDD8" i="249"/>
  <c r="JDC8" i="249"/>
  <c r="JDB8" i="249"/>
  <c r="JDA8" i="249"/>
  <c r="JCZ8" i="249"/>
  <c r="JCY8" i="249"/>
  <c r="JCX8" i="249"/>
  <c r="JCW8" i="249"/>
  <c r="JCV8" i="249"/>
  <c r="JCU8" i="249"/>
  <c r="JCT8" i="249"/>
  <c r="JCS8" i="249"/>
  <c r="JCR8" i="249"/>
  <c r="JCQ8" i="249"/>
  <c r="JCP8" i="249"/>
  <c r="JCO8" i="249"/>
  <c r="JCN8" i="249"/>
  <c r="JCM8" i="249"/>
  <c r="JCL8" i="249"/>
  <c r="JCK8" i="249"/>
  <c r="JCJ8" i="249"/>
  <c r="JCI8" i="249"/>
  <c r="JCH8" i="249"/>
  <c r="JCG8" i="249"/>
  <c r="JCF8" i="249"/>
  <c r="JCE8" i="249"/>
  <c r="JCD8" i="249"/>
  <c r="JCC8" i="249"/>
  <c r="JCB8" i="249"/>
  <c r="JCA8" i="249"/>
  <c r="JBZ8" i="249"/>
  <c r="JBY8" i="249"/>
  <c r="JBX8" i="249"/>
  <c r="JBW8" i="249"/>
  <c r="JBV8" i="249"/>
  <c r="JBU8" i="249"/>
  <c r="JBT8" i="249"/>
  <c r="JBS8" i="249"/>
  <c r="JBR8" i="249"/>
  <c r="JBQ8" i="249"/>
  <c r="JBP8" i="249"/>
  <c r="JBO8" i="249"/>
  <c r="JBN8" i="249"/>
  <c r="JBM8" i="249"/>
  <c r="JBL8" i="249"/>
  <c r="JBK8" i="249"/>
  <c r="JBJ8" i="249"/>
  <c r="JBI8" i="249"/>
  <c r="JBH8" i="249"/>
  <c r="JBG8" i="249"/>
  <c r="JBF8" i="249"/>
  <c r="JBE8" i="249"/>
  <c r="JBD8" i="249"/>
  <c r="JBC8" i="249"/>
  <c r="JBB8" i="249"/>
  <c r="JBA8" i="249"/>
  <c r="JAZ8" i="249"/>
  <c r="JAY8" i="249"/>
  <c r="JAX8" i="249"/>
  <c r="JAW8" i="249"/>
  <c r="JAV8" i="249"/>
  <c r="JAU8" i="249"/>
  <c r="JAT8" i="249"/>
  <c r="JAS8" i="249"/>
  <c r="JAR8" i="249"/>
  <c r="JAQ8" i="249"/>
  <c r="JAP8" i="249"/>
  <c r="JAO8" i="249"/>
  <c r="JAN8" i="249"/>
  <c r="JAM8" i="249"/>
  <c r="JAL8" i="249"/>
  <c r="JAK8" i="249"/>
  <c r="JAJ8" i="249"/>
  <c r="JAI8" i="249"/>
  <c r="JAH8" i="249"/>
  <c r="JAG8" i="249"/>
  <c r="JAF8" i="249"/>
  <c r="JAE8" i="249"/>
  <c r="JAD8" i="249"/>
  <c r="JAC8" i="249"/>
  <c r="JAB8" i="249"/>
  <c r="JAA8" i="249"/>
  <c r="IZZ8" i="249"/>
  <c r="IZY8" i="249"/>
  <c r="IZX8" i="249"/>
  <c r="IZW8" i="249"/>
  <c r="IZV8" i="249"/>
  <c r="IZU8" i="249"/>
  <c r="IZT8" i="249"/>
  <c r="IZS8" i="249"/>
  <c r="IZR8" i="249"/>
  <c r="IZQ8" i="249"/>
  <c r="IZP8" i="249"/>
  <c r="IZO8" i="249"/>
  <c r="IZN8" i="249"/>
  <c r="IZM8" i="249"/>
  <c r="IZL8" i="249"/>
  <c r="IZK8" i="249"/>
  <c r="IZJ8" i="249"/>
  <c r="IZI8" i="249"/>
  <c r="IZH8" i="249"/>
  <c r="IZG8" i="249"/>
  <c r="IZF8" i="249"/>
  <c r="IZE8" i="249"/>
  <c r="IZD8" i="249"/>
  <c r="IZC8" i="249"/>
  <c r="IZB8" i="249"/>
  <c r="IZA8" i="249"/>
  <c r="IYZ8" i="249"/>
  <c r="IYY8" i="249"/>
  <c r="IYX8" i="249"/>
  <c r="IYW8" i="249"/>
  <c r="IYV8" i="249"/>
  <c r="IYU8" i="249"/>
  <c r="IYT8" i="249"/>
  <c r="IYS8" i="249"/>
  <c r="IYR8" i="249"/>
  <c r="IYQ8" i="249"/>
  <c r="IYP8" i="249"/>
  <c r="IYO8" i="249"/>
  <c r="IYN8" i="249"/>
  <c r="IYM8" i="249"/>
  <c r="IYL8" i="249"/>
  <c r="IYK8" i="249"/>
  <c r="IYJ8" i="249"/>
  <c r="IYI8" i="249"/>
  <c r="IYH8" i="249"/>
  <c r="IYG8" i="249"/>
  <c r="IYF8" i="249"/>
  <c r="IYE8" i="249"/>
  <c r="IYD8" i="249"/>
  <c r="IYC8" i="249"/>
  <c r="IYB8" i="249"/>
  <c r="IYA8" i="249"/>
  <c r="IXZ8" i="249"/>
  <c r="IXY8" i="249"/>
  <c r="IXX8" i="249"/>
  <c r="IXW8" i="249"/>
  <c r="IXV8" i="249"/>
  <c r="IXU8" i="249"/>
  <c r="IXT8" i="249"/>
  <c r="IXS8" i="249"/>
  <c r="IXR8" i="249"/>
  <c r="IXQ8" i="249"/>
  <c r="IXP8" i="249"/>
  <c r="IXO8" i="249"/>
  <c r="IXN8" i="249"/>
  <c r="IXM8" i="249"/>
  <c r="IXL8" i="249"/>
  <c r="IXK8" i="249"/>
  <c r="IXJ8" i="249"/>
  <c r="IXI8" i="249"/>
  <c r="IXH8" i="249"/>
  <c r="IXG8" i="249"/>
  <c r="IXF8" i="249"/>
  <c r="IXE8" i="249"/>
  <c r="IXD8" i="249"/>
  <c r="IXC8" i="249"/>
  <c r="IXB8" i="249"/>
  <c r="IXA8" i="249"/>
  <c r="IWZ8" i="249"/>
  <c r="IWY8" i="249"/>
  <c r="IWX8" i="249"/>
  <c r="IWW8" i="249"/>
  <c r="IWV8" i="249"/>
  <c r="IWU8" i="249"/>
  <c r="IWT8" i="249"/>
  <c r="IWS8" i="249"/>
  <c r="IWR8" i="249"/>
  <c r="IWQ8" i="249"/>
  <c r="IWP8" i="249"/>
  <c r="IWO8" i="249"/>
  <c r="IWN8" i="249"/>
  <c r="IWM8" i="249"/>
  <c r="IWL8" i="249"/>
  <c r="IWK8" i="249"/>
  <c r="IWJ8" i="249"/>
  <c r="IWI8" i="249"/>
  <c r="IWH8" i="249"/>
  <c r="IWG8" i="249"/>
  <c r="IWF8" i="249"/>
  <c r="IWE8" i="249"/>
  <c r="IWD8" i="249"/>
  <c r="IWC8" i="249"/>
  <c r="IWB8" i="249"/>
  <c r="IWA8" i="249"/>
  <c r="IVZ8" i="249"/>
  <c r="IVY8" i="249"/>
  <c r="IVX8" i="249"/>
  <c r="IVW8" i="249"/>
  <c r="IVV8" i="249"/>
  <c r="IVU8" i="249"/>
  <c r="IVT8" i="249"/>
  <c r="IVS8" i="249"/>
  <c r="IVR8" i="249"/>
  <c r="IVQ8" i="249"/>
  <c r="IVP8" i="249"/>
  <c r="IVO8" i="249"/>
  <c r="IVN8" i="249"/>
  <c r="IVM8" i="249"/>
  <c r="IVL8" i="249"/>
  <c r="IVK8" i="249"/>
  <c r="IVJ8" i="249"/>
  <c r="IVI8" i="249"/>
  <c r="IVH8" i="249"/>
  <c r="IVG8" i="249"/>
  <c r="IVF8" i="249"/>
  <c r="IVE8" i="249"/>
  <c r="IVD8" i="249"/>
  <c r="IVC8" i="249"/>
  <c r="IVB8" i="249"/>
  <c r="IVA8" i="249"/>
  <c r="IUZ8" i="249"/>
  <c r="IUY8" i="249"/>
  <c r="IUX8" i="249"/>
  <c r="IUW8" i="249"/>
  <c r="IUV8" i="249"/>
  <c r="IUU8" i="249"/>
  <c r="IUT8" i="249"/>
  <c r="IUS8" i="249"/>
  <c r="IUR8" i="249"/>
  <c r="IUQ8" i="249"/>
  <c r="IUP8" i="249"/>
  <c r="IUO8" i="249"/>
  <c r="IUN8" i="249"/>
  <c r="IUM8" i="249"/>
  <c r="IUL8" i="249"/>
  <c r="IUK8" i="249"/>
  <c r="IUJ8" i="249"/>
  <c r="IUI8" i="249"/>
  <c r="IUH8" i="249"/>
  <c r="IUG8" i="249"/>
  <c r="IUF8" i="249"/>
  <c r="IUE8" i="249"/>
  <c r="IUD8" i="249"/>
  <c r="IUC8" i="249"/>
  <c r="IUB8" i="249"/>
  <c r="IUA8" i="249"/>
  <c r="ITZ8" i="249"/>
  <c r="ITY8" i="249"/>
  <c r="ITX8" i="249"/>
  <c r="ITW8" i="249"/>
  <c r="ITV8" i="249"/>
  <c r="ITU8" i="249"/>
  <c r="ITT8" i="249"/>
  <c r="ITS8" i="249"/>
  <c r="ITR8" i="249"/>
  <c r="ITQ8" i="249"/>
  <c r="ITP8" i="249"/>
  <c r="ITO8" i="249"/>
  <c r="ITN8" i="249"/>
  <c r="ITM8" i="249"/>
  <c r="ITL8" i="249"/>
  <c r="ITK8" i="249"/>
  <c r="ITJ8" i="249"/>
  <c r="ITI8" i="249"/>
  <c r="ITH8" i="249"/>
  <c r="ITG8" i="249"/>
  <c r="ITF8" i="249"/>
  <c r="ITE8" i="249"/>
  <c r="ITD8" i="249"/>
  <c r="ITC8" i="249"/>
  <c r="ITB8" i="249"/>
  <c r="ITA8" i="249"/>
  <c r="ISZ8" i="249"/>
  <c r="ISY8" i="249"/>
  <c r="ISX8" i="249"/>
  <c r="ISW8" i="249"/>
  <c r="ISV8" i="249"/>
  <c r="ISU8" i="249"/>
  <c r="IST8" i="249"/>
  <c r="ISS8" i="249"/>
  <c r="ISR8" i="249"/>
  <c r="ISQ8" i="249"/>
  <c r="ISP8" i="249"/>
  <c r="ISO8" i="249"/>
  <c r="ISN8" i="249"/>
  <c r="ISM8" i="249"/>
  <c r="ISL8" i="249"/>
  <c r="ISK8" i="249"/>
  <c r="ISJ8" i="249"/>
  <c r="ISI8" i="249"/>
  <c r="ISH8" i="249"/>
  <c r="ISG8" i="249"/>
  <c r="ISF8" i="249"/>
  <c r="ISE8" i="249"/>
  <c r="ISD8" i="249"/>
  <c r="ISC8" i="249"/>
  <c r="ISB8" i="249"/>
  <c r="ISA8" i="249"/>
  <c r="IRZ8" i="249"/>
  <c r="IRY8" i="249"/>
  <c r="IRX8" i="249"/>
  <c r="IRW8" i="249"/>
  <c r="IRV8" i="249"/>
  <c r="IRU8" i="249"/>
  <c r="IRT8" i="249"/>
  <c r="IRS8" i="249"/>
  <c r="IRR8" i="249"/>
  <c r="IRQ8" i="249"/>
  <c r="IRP8" i="249"/>
  <c r="IRO8" i="249"/>
  <c r="IRN8" i="249"/>
  <c r="IRM8" i="249"/>
  <c r="IRL8" i="249"/>
  <c r="IRK8" i="249"/>
  <c r="IRJ8" i="249"/>
  <c r="IRI8" i="249"/>
  <c r="IRH8" i="249"/>
  <c r="IRG8" i="249"/>
  <c r="IRF8" i="249"/>
  <c r="IRE8" i="249"/>
  <c r="IRD8" i="249"/>
  <c r="IRC8" i="249"/>
  <c r="IRB8" i="249"/>
  <c r="IRA8" i="249"/>
  <c r="IQZ8" i="249"/>
  <c r="IQY8" i="249"/>
  <c r="IQX8" i="249"/>
  <c r="IQW8" i="249"/>
  <c r="IQV8" i="249"/>
  <c r="IQU8" i="249"/>
  <c r="IQT8" i="249"/>
  <c r="IQS8" i="249"/>
  <c r="IQR8" i="249"/>
  <c r="IQQ8" i="249"/>
  <c r="IQP8" i="249"/>
  <c r="IQO8" i="249"/>
  <c r="IQN8" i="249"/>
  <c r="IQM8" i="249"/>
  <c r="IQL8" i="249"/>
  <c r="IQK8" i="249"/>
  <c r="IQJ8" i="249"/>
  <c r="IQI8" i="249"/>
  <c r="IQH8" i="249"/>
  <c r="IQG8" i="249"/>
  <c r="IQF8" i="249"/>
  <c r="IQE8" i="249"/>
  <c r="IQD8" i="249"/>
  <c r="IQC8" i="249"/>
  <c r="IQB8" i="249"/>
  <c r="IQA8" i="249"/>
  <c r="IPZ8" i="249"/>
  <c r="IPY8" i="249"/>
  <c r="IPX8" i="249"/>
  <c r="IPW8" i="249"/>
  <c r="IPV8" i="249"/>
  <c r="IPU8" i="249"/>
  <c r="IPT8" i="249"/>
  <c r="IPS8" i="249"/>
  <c r="IPR8" i="249"/>
  <c r="IPQ8" i="249"/>
  <c r="IPP8" i="249"/>
  <c r="IPO8" i="249"/>
  <c r="IPN8" i="249"/>
  <c r="IPM8" i="249"/>
  <c r="IPL8" i="249"/>
  <c r="IPK8" i="249"/>
  <c r="IPJ8" i="249"/>
  <c r="IPI8" i="249"/>
  <c r="IPH8" i="249"/>
  <c r="IPG8" i="249"/>
  <c r="IPF8" i="249"/>
  <c r="IPE8" i="249"/>
  <c r="IPD8" i="249"/>
  <c r="IPC8" i="249"/>
  <c r="IPB8" i="249"/>
  <c r="IPA8" i="249"/>
  <c r="IOZ8" i="249"/>
  <c r="IOY8" i="249"/>
  <c r="IOX8" i="249"/>
  <c r="IOW8" i="249"/>
  <c r="IOV8" i="249"/>
  <c r="IOU8" i="249"/>
  <c r="IOT8" i="249"/>
  <c r="IOS8" i="249"/>
  <c r="IOR8" i="249"/>
  <c r="IOQ8" i="249"/>
  <c r="IOP8" i="249"/>
  <c r="IOO8" i="249"/>
  <c r="ION8" i="249"/>
  <c r="IOM8" i="249"/>
  <c r="IOL8" i="249"/>
  <c r="IOK8" i="249"/>
  <c r="IOJ8" i="249"/>
  <c r="IOI8" i="249"/>
  <c r="IOH8" i="249"/>
  <c r="IOG8" i="249"/>
  <c r="IOF8" i="249"/>
  <c r="IOE8" i="249"/>
  <c r="IOD8" i="249"/>
  <c r="IOC8" i="249"/>
  <c r="IOB8" i="249"/>
  <c r="IOA8" i="249"/>
  <c r="INZ8" i="249"/>
  <c r="INY8" i="249"/>
  <c r="INX8" i="249"/>
  <c r="INW8" i="249"/>
  <c r="INV8" i="249"/>
  <c r="INU8" i="249"/>
  <c r="INT8" i="249"/>
  <c r="INS8" i="249"/>
  <c r="INR8" i="249"/>
  <c r="INQ8" i="249"/>
  <c r="INP8" i="249"/>
  <c r="INO8" i="249"/>
  <c r="INN8" i="249"/>
  <c r="INM8" i="249"/>
  <c r="INL8" i="249"/>
  <c r="INK8" i="249"/>
  <c r="INJ8" i="249"/>
  <c r="INI8" i="249"/>
  <c r="INH8" i="249"/>
  <c r="ING8" i="249"/>
  <c r="INF8" i="249"/>
  <c r="INE8" i="249"/>
  <c r="IND8" i="249"/>
  <c r="INC8" i="249"/>
  <c r="INB8" i="249"/>
  <c r="INA8" i="249"/>
  <c r="IMZ8" i="249"/>
  <c r="IMY8" i="249"/>
  <c r="IMX8" i="249"/>
  <c r="IMW8" i="249"/>
  <c r="IMV8" i="249"/>
  <c r="IMU8" i="249"/>
  <c r="IMT8" i="249"/>
  <c r="IMS8" i="249"/>
  <c r="IMR8" i="249"/>
  <c r="IMQ8" i="249"/>
  <c r="IMP8" i="249"/>
  <c r="IMO8" i="249"/>
  <c r="IMN8" i="249"/>
  <c r="IMM8" i="249"/>
  <c r="IML8" i="249"/>
  <c r="IMK8" i="249"/>
  <c r="IMJ8" i="249"/>
  <c r="IMI8" i="249"/>
  <c r="IMH8" i="249"/>
  <c r="IMG8" i="249"/>
  <c r="IMF8" i="249"/>
  <c r="IME8" i="249"/>
  <c r="IMD8" i="249"/>
  <c r="IMC8" i="249"/>
  <c r="IMB8" i="249"/>
  <c r="IMA8" i="249"/>
  <c r="ILZ8" i="249"/>
  <c r="ILY8" i="249"/>
  <c r="ILX8" i="249"/>
  <c r="ILW8" i="249"/>
  <c r="ILV8" i="249"/>
  <c r="ILU8" i="249"/>
  <c r="ILT8" i="249"/>
  <c r="ILS8" i="249"/>
  <c r="ILR8" i="249"/>
  <c r="ILQ8" i="249"/>
  <c r="ILP8" i="249"/>
  <c r="ILO8" i="249"/>
  <c r="ILN8" i="249"/>
  <c r="ILM8" i="249"/>
  <c r="ILL8" i="249"/>
  <c r="ILK8" i="249"/>
  <c r="ILJ8" i="249"/>
  <c r="ILI8" i="249"/>
  <c r="ILH8" i="249"/>
  <c r="ILG8" i="249"/>
  <c r="ILF8" i="249"/>
  <c r="ILE8" i="249"/>
  <c r="ILD8" i="249"/>
  <c r="ILC8" i="249"/>
  <c r="ILB8" i="249"/>
  <c r="ILA8" i="249"/>
  <c r="IKZ8" i="249"/>
  <c r="IKY8" i="249"/>
  <c r="IKX8" i="249"/>
  <c r="IKW8" i="249"/>
  <c r="IKV8" i="249"/>
  <c r="IKU8" i="249"/>
  <c r="IKT8" i="249"/>
  <c r="IKS8" i="249"/>
  <c r="IKR8" i="249"/>
  <c r="IKQ8" i="249"/>
  <c r="IKP8" i="249"/>
  <c r="IKO8" i="249"/>
  <c r="IKN8" i="249"/>
  <c r="IKM8" i="249"/>
  <c r="IKL8" i="249"/>
  <c r="IKK8" i="249"/>
  <c r="IKJ8" i="249"/>
  <c r="IKI8" i="249"/>
  <c r="IKH8" i="249"/>
  <c r="IKG8" i="249"/>
  <c r="IKF8" i="249"/>
  <c r="IKE8" i="249"/>
  <c r="IKD8" i="249"/>
  <c r="IKC8" i="249"/>
  <c r="IKB8" i="249"/>
  <c r="IKA8" i="249"/>
  <c r="IJZ8" i="249"/>
  <c r="IJY8" i="249"/>
  <c r="IJX8" i="249"/>
  <c r="IJW8" i="249"/>
  <c r="IJV8" i="249"/>
  <c r="IJU8" i="249"/>
  <c r="IJT8" i="249"/>
  <c r="IJS8" i="249"/>
  <c r="IJR8" i="249"/>
  <c r="IJQ8" i="249"/>
  <c r="IJP8" i="249"/>
  <c r="IJO8" i="249"/>
  <c r="IJN8" i="249"/>
  <c r="IJM8" i="249"/>
  <c r="IJL8" i="249"/>
  <c r="IJK8" i="249"/>
  <c r="IJJ8" i="249"/>
  <c r="IJI8" i="249"/>
  <c r="IJH8" i="249"/>
  <c r="IJG8" i="249"/>
  <c r="IJF8" i="249"/>
  <c r="IJE8" i="249"/>
  <c r="IJD8" i="249"/>
  <c r="IJC8" i="249"/>
  <c r="IJB8" i="249"/>
  <c r="IJA8" i="249"/>
  <c r="IIZ8" i="249"/>
  <c r="IIY8" i="249"/>
  <c r="IIX8" i="249"/>
  <c r="IIW8" i="249"/>
  <c r="IIV8" i="249"/>
  <c r="IIU8" i="249"/>
  <c r="IIT8" i="249"/>
  <c r="IIS8" i="249"/>
  <c r="IIR8" i="249"/>
  <c r="IIQ8" i="249"/>
  <c r="IIP8" i="249"/>
  <c r="IIO8" i="249"/>
  <c r="IIN8" i="249"/>
  <c r="IIM8" i="249"/>
  <c r="IIL8" i="249"/>
  <c r="IIK8" i="249"/>
  <c r="IIJ8" i="249"/>
  <c r="III8" i="249"/>
  <c r="IIH8" i="249"/>
  <c r="IIG8" i="249"/>
  <c r="IIF8" i="249"/>
  <c r="IIE8" i="249"/>
  <c r="IID8" i="249"/>
  <c r="IIC8" i="249"/>
  <c r="IIB8" i="249"/>
  <c r="IIA8" i="249"/>
  <c r="IHZ8" i="249"/>
  <c r="IHY8" i="249"/>
  <c r="IHX8" i="249"/>
  <c r="IHW8" i="249"/>
  <c r="IHV8" i="249"/>
  <c r="IHU8" i="249"/>
  <c r="IHT8" i="249"/>
  <c r="IHS8" i="249"/>
  <c r="IHR8" i="249"/>
  <c r="IHQ8" i="249"/>
  <c r="IHP8" i="249"/>
  <c r="IHO8" i="249"/>
  <c r="IHN8" i="249"/>
  <c r="IHM8" i="249"/>
  <c r="IHL8" i="249"/>
  <c r="IHK8" i="249"/>
  <c r="IHJ8" i="249"/>
  <c r="IHI8" i="249"/>
  <c r="IHH8" i="249"/>
  <c r="IHG8" i="249"/>
  <c r="IHF8" i="249"/>
  <c r="IHE8" i="249"/>
  <c r="IHD8" i="249"/>
  <c r="IHC8" i="249"/>
  <c r="IHB8" i="249"/>
  <c r="IHA8" i="249"/>
  <c r="IGZ8" i="249"/>
  <c r="IGY8" i="249"/>
  <c r="IGX8" i="249"/>
  <c r="IGW8" i="249"/>
  <c r="IGV8" i="249"/>
  <c r="IGU8" i="249"/>
  <c r="IGT8" i="249"/>
  <c r="IGS8" i="249"/>
  <c r="IGR8" i="249"/>
  <c r="IGQ8" i="249"/>
  <c r="IGP8" i="249"/>
  <c r="IGO8" i="249"/>
  <c r="IGN8" i="249"/>
  <c r="IGM8" i="249"/>
  <c r="IGL8" i="249"/>
  <c r="IGK8" i="249"/>
  <c r="IGJ8" i="249"/>
  <c r="IGI8" i="249"/>
  <c r="IGH8" i="249"/>
  <c r="IGG8" i="249"/>
  <c r="IGF8" i="249"/>
  <c r="IGE8" i="249"/>
  <c r="IGD8" i="249"/>
  <c r="IGC8" i="249"/>
  <c r="IGB8" i="249"/>
  <c r="IGA8" i="249"/>
  <c r="IFZ8" i="249"/>
  <c r="IFY8" i="249"/>
  <c r="IFX8" i="249"/>
  <c r="IFW8" i="249"/>
  <c r="IFV8" i="249"/>
  <c r="IFU8" i="249"/>
  <c r="IFT8" i="249"/>
  <c r="IFS8" i="249"/>
  <c r="IFR8" i="249"/>
  <c r="IFQ8" i="249"/>
  <c r="IFP8" i="249"/>
  <c r="IFO8" i="249"/>
  <c r="IFN8" i="249"/>
  <c r="IFM8" i="249"/>
  <c r="IFL8" i="249"/>
  <c r="IFK8" i="249"/>
  <c r="IFJ8" i="249"/>
  <c r="IFI8" i="249"/>
  <c r="IFH8" i="249"/>
  <c r="IFG8" i="249"/>
  <c r="IFF8" i="249"/>
  <c r="IFE8" i="249"/>
  <c r="IFD8" i="249"/>
  <c r="IFC8" i="249"/>
  <c r="IFB8" i="249"/>
  <c r="IFA8" i="249"/>
  <c r="IEZ8" i="249"/>
  <c r="IEY8" i="249"/>
  <c r="IEX8" i="249"/>
  <c r="IEW8" i="249"/>
  <c r="IEV8" i="249"/>
  <c r="IEU8" i="249"/>
  <c r="IET8" i="249"/>
  <c r="IES8" i="249"/>
  <c r="IER8" i="249"/>
  <c r="IEQ8" i="249"/>
  <c r="IEP8" i="249"/>
  <c r="IEO8" i="249"/>
  <c r="IEN8" i="249"/>
  <c r="IEM8" i="249"/>
  <c r="IEL8" i="249"/>
  <c r="IEK8" i="249"/>
  <c r="IEJ8" i="249"/>
  <c r="IEI8" i="249"/>
  <c r="IEH8" i="249"/>
  <c r="IEG8" i="249"/>
  <c r="IEF8" i="249"/>
  <c r="IEE8" i="249"/>
  <c r="IED8" i="249"/>
  <c r="IEC8" i="249"/>
  <c r="IEB8" i="249"/>
  <c r="IEA8" i="249"/>
  <c r="IDZ8" i="249"/>
  <c r="IDY8" i="249"/>
  <c r="IDX8" i="249"/>
  <c r="IDW8" i="249"/>
  <c r="IDV8" i="249"/>
  <c r="IDU8" i="249"/>
  <c r="IDT8" i="249"/>
  <c r="IDS8" i="249"/>
  <c r="IDR8" i="249"/>
  <c r="IDQ8" i="249"/>
  <c r="IDP8" i="249"/>
  <c r="IDO8" i="249"/>
  <c r="IDN8" i="249"/>
  <c r="IDM8" i="249"/>
  <c r="IDL8" i="249"/>
  <c r="IDK8" i="249"/>
  <c r="IDJ8" i="249"/>
  <c r="IDI8" i="249"/>
  <c r="IDH8" i="249"/>
  <c r="IDG8" i="249"/>
  <c r="IDF8" i="249"/>
  <c r="IDE8" i="249"/>
  <c r="IDD8" i="249"/>
  <c r="IDC8" i="249"/>
  <c r="IDB8" i="249"/>
  <c r="IDA8" i="249"/>
  <c r="ICZ8" i="249"/>
  <c r="ICY8" i="249"/>
  <c r="ICX8" i="249"/>
  <c r="ICW8" i="249"/>
  <c r="ICV8" i="249"/>
  <c r="ICU8" i="249"/>
  <c r="ICT8" i="249"/>
  <c r="ICS8" i="249"/>
  <c r="ICR8" i="249"/>
  <c r="ICQ8" i="249"/>
  <c r="ICP8" i="249"/>
  <c r="ICO8" i="249"/>
  <c r="ICN8" i="249"/>
  <c r="ICM8" i="249"/>
  <c r="ICL8" i="249"/>
  <c r="ICK8" i="249"/>
  <c r="ICJ8" i="249"/>
  <c r="ICI8" i="249"/>
  <c r="ICH8" i="249"/>
  <c r="ICG8" i="249"/>
  <c r="ICF8" i="249"/>
  <c r="ICE8" i="249"/>
  <c r="ICD8" i="249"/>
  <c r="ICC8" i="249"/>
  <c r="ICB8" i="249"/>
  <c r="ICA8" i="249"/>
  <c r="IBZ8" i="249"/>
  <c r="IBY8" i="249"/>
  <c r="IBX8" i="249"/>
  <c r="IBW8" i="249"/>
  <c r="IBV8" i="249"/>
  <c r="IBU8" i="249"/>
  <c r="IBT8" i="249"/>
  <c r="IBS8" i="249"/>
  <c r="IBR8" i="249"/>
  <c r="IBQ8" i="249"/>
  <c r="IBP8" i="249"/>
  <c r="IBO8" i="249"/>
  <c r="IBN8" i="249"/>
  <c r="IBM8" i="249"/>
  <c r="IBL8" i="249"/>
  <c r="IBK8" i="249"/>
  <c r="IBJ8" i="249"/>
  <c r="IBI8" i="249"/>
  <c r="IBH8" i="249"/>
  <c r="IBG8" i="249"/>
  <c r="IBF8" i="249"/>
  <c r="IBE8" i="249"/>
  <c r="IBD8" i="249"/>
  <c r="IBC8" i="249"/>
  <c r="IBB8" i="249"/>
  <c r="IBA8" i="249"/>
  <c r="IAZ8" i="249"/>
  <c r="IAY8" i="249"/>
  <c r="IAX8" i="249"/>
  <c r="IAW8" i="249"/>
  <c r="IAV8" i="249"/>
  <c r="IAU8" i="249"/>
  <c r="IAT8" i="249"/>
  <c r="IAS8" i="249"/>
  <c r="IAR8" i="249"/>
  <c r="IAQ8" i="249"/>
  <c r="IAP8" i="249"/>
  <c r="IAO8" i="249"/>
  <c r="IAN8" i="249"/>
  <c r="IAM8" i="249"/>
  <c r="IAL8" i="249"/>
  <c r="IAK8" i="249"/>
  <c r="IAJ8" i="249"/>
  <c r="IAI8" i="249"/>
  <c r="IAH8" i="249"/>
  <c r="IAG8" i="249"/>
  <c r="IAF8" i="249"/>
  <c r="IAE8" i="249"/>
  <c r="IAD8" i="249"/>
  <c r="IAC8" i="249"/>
  <c r="IAB8" i="249"/>
  <c r="IAA8" i="249"/>
  <c r="HZZ8" i="249"/>
  <c r="HZY8" i="249"/>
  <c r="HZX8" i="249"/>
  <c r="HZW8" i="249"/>
  <c r="HZV8" i="249"/>
  <c r="HZU8" i="249"/>
  <c r="HZT8" i="249"/>
  <c r="HZS8" i="249"/>
  <c r="HZR8" i="249"/>
  <c r="HZQ8" i="249"/>
  <c r="HZP8" i="249"/>
  <c r="HZO8" i="249"/>
  <c r="HZN8" i="249"/>
  <c r="HZM8" i="249"/>
  <c r="HZL8" i="249"/>
  <c r="HZK8" i="249"/>
  <c r="HZJ8" i="249"/>
  <c r="HZI8" i="249"/>
  <c r="HZH8" i="249"/>
  <c r="HZG8" i="249"/>
  <c r="HZF8" i="249"/>
  <c r="HZE8" i="249"/>
  <c r="HZD8" i="249"/>
  <c r="HZC8" i="249"/>
  <c r="HZB8" i="249"/>
  <c r="HZA8" i="249"/>
  <c r="HYZ8" i="249"/>
  <c r="HYY8" i="249"/>
  <c r="HYX8" i="249"/>
  <c r="HYW8" i="249"/>
  <c r="HYV8" i="249"/>
  <c r="HYU8" i="249"/>
  <c r="HYT8" i="249"/>
  <c r="HYS8" i="249"/>
  <c r="HYR8" i="249"/>
  <c r="HYQ8" i="249"/>
  <c r="HYP8" i="249"/>
  <c r="HYO8" i="249"/>
  <c r="HYN8" i="249"/>
  <c r="HYM8" i="249"/>
  <c r="HYL8" i="249"/>
  <c r="HYK8" i="249"/>
  <c r="HYJ8" i="249"/>
  <c r="HYI8" i="249"/>
  <c r="HYH8" i="249"/>
  <c r="HYG8" i="249"/>
  <c r="HYF8" i="249"/>
  <c r="HYE8" i="249"/>
  <c r="HYD8" i="249"/>
  <c r="HYC8" i="249"/>
  <c r="HYB8" i="249"/>
  <c r="HYA8" i="249"/>
  <c r="HXZ8" i="249"/>
  <c r="HXY8" i="249"/>
  <c r="HXX8" i="249"/>
  <c r="HXW8" i="249"/>
  <c r="HXV8" i="249"/>
  <c r="HXU8" i="249"/>
  <c r="HXT8" i="249"/>
  <c r="HXS8" i="249"/>
  <c r="HXR8" i="249"/>
  <c r="HXQ8" i="249"/>
  <c r="HXP8" i="249"/>
  <c r="HXO8" i="249"/>
  <c r="HXN8" i="249"/>
  <c r="HXM8" i="249"/>
  <c r="HXL8" i="249"/>
  <c r="HXK8" i="249"/>
  <c r="HXJ8" i="249"/>
  <c r="HXI8" i="249"/>
  <c r="HXH8" i="249"/>
  <c r="HXG8" i="249"/>
  <c r="HXF8" i="249"/>
  <c r="HXE8" i="249"/>
  <c r="HXD8" i="249"/>
  <c r="HXC8" i="249"/>
  <c r="HXB8" i="249"/>
  <c r="HXA8" i="249"/>
  <c r="HWZ8" i="249"/>
  <c r="HWY8" i="249"/>
  <c r="HWX8" i="249"/>
  <c r="HWW8" i="249"/>
  <c r="HWV8" i="249"/>
  <c r="HWU8" i="249"/>
  <c r="HWT8" i="249"/>
  <c r="HWS8" i="249"/>
  <c r="HWR8" i="249"/>
  <c r="HWQ8" i="249"/>
  <c r="HWP8" i="249"/>
  <c r="HWO8" i="249"/>
  <c r="HWN8" i="249"/>
  <c r="HWM8" i="249"/>
  <c r="HWL8" i="249"/>
  <c r="HWK8" i="249"/>
  <c r="HWJ8" i="249"/>
  <c r="HWI8" i="249"/>
  <c r="HWH8" i="249"/>
  <c r="HWG8" i="249"/>
  <c r="HWF8" i="249"/>
  <c r="HWE8" i="249"/>
  <c r="HWD8" i="249"/>
  <c r="HWC8" i="249"/>
  <c r="HWB8" i="249"/>
  <c r="HWA8" i="249"/>
  <c r="HVZ8" i="249"/>
  <c r="HVY8" i="249"/>
  <c r="HVX8" i="249"/>
  <c r="HVW8" i="249"/>
  <c r="HVV8" i="249"/>
  <c r="HVU8" i="249"/>
  <c r="HVT8" i="249"/>
  <c r="HVS8" i="249"/>
  <c r="HVR8" i="249"/>
  <c r="HVQ8" i="249"/>
  <c r="HVP8" i="249"/>
  <c r="HVO8" i="249"/>
  <c r="HVN8" i="249"/>
  <c r="HVM8" i="249"/>
  <c r="HVL8" i="249"/>
  <c r="HVK8" i="249"/>
  <c r="HVJ8" i="249"/>
  <c r="HVI8" i="249"/>
  <c r="HVH8" i="249"/>
  <c r="HVG8" i="249"/>
  <c r="HVF8" i="249"/>
  <c r="HVE8" i="249"/>
  <c r="HVD8" i="249"/>
  <c r="HVC8" i="249"/>
  <c r="HVB8" i="249"/>
  <c r="HVA8" i="249"/>
  <c r="HUZ8" i="249"/>
  <c r="HUY8" i="249"/>
  <c r="HUX8" i="249"/>
  <c r="HUW8" i="249"/>
  <c r="HUV8" i="249"/>
  <c r="HUU8" i="249"/>
  <c r="HUT8" i="249"/>
  <c r="HUS8" i="249"/>
  <c r="HUR8" i="249"/>
  <c r="HUQ8" i="249"/>
  <c r="HUP8" i="249"/>
  <c r="HUO8" i="249"/>
  <c r="HUN8" i="249"/>
  <c r="HUM8" i="249"/>
  <c r="HUL8" i="249"/>
  <c r="HUK8" i="249"/>
  <c r="HUJ8" i="249"/>
  <c r="HUI8" i="249"/>
  <c r="HUH8" i="249"/>
  <c r="HUG8" i="249"/>
  <c r="HUF8" i="249"/>
  <c r="HUE8" i="249"/>
  <c r="HUD8" i="249"/>
  <c r="HUC8" i="249"/>
  <c r="HUB8" i="249"/>
  <c r="HUA8" i="249"/>
  <c r="HTZ8" i="249"/>
  <c r="HTY8" i="249"/>
  <c r="HTX8" i="249"/>
  <c r="HTW8" i="249"/>
  <c r="HTV8" i="249"/>
  <c r="HTU8" i="249"/>
  <c r="HTT8" i="249"/>
  <c r="HTS8" i="249"/>
  <c r="HTR8" i="249"/>
  <c r="HTQ8" i="249"/>
  <c r="HTP8" i="249"/>
  <c r="HTO8" i="249"/>
  <c r="HTN8" i="249"/>
  <c r="HTM8" i="249"/>
  <c r="HTL8" i="249"/>
  <c r="HTK8" i="249"/>
  <c r="HTJ8" i="249"/>
  <c r="HTI8" i="249"/>
  <c r="HTH8" i="249"/>
  <c r="HTG8" i="249"/>
  <c r="HTF8" i="249"/>
  <c r="HTE8" i="249"/>
  <c r="HTD8" i="249"/>
  <c r="HTC8" i="249"/>
  <c r="HTB8" i="249"/>
  <c r="HTA8" i="249"/>
  <c r="HSZ8" i="249"/>
  <c r="HSY8" i="249"/>
  <c r="HSX8" i="249"/>
  <c r="HSW8" i="249"/>
  <c r="HSV8" i="249"/>
  <c r="HSU8" i="249"/>
  <c r="HST8" i="249"/>
  <c r="HSS8" i="249"/>
  <c r="HSR8" i="249"/>
  <c r="HSQ8" i="249"/>
  <c r="HSP8" i="249"/>
  <c r="HSO8" i="249"/>
  <c r="HSN8" i="249"/>
  <c r="HSM8" i="249"/>
  <c r="HSL8" i="249"/>
  <c r="HSK8" i="249"/>
  <c r="HSJ8" i="249"/>
  <c r="HSI8" i="249"/>
  <c r="HSH8" i="249"/>
  <c r="HSG8" i="249"/>
  <c r="HSF8" i="249"/>
  <c r="HSE8" i="249"/>
  <c r="HSD8" i="249"/>
  <c r="HSC8" i="249"/>
  <c r="HSB8" i="249"/>
  <c r="HSA8" i="249"/>
  <c r="HRZ8" i="249"/>
  <c r="HRY8" i="249"/>
  <c r="HRX8" i="249"/>
  <c r="HRW8" i="249"/>
  <c r="HRV8" i="249"/>
  <c r="HRU8" i="249"/>
  <c r="HRT8" i="249"/>
  <c r="HRS8" i="249"/>
  <c r="HRR8" i="249"/>
  <c r="HRQ8" i="249"/>
  <c r="HRP8" i="249"/>
  <c r="HRO8" i="249"/>
  <c r="HRN8" i="249"/>
  <c r="HRM8" i="249"/>
  <c r="HRL8" i="249"/>
  <c r="HRK8" i="249"/>
  <c r="HRJ8" i="249"/>
  <c r="HRI8" i="249"/>
  <c r="HRH8" i="249"/>
  <c r="HRG8" i="249"/>
  <c r="HRF8" i="249"/>
  <c r="HRE8" i="249"/>
  <c r="HRD8" i="249"/>
  <c r="HRC8" i="249"/>
  <c r="HRB8" i="249"/>
  <c r="HRA8" i="249"/>
  <c r="HQZ8" i="249"/>
  <c r="HQY8" i="249"/>
  <c r="HQX8" i="249"/>
  <c r="HQW8" i="249"/>
  <c r="HQV8" i="249"/>
  <c r="HQU8" i="249"/>
  <c r="HQT8" i="249"/>
  <c r="HQS8" i="249"/>
  <c r="HQR8" i="249"/>
  <c r="HQQ8" i="249"/>
  <c r="HQP8" i="249"/>
  <c r="HQO8" i="249"/>
  <c r="HQN8" i="249"/>
  <c r="HQM8" i="249"/>
  <c r="HQL8" i="249"/>
  <c r="HQK8" i="249"/>
  <c r="HQJ8" i="249"/>
  <c r="HQI8" i="249"/>
  <c r="HQH8" i="249"/>
  <c r="HQG8" i="249"/>
  <c r="HQF8" i="249"/>
  <c r="HQE8" i="249"/>
  <c r="HQD8" i="249"/>
  <c r="HQC8" i="249"/>
  <c r="HQB8" i="249"/>
  <c r="HQA8" i="249"/>
  <c r="HPZ8" i="249"/>
  <c r="HPY8" i="249"/>
  <c r="HPX8" i="249"/>
  <c r="HPW8" i="249"/>
  <c r="HPV8" i="249"/>
  <c r="HPU8" i="249"/>
  <c r="HPT8" i="249"/>
  <c r="HPS8" i="249"/>
  <c r="HPR8" i="249"/>
  <c r="HPQ8" i="249"/>
  <c r="HPP8" i="249"/>
  <c r="HPO8" i="249"/>
  <c r="HPN8" i="249"/>
  <c r="HPM8" i="249"/>
  <c r="HPL8" i="249"/>
  <c r="HPK8" i="249"/>
  <c r="HPJ8" i="249"/>
  <c r="HPI8" i="249"/>
  <c r="HPH8" i="249"/>
  <c r="HPG8" i="249"/>
  <c r="HPF8" i="249"/>
  <c r="HPE8" i="249"/>
  <c r="HPD8" i="249"/>
  <c r="HPC8" i="249"/>
  <c r="HPB8" i="249"/>
  <c r="HPA8" i="249"/>
  <c r="HOZ8" i="249"/>
  <c r="HOY8" i="249"/>
  <c r="HOX8" i="249"/>
  <c r="HOW8" i="249"/>
  <c r="HOV8" i="249"/>
  <c r="HOU8" i="249"/>
  <c r="HOT8" i="249"/>
  <c r="HOS8" i="249"/>
  <c r="HOR8" i="249"/>
  <c r="HOQ8" i="249"/>
  <c r="HOP8" i="249"/>
  <c r="HOO8" i="249"/>
  <c r="HON8" i="249"/>
  <c r="HOM8" i="249"/>
  <c r="HOL8" i="249"/>
  <c r="HOK8" i="249"/>
  <c r="HOJ8" i="249"/>
  <c r="HOI8" i="249"/>
  <c r="HOH8" i="249"/>
  <c r="HOG8" i="249"/>
  <c r="HOF8" i="249"/>
  <c r="HOE8" i="249"/>
  <c r="HOD8" i="249"/>
  <c r="HOC8" i="249"/>
  <c r="HOB8" i="249"/>
  <c r="HOA8" i="249"/>
  <c r="HNZ8" i="249"/>
  <c r="HNY8" i="249"/>
  <c r="HNX8" i="249"/>
  <c r="HNW8" i="249"/>
  <c r="HNV8" i="249"/>
  <c r="HNU8" i="249"/>
  <c r="HNT8" i="249"/>
  <c r="HNS8" i="249"/>
  <c r="HNR8" i="249"/>
  <c r="HNQ8" i="249"/>
  <c r="HNP8" i="249"/>
  <c r="HNO8" i="249"/>
  <c r="HNN8" i="249"/>
  <c r="HNM8" i="249"/>
  <c r="HNL8" i="249"/>
  <c r="HNK8" i="249"/>
  <c r="HNJ8" i="249"/>
  <c r="HNI8" i="249"/>
  <c r="HNH8" i="249"/>
  <c r="HNG8" i="249"/>
  <c r="HNF8" i="249"/>
  <c r="HNE8" i="249"/>
  <c r="HND8" i="249"/>
  <c r="HNC8" i="249"/>
  <c r="HNB8" i="249"/>
  <c r="HNA8" i="249"/>
  <c r="HMZ8" i="249"/>
  <c r="HMY8" i="249"/>
  <c r="HMX8" i="249"/>
  <c r="HMW8" i="249"/>
  <c r="HMV8" i="249"/>
  <c r="HMU8" i="249"/>
  <c r="HMT8" i="249"/>
  <c r="HMS8" i="249"/>
  <c r="HMR8" i="249"/>
  <c r="HMQ8" i="249"/>
  <c r="HMP8" i="249"/>
  <c r="HMO8" i="249"/>
  <c r="HMN8" i="249"/>
  <c r="HMM8" i="249"/>
  <c r="HML8" i="249"/>
  <c r="HMK8" i="249"/>
  <c r="HMJ8" i="249"/>
  <c r="HMI8" i="249"/>
  <c r="HMH8" i="249"/>
  <c r="HMG8" i="249"/>
  <c r="HMF8" i="249"/>
  <c r="HME8" i="249"/>
  <c r="HMD8" i="249"/>
  <c r="HMC8" i="249"/>
  <c r="HMB8" i="249"/>
  <c r="HMA8" i="249"/>
  <c r="HLZ8" i="249"/>
  <c r="HLY8" i="249"/>
  <c r="HLX8" i="249"/>
  <c r="HLW8" i="249"/>
  <c r="HLV8" i="249"/>
  <c r="HLU8" i="249"/>
  <c r="HLT8" i="249"/>
  <c r="HLS8" i="249"/>
  <c r="HLR8" i="249"/>
  <c r="HLQ8" i="249"/>
  <c r="HLP8" i="249"/>
  <c r="HLO8" i="249"/>
  <c r="HLN8" i="249"/>
  <c r="HLM8" i="249"/>
  <c r="HLL8" i="249"/>
  <c r="HLK8" i="249"/>
  <c r="HLJ8" i="249"/>
  <c r="HLI8" i="249"/>
  <c r="HLH8" i="249"/>
  <c r="HLG8" i="249"/>
  <c r="HLF8" i="249"/>
  <c r="HLE8" i="249"/>
  <c r="HLD8" i="249"/>
  <c r="HLC8" i="249"/>
  <c r="HLB8" i="249"/>
  <c r="HLA8" i="249"/>
  <c r="HKZ8" i="249"/>
  <c r="HKY8" i="249"/>
  <c r="HKX8" i="249"/>
  <c r="HKW8" i="249"/>
  <c r="HKV8" i="249"/>
  <c r="HKU8" i="249"/>
  <c r="HKT8" i="249"/>
  <c r="HKS8" i="249"/>
  <c r="HKR8" i="249"/>
  <c r="HKQ8" i="249"/>
  <c r="HKP8" i="249"/>
  <c r="HKO8" i="249"/>
  <c r="HKN8" i="249"/>
  <c r="HKM8" i="249"/>
  <c r="HKL8" i="249"/>
  <c r="HKK8" i="249"/>
  <c r="HKJ8" i="249"/>
  <c r="HKI8" i="249"/>
  <c r="HKH8" i="249"/>
  <c r="HKG8" i="249"/>
  <c r="HKF8" i="249"/>
  <c r="HKE8" i="249"/>
  <c r="HKD8" i="249"/>
  <c r="HKC8" i="249"/>
  <c r="HKB8" i="249"/>
  <c r="HKA8" i="249"/>
  <c r="HJZ8" i="249"/>
  <c r="HJY8" i="249"/>
  <c r="HJX8" i="249"/>
  <c r="HJW8" i="249"/>
  <c r="HJV8" i="249"/>
  <c r="HJU8" i="249"/>
  <c r="HJT8" i="249"/>
  <c r="HJS8" i="249"/>
  <c r="HJR8" i="249"/>
  <c r="HJQ8" i="249"/>
  <c r="HJP8" i="249"/>
  <c r="HJO8" i="249"/>
  <c r="HJN8" i="249"/>
  <c r="HJM8" i="249"/>
  <c r="HJL8" i="249"/>
  <c r="HJK8" i="249"/>
  <c r="HJJ8" i="249"/>
  <c r="HJI8" i="249"/>
  <c r="HJH8" i="249"/>
  <c r="HJG8" i="249"/>
  <c r="HJF8" i="249"/>
  <c r="HJE8" i="249"/>
  <c r="HJD8" i="249"/>
  <c r="HJC8" i="249"/>
  <c r="HJB8" i="249"/>
  <c r="HJA8" i="249"/>
  <c r="HIZ8" i="249"/>
  <c r="HIY8" i="249"/>
  <c r="HIX8" i="249"/>
  <c r="HIW8" i="249"/>
  <c r="HIV8" i="249"/>
  <c r="HIU8" i="249"/>
  <c r="HIT8" i="249"/>
  <c r="HIS8" i="249"/>
  <c r="HIR8" i="249"/>
  <c r="HIQ8" i="249"/>
  <c r="HIP8" i="249"/>
  <c r="HIO8" i="249"/>
  <c r="HIN8" i="249"/>
  <c r="HIM8" i="249"/>
  <c r="HIL8" i="249"/>
  <c r="HIK8" i="249"/>
  <c r="HIJ8" i="249"/>
  <c r="HII8" i="249"/>
  <c r="HIH8" i="249"/>
  <c r="HIG8" i="249"/>
  <c r="HIF8" i="249"/>
  <c r="HIE8" i="249"/>
  <c r="HID8" i="249"/>
  <c r="HIC8" i="249"/>
  <c r="HIB8" i="249"/>
  <c r="HIA8" i="249"/>
  <c r="HHZ8" i="249"/>
  <c r="HHY8" i="249"/>
  <c r="HHX8" i="249"/>
  <c r="HHW8" i="249"/>
  <c r="HHV8" i="249"/>
  <c r="HHU8" i="249"/>
  <c r="HHT8" i="249"/>
  <c r="HHS8" i="249"/>
  <c r="HHR8" i="249"/>
  <c r="HHQ8" i="249"/>
  <c r="HHP8" i="249"/>
  <c r="HHO8" i="249"/>
  <c r="HHN8" i="249"/>
  <c r="HHM8" i="249"/>
  <c r="HHL8" i="249"/>
  <c r="HHK8" i="249"/>
  <c r="HHJ8" i="249"/>
  <c r="HHI8" i="249"/>
  <c r="HHH8" i="249"/>
  <c r="HHG8" i="249"/>
  <c r="HHF8" i="249"/>
  <c r="HHE8" i="249"/>
  <c r="HHD8" i="249"/>
  <c r="HHC8" i="249"/>
  <c r="HHB8" i="249"/>
  <c r="HHA8" i="249"/>
  <c r="HGZ8" i="249"/>
  <c r="HGY8" i="249"/>
  <c r="HGX8" i="249"/>
  <c r="HGW8" i="249"/>
  <c r="HGV8" i="249"/>
  <c r="HGU8" i="249"/>
  <c r="HGT8" i="249"/>
  <c r="HGS8" i="249"/>
  <c r="HGR8" i="249"/>
  <c r="HGQ8" i="249"/>
  <c r="HGP8" i="249"/>
  <c r="HGO8" i="249"/>
  <c r="HGN8" i="249"/>
  <c r="HGM8" i="249"/>
  <c r="HGL8" i="249"/>
  <c r="HGK8" i="249"/>
  <c r="HGJ8" i="249"/>
  <c r="HGI8" i="249"/>
  <c r="HGH8" i="249"/>
  <c r="HGG8" i="249"/>
  <c r="HGF8" i="249"/>
  <c r="HGE8" i="249"/>
  <c r="HGD8" i="249"/>
  <c r="HGC8" i="249"/>
  <c r="HGB8" i="249"/>
  <c r="HGA8" i="249"/>
  <c r="HFZ8" i="249"/>
  <c r="HFY8" i="249"/>
  <c r="HFX8" i="249"/>
  <c r="HFW8" i="249"/>
  <c r="HFV8" i="249"/>
  <c r="HFU8" i="249"/>
  <c r="HFT8" i="249"/>
  <c r="HFS8" i="249"/>
  <c r="HFR8" i="249"/>
  <c r="HFQ8" i="249"/>
  <c r="HFP8" i="249"/>
  <c r="HFO8" i="249"/>
  <c r="HFN8" i="249"/>
  <c r="HFM8" i="249"/>
  <c r="HFL8" i="249"/>
  <c r="HFK8" i="249"/>
  <c r="HFJ8" i="249"/>
  <c r="HFI8" i="249"/>
  <c r="HFH8" i="249"/>
  <c r="HFG8" i="249"/>
  <c r="HFF8" i="249"/>
  <c r="HFE8" i="249"/>
  <c r="HFD8" i="249"/>
  <c r="HFC8" i="249"/>
  <c r="HFB8" i="249"/>
  <c r="HFA8" i="249"/>
  <c r="HEZ8" i="249"/>
  <c r="HEY8" i="249"/>
  <c r="HEX8" i="249"/>
  <c r="HEW8" i="249"/>
  <c r="HEV8" i="249"/>
  <c r="HEU8" i="249"/>
  <c r="HET8" i="249"/>
  <c r="HES8" i="249"/>
  <c r="HER8" i="249"/>
  <c r="HEQ8" i="249"/>
  <c r="HEP8" i="249"/>
  <c r="HEO8" i="249"/>
  <c r="HEN8" i="249"/>
  <c r="HEM8" i="249"/>
  <c r="HEL8" i="249"/>
  <c r="HEK8" i="249"/>
  <c r="HEJ8" i="249"/>
  <c r="HEI8" i="249"/>
  <c r="HEH8" i="249"/>
  <c r="HEG8" i="249"/>
  <c r="HEF8" i="249"/>
  <c r="HEE8" i="249"/>
  <c r="HED8" i="249"/>
  <c r="HEC8" i="249"/>
  <c r="HEB8" i="249"/>
  <c r="HEA8" i="249"/>
  <c r="HDZ8" i="249"/>
  <c r="HDY8" i="249"/>
  <c r="HDX8" i="249"/>
  <c r="HDW8" i="249"/>
  <c r="HDV8" i="249"/>
  <c r="HDU8" i="249"/>
  <c r="HDT8" i="249"/>
  <c r="HDS8" i="249"/>
  <c r="HDR8" i="249"/>
  <c r="HDQ8" i="249"/>
  <c r="HDP8" i="249"/>
  <c r="HDO8" i="249"/>
  <c r="HDN8" i="249"/>
  <c r="HDM8" i="249"/>
  <c r="HDL8" i="249"/>
  <c r="HDK8" i="249"/>
  <c r="HDJ8" i="249"/>
  <c r="HDI8" i="249"/>
  <c r="HDH8" i="249"/>
  <c r="HDG8" i="249"/>
  <c r="HDF8" i="249"/>
  <c r="HDE8" i="249"/>
  <c r="HDD8" i="249"/>
  <c r="HDC8" i="249"/>
  <c r="HDB8" i="249"/>
  <c r="HDA8" i="249"/>
  <c r="HCZ8" i="249"/>
  <c r="HCY8" i="249"/>
  <c r="HCX8" i="249"/>
  <c r="HCW8" i="249"/>
  <c r="HCV8" i="249"/>
  <c r="HCU8" i="249"/>
  <c r="HCT8" i="249"/>
  <c r="HCS8" i="249"/>
  <c r="HCR8" i="249"/>
  <c r="HCQ8" i="249"/>
  <c r="HCP8" i="249"/>
  <c r="HCO8" i="249"/>
  <c r="HCN8" i="249"/>
  <c r="HCM8" i="249"/>
  <c r="HCL8" i="249"/>
  <c r="HCK8" i="249"/>
  <c r="HCJ8" i="249"/>
  <c r="HCI8" i="249"/>
  <c r="HCH8" i="249"/>
  <c r="HCG8" i="249"/>
  <c r="HCF8" i="249"/>
  <c r="HCE8" i="249"/>
  <c r="HCD8" i="249"/>
  <c r="HCC8" i="249"/>
  <c r="HCB8" i="249"/>
  <c r="HCA8" i="249"/>
  <c r="HBZ8" i="249"/>
  <c r="HBY8" i="249"/>
  <c r="HBX8" i="249"/>
  <c r="HBW8" i="249"/>
  <c r="HBV8" i="249"/>
  <c r="HBU8" i="249"/>
  <c r="HBT8" i="249"/>
  <c r="HBS8" i="249"/>
  <c r="HBR8" i="249"/>
  <c r="HBQ8" i="249"/>
  <c r="HBP8" i="249"/>
  <c r="HBO8" i="249"/>
  <c r="HBN8" i="249"/>
  <c r="HBM8" i="249"/>
  <c r="HBL8" i="249"/>
  <c r="HBK8" i="249"/>
  <c r="HBJ8" i="249"/>
  <c r="HBI8" i="249"/>
  <c r="HBH8" i="249"/>
  <c r="HBG8" i="249"/>
  <c r="HBF8" i="249"/>
  <c r="HBE8" i="249"/>
  <c r="HBD8" i="249"/>
  <c r="HBC8" i="249"/>
  <c r="HBB8" i="249"/>
  <c r="HBA8" i="249"/>
  <c r="HAZ8" i="249"/>
  <c r="HAY8" i="249"/>
  <c r="HAX8" i="249"/>
  <c r="HAW8" i="249"/>
  <c r="HAV8" i="249"/>
  <c r="HAU8" i="249"/>
  <c r="HAT8" i="249"/>
  <c r="HAS8" i="249"/>
  <c r="HAR8" i="249"/>
  <c r="HAQ8" i="249"/>
  <c r="HAP8" i="249"/>
  <c r="HAO8" i="249"/>
  <c r="HAN8" i="249"/>
  <c r="HAM8" i="249"/>
  <c r="HAL8" i="249"/>
  <c r="HAK8" i="249"/>
  <c r="HAJ8" i="249"/>
  <c r="HAI8" i="249"/>
  <c r="HAH8" i="249"/>
  <c r="HAG8" i="249"/>
  <c r="HAF8" i="249"/>
  <c r="HAE8" i="249"/>
  <c r="HAD8" i="249"/>
  <c r="HAC8" i="249"/>
  <c r="HAB8" i="249"/>
  <c r="HAA8" i="249"/>
  <c r="GZZ8" i="249"/>
  <c r="GZY8" i="249"/>
  <c r="GZX8" i="249"/>
  <c r="GZW8" i="249"/>
  <c r="GZV8" i="249"/>
  <c r="GZU8" i="249"/>
  <c r="GZT8" i="249"/>
  <c r="GZS8" i="249"/>
  <c r="GZR8" i="249"/>
  <c r="GZQ8" i="249"/>
  <c r="GZP8" i="249"/>
  <c r="GZO8" i="249"/>
  <c r="GZN8" i="249"/>
  <c r="GZM8" i="249"/>
  <c r="GZL8" i="249"/>
  <c r="GZK8" i="249"/>
  <c r="GZJ8" i="249"/>
  <c r="GZI8" i="249"/>
  <c r="GZH8" i="249"/>
  <c r="GZG8" i="249"/>
  <c r="GZF8" i="249"/>
  <c r="GZE8" i="249"/>
  <c r="GZD8" i="249"/>
  <c r="GZC8" i="249"/>
  <c r="GZB8" i="249"/>
  <c r="GZA8" i="249"/>
  <c r="GYZ8" i="249"/>
  <c r="GYY8" i="249"/>
  <c r="GYX8" i="249"/>
  <c r="GYW8" i="249"/>
  <c r="GYV8" i="249"/>
  <c r="GYU8" i="249"/>
  <c r="GYT8" i="249"/>
  <c r="GYS8" i="249"/>
  <c r="GYR8" i="249"/>
  <c r="GYQ8" i="249"/>
  <c r="GYP8" i="249"/>
  <c r="GYO8" i="249"/>
  <c r="GYN8" i="249"/>
  <c r="GYM8" i="249"/>
  <c r="GYL8" i="249"/>
  <c r="GYK8" i="249"/>
  <c r="GYJ8" i="249"/>
  <c r="GYI8" i="249"/>
  <c r="GYH8" i="249"/>
  <c r="GYG8" i="249"/>
  <c r="GYF8" i="249"/>
  <c r="GYE8" i="249"/>
  <c r="GYD8" i="249"/>
  <c r="GYC8" i="249"/>
  <c r="GYB8" i="249"/>
  <c r="GYA8" i="249"/>
  <c r="GXZ8" i="249"/>
  <c r="GXY8" i="249"/>
  <c r="GXX8" i="249"/>
  <c r="GXW8" i="249"/>
  <c r="GXV8" i="249"/>
  <c r="GXU8" i="249"/>
  <c r="GXT8" i="249"/>
  <c r="GXS8" i="249"/>
  <c r="GXR8" i="249"/>
  <c r="GXQ8" i="249"/>
  <c r="GXP8" i="249"/>
  <c r="GXO8" i="249"/>
  <c r="GXN8" i="249"/>
  <c r="GXM8" i="249"/>
  <c r="GXL8" i="249"/>
  <c r="GXK8" i="249"/>
  <c r="GXJ8" i="249"/>
  <c r="GXI8" i="249"/>
  <c r="GXH8" i="249"/>
  <c r="GXG8" i="249"/>
  <c r="GXF8" i="249"/>
  <c r="GXE8" i="249"/>
  <c r="GXD8" i="249"/>
  <c r="GXC8" i="249"/>
  <c r="GXB8" i="249"/>
  <c r="GXA8" i="249"/>
  <c r="GWZ8" i="249"/>
  <c r="GWY8" i="249"/>
  <c r="GWX8" i="249"/>
  <c r="GWW8" i="249"/>
  <c r="GWV8" i="249"/>
  <c r="GWU8" i="249"/>
  <c r="GWT8" i="249"/>
  <c r="GWS8" i="249"/>
  <c r="GWR8" i="249"/>
  <c r="GWQ8" i="249"/>
  <c r="GWP8" i="249"/>
  <c r="GWO8" i="249"/>
  <c r="GWN8" i="249"/>
  <c r="GWM8" i="249"/>
  <c r="GWL8" i="249"/>
  <c r="GWK8" i="249"/>
  <c r="GWJ8" i="249"/>
  <c r="GWI8" i="249"/>
  <c r="GWH8" i="249"/>
  <c r="GWG8" i="249"/>
  <c r="GWF8" i="249"/>
  <c r="GWE8" i="249"/>
  <c r="GWD8" i="249"/>
  <c r="GWC8" i="249"/>
  <c r="GWB8" i="249"/>
  <c r="GWA8" i="249"/>
  <c r="GVZ8" i="249"/>
  <c r="GVY8" i="249"/>
  <c r="GVX8" i="249"/>
  <c r="GVW8" i="249"/>
  <c r="GVV8" i="249"/>
  <c r="GVU8" i="249"/>
  <c r="GVT8" i="249"/>
  <c r="GVS8" i="249"/>
  <c r="GVR8" i="249"/>
  <c r="GVQ8" i="249"/>
  <c r="GVP8" i="249"/>
  <c r="GVO8" i="249"/>
  <c r="GVN8" i="249"/>
  <c r="GVM8" i="249"/>
  <c r="GVL8" i="249"/>
  <c r="GVK8" i="249"/>
  <c r="GVJ8" i="249"/>
  <c r="GVI8" i="249"/>
  <c r="GVH8" i="249"/>
  <c r="GVG8" i="249"/>
  <c r="GVF8" i="249"/>
  <c r="GVE8" i="249"/>
  <c r="GVD8" i="249"/>
  <c r="GVC8" i="249"/>
  <c r="GVB8" i="249"/>
  <c r="GVA8" i="249"/>
  <c r="GUZ8" i="249"/>
  <c r="GUY8" i="249"/>
  <c r="GUX8" i="249"/>
  <c r="GUW8" i="249"/>
  <c r="GUV8" i="249"/>
  <c r="GUU8" i="249"/>
  <c r="GUT8" i="249"/>
  <c r="GUS8" i="249"/>
  <c r="GUR8" i="249"/>
  <c r="GUQ8" i="249"/>
  <c r="GUP8" i="249"/>
  <c r="GUO8" i="249"/>
  <c r="GUN8" i="249"/>
  <c r="GUM8" i="249"/>
  <c r="GUL8" i="249"/>
  <c r="GUK8" i="249"/>
  <c r="GUJ8" i="249"/>
  <c r="GUI8" i="249"/>
  <c r="GUH8" i="249"/>
  <c r="GUG8" i="249"/>
  <c r="GUF8" i="249"/>
  <c r="GUE8" i="249"/>
  <c r="GUD8" i="249"/>
  <c r="GUC8" i="249"/>
  <c r="GUB8" i="249"/>
  <c r="GUA8" i="249"/>
  <c r="GTZ8" i="249"/>
  <c r="GTY8" i="249"/>
  <c r="GTX8" i="249"/>
  <c r="GTW8" i="249"/>
  <c r="GTV8" i="249"/>
  <c r="GTU8" i="249"/>
  <c r="GTT8" i="249"/>
  <c r="GTS8" i="249"/>
  <c r="GTR8" i="249"/>
  <c r="GTQ8" i="249"/>
  <c r="GTP8" i="249"/>
  <c r="GTO8" i="249"/>
  <c r="GTN8" i="249"/>
  <c r="GTM8" i="249"/>
  <c r="GTL8" i="249"/>
  <c r="GTK8" i="249"/>
  <c r="GTJ8" i="249"/>
  <c r="GTI8" i="249"/>
  <c r="GTH8" i="249"/>
  <c r="GTG8" i="249"/>
  <c r="GTF8" i="249"/>
  <c r="GTE8" i="249"/>
  <c r="GTD8" i="249"/>
  <c r="GTC8" i="249"/>
  <c r="GTB8" i="249"/>
  <c r="GTA8" i="249"/>
  <c r="GSZ8" i="249"/>
  <c r="GSY8" i="249"/>
  <c r="GSX8" i="249"/>
  <c r="GSW8" i="249"/>
  <c r="GSV8" i="249"/>
  <c r="GSU8" i="249"/>
  <c r="GST8" i="249"/>
  <c r="GSS8" i="249"/>
  <c r="GSR8" i="249"/>
  <c r="GSQ8" i="249"/>
  <c r="GSP8" i="249"/>
  <c r="GSO8" i="249"/>
  <c r="GSN8" i="249"/>
  <c r="GSM8" i="249"/>
  <c r="GSL8" i="249"/>
  <c r="GSK8" i="249"/>
  <c r="GSJ8" i="249"/>
  <c r="GSI8" i="249"/>
  <c r="GSH8" i="249"/>
  <c r="GSG8" i="249"/>
  <c r="GSF8" i="249"/>
  <c r="GSE8" i="249"/>
  <c r="GSD8" i="249"/>
  <c r="GSC8" i="249"/>
  <c r="GSB8" i="249"/>
  <c r="GSA8" i="249"/>
  <c r="GRZ8" i="249"/>
  <c r="GRY8" i="249"/>
  <c r="GRX8" i="249"/>
  <c r="GRW8" i="249"/>
  <c r="GRV8" i="249"/>
  <c r="GRU8" i="249"/>
  <c r="GRT8" i="249"/>
  <c r="GRS8" i="249"/>
  <c r="GRR8" i="249"/>
  <c r="GRQ8" i="249"/>
  <c r="GRP8" i="249"/>
  <c r="GRO8" i="249"/>
  <c r="GRN8" i="249"/>
  <c r="GRM8" i="249"/>
  <c r="GRL8" i="249"/>
  <c r="GRK8" i="249"/>
  <c r="GRJ8" i="249"/>
  <c r="GRI8" i="249"/>
  <c r="GRH8" i="249"/>
  <c r="GRG8" i="249"/>
  <c r="GRF8" i="249"/>
  <c r="GRE8" i="249"/>
  <c r="GRD8" i="249"/>
  <c r="GRC8" i="249"/>
  <c r="GRB8" i="249"/>
  <c r="GRA8" i="249"/>
  <c r="GQZ8" i="249"/>
  <c r="GQY8" i="249"/>
  <c r="GQX8" i="249"/>
  <c r="GQW8" i="249"/>
  <c r="GQV8" i="249"/>
  <c r="GQU8" i="249"/>
  <c r="GQT8" i="249"/>
  <c r="GQS8" i="249"/>
  <c r="GQR8" i="249"/>
  <c r="GQQ8" i="249"/>
  <c r="GQP8" i="249"/>
  <c r="GQO8" i="249"/>
  <c r="GQN8" i="249"/>
  <c r="GQM8" i="249"/>
  <c r="GQL8" i="249"/>
  <c r="GQK8" i="249"/>
  <c r="GQJ8" i="249"/>
  <c r="GQI8" i="249"/>
  <c r="GQH8" i="249"/>
  <c r="GQG8" i="249"/>
  <c r="GQF8" i="249"/>
  <c r="GQE8" i="249"/>
  <c r="GQD8" i="249"/>
  <c r="GQC8" i="249"/>
  <c r="GQB8" i="249"/>
  <c r="GQA8" i="249"/>
  <c r="GPZ8" i="249"/>
  <c r="GPY8" i="249"/>
  <c r="GPX8" i="249"/>
  <c r="GPW8" i="249"/>
  <c r="GPV8" i="249"/>
  <c r="GPU8" i="249"/>
  <c r="GPT8" i="249"/>
  <c r="GPS8" i="249"/>
  <c r="GPR8" i="249"/>
  <c r="GPQ8" i="249"/>
  <c r="GPP8" i="249"/>
  <c r="GPO8" i="249"/>
  <c r="GPN8" i="249"/>
  <c r="GPM8" i="249"/>
  <c r="GPL8" i="249"/>
  <c r="GPK8" i="249"/>
  <c r="GPJ8" i="249"/>
  <c r="GPI8" i="249"/>
  <c r="GPH8" i="249"/>
  <c r="GPG8" i="249"/>
  <c r="GPF8" i="249"/>
  <c r="GPE8" i="249"/>
  <c r="GPD8" i="249"/>
  <c r="GPC8" i="249"/>
  <c r="GPB8" i="249"/>
  <c r="GPA8" i="249"/>
  <c r="GOZ8" i="249"/>
  <c r="GOY8" i="249"/>
  <c r="GOX8" i="249"/>
  <c r="GOW8" i="249"/>
  <c r="GOV8" i="249"/>
  <c r="GOU8" i="249"/>
  <c r="GOT8" i="249"/>
  <c r="GOS8" i="249"/>
  <c r="GOR8" i="249"/>
  <c r="GOQ8" i="249"/>
  <c r="GOP8" i="249"/>
  <c r="GOO8" i="249"/>
  <c r="GON8" i="249"/>
  <c r="GOM8" i="249"/>
  <c r="GOL8" i="249"/>
  <c r="GOK8" i="249"/>
  <c r="GOJ8" i="249"/>
  <c r="GOI8" i="249"/>
  <c r="GOH8" i="249"/>
  <c r="GOG8" i="249"/>
  <c r="GOF8" i="249"/>
  <c r="GOE8" i="249"/>
  <c r="GOD8" i="249"/>
  <c r="GOC8" i="249"/>
  <c r="GOB8" i="249"/>
  <c r="GOA8" i="249"/>
  <c r="GNZ8" i="249"/>
  <c r="GNY8" i="249"/>
  <c r="GNX8" i="249"/>
  <c r="GNW8" i="249"/>
  <c r="GNV8" i="249"/>
  <c r="GNU8" i="249"/>
  <c r="GNT8" i="249"/>
  <c r="GNS8" i="249"/>
  <c r="GNR8" i="249"/>
  <c r="GNQ8" i="249"/>
  <c r="GNP8" i="249"/>
  <c r="GNO8" i="249"/>
  <c r="GNN8" i="249"/>
  <c r="GNM8" i="249"/>
  <c r="GNL8" i="249"/>
  <c r="GNK8" i="249"/>
  <c r="GNJ8" i="249"/>
  <c r="GNI8" i="249"/>
  <c r="GNH8" i="249"/>
  <c r="GNG8" i="249"/>
  <c r="GNF8" i="249"/>
  <c r="GNE8" i="249"/>
  <c r="GND8" i="249"/>
  <c r="GNC8" i="249"/>
  <c r="GNB8" i="249"/>
  <c r="GNA8" i="249"/>
  <c r="GMZ8" i="249"/>
  <c r="GMY8" i="249"/>
  <c r="GMX8" i="249"/>
  <c r="GMW8" i="249"/>
  <c r="GMV8" i="249"/>
  <c r="GMU8" i="249"/>
  <c r="GMT8" i="249"/>
  <c r="GMS8" i="249"/>
  <c r="GMR8" i="249"/>
  <c r="GMQ8" i="249"/>
  <c r="GMP8" i="249"/>
  <c r="GMO8" i="249"/>
  <c r="GMN8" i="249"/>
  <c r="GMM8" i="249"/>
  <c r="GML8" i="249"/>
  <c r="GMK8" i="249"/>
  <c r="GMJ8" i="249"/>
  <c r="GMI8" i="249"/>
  <c r="GMH8" i="249"/>
  <c r="GMG8" i="249"/>
  <c r="GMF8" i="249"/>
  <c r="GME8" i="249"/>
  <c r="GMD8" i="249"/>
  <c r="GMC8" i="249"/>
  <c r="GMB8" i="249"/>
  <c r="GMA8" i="249"/>
  <c r="GLZ8" i="249"/>
  <c r="GLY8" i="249"/>
  <c r="GLX8" i="249"/>
  <c r="GLW8" i="249"/>
  <c r="GLV8" i="249"/>
  <c r="GLU8" i="249"/>
  <c r="GLT8" i="249"/>
  <c r="GLS8" i="249"/>
  <c r="GLR8" i="249"/>
  <c r="GLQ8" i="249"/>
  <c r="GLP8" i="249"/>
  <c r="GLO8" i="249"/>
  <c r="GLN8" i="249"/>
  <c r="GLM8" i="249"/>
  <c r="GLL8" i="249"/>
  <c r="GLK8" i="249"/>
  <c r="GLJ8" i="249"/>
  <c r="GLI8" i="249"/>
  <c r="GLH8" i="249"/>
  <c r="GLG8" i="249"/>
  <c r="GLF8" i="249"/>
  <c r="GLE8" i="249"/>
  <c r="GLD8" i="249"/>
  <c r="GLC8" i="249"/>
  <c r="GLB8" i="249"/>
  <c r="GLA8" i="249"/>
  <c r="GKZ8" i="249"/>
  <c r="GKY8" i="249"/>
  <c r="GKX8" i="249"/>
  <c r="GKW8" i="249"/>
  <c r="GKV8" i="249"/>
  <c r="GKU8" i="249"/>
  <c r="GKT8" i="249"/>
  <c r="GKS8" i="249"/>
  <c r="GKR8" i="249"/>
  <c r="GKQ8" i="249"/>
  <c r="GKP8" i="249"/>
  <c r="GKO8" i="249"/>
  <c r="GKN8" i="249"/>
  <c r="GKM8" i="249"/>
  <c r="GKL8" i="249"/>
  <c r="GKK8" i="249"/>
  <c r="GKJ8" i="249"/>
  <c r="GKI8" i="249"/>
  <c r="GKH8" i="249"/>
  <c r="GKG8" i="249"/>
  <c r="GKF8" i="249"/>
  <c r="GKE8" i="249"/>
  <c r="GKD8" i="249"/>
  <c r="GKC8" i="249"/>
  <c r="GKB8" i="249"/>
  <c r="GKA8" i="249"/>
  <c r="GJZ8" i="249"/>
  <c r="GJY8" i="249"/>
  <c r="GJX8" i="249"/>
  <c r="GJW8" i="249"/>
  <c r="GJV8" i="249"/>
  <c r="GJU8" i="249"/>
  <c r="GJT8" i="249"/>
  <c r="GJS8" i="249"/>
  <c r="GJR8" i="249"/>
  <c r="GJQ8" i="249"/>
  <c r="GJP8" i="249"/>
  <c r="GJO8" i="249"/>
  <c r="GJN8" i="249"/>
  <c r="GJM8" i="249"/>
  <c r="GJL8" i="249"/>
  <c r="GJK8" i="249"/>
  <c r="GJJ8" i="249"/>
  <c r="GJI8" i="249"/>
  <c r="GJH8" i="249"/>
  <c r="GJG8" i="249"/>
  <c r="GJF8" i="249"/>
  <c r="GJE8" i="249"/>
  <c r="GJD8" i="249"/>
  <c r="GJC8" i="249"/>
  <c r="GJB8" i="249"/>
  <c r="GJA8" i="249"/>
  <c r="GIZ8" i="249"/>
  <c r="GIY8" i="249"/>
  <c r="GIX8" i="249"/>
  <c r="GIW8" i="249"/>
  <c r="GIV8" i="249"/>
  <c r="GIU8" i="249"/>
  <c r="GIT8" i="249"/>
  <c r="GIS8" i="249"/>
  <c r="GIR8" i="249"/>
  <c r="GIQ8" i="249"/>
  <c r="GIP8" i="249"/>
  <c r="GIO8" i="249"/>
  <c r="GIN8" i="249"/>
  <c r="GIM8" i="249"/>
  <c r="GIL8" i="249"/>
  <c r="GIK8" i="249"/>
  <c r="GIJ8" i="249"/>
  <c r="GII8" i="249"/>
  <c r="GIH8" i="249"/>
  <c r="GIG8" i="249"/>
  <c r="GIF8" i="249"/>
  <c r="GIE8" i="249"/>
  <c r="GID8" i="249"/>
  <c r="GIC8" i="249"/>
  <c r="GIB8" i="249"/>
  <c r="GIA8" i="249"/>
  <c r="GHZ8" i="249"/>
  <c r="GHY8" i="249"/>
  <c r="GHX8" i="249"/>
  <c r="GHW8" i="249"/>
  <c r="GHV8" i="249"/>
  <c r="GHU8" i="249"/>
  <c r="GHT8" i="249"/>
  <c r="GHS8" i="249"/>
  <c r="GHR8" i="249"/>
  <c r="GHQ8" i="249"/>
  <c r="GHP8" i="249"/>
  <c r="GHO8" i="249"/>
  <c r="GHN8" i="249"/>
  <c r="GHM8" i="249"/>
  <c r="GHL8" i="249"/>
  <c r="GHK8" i="249"/>
  <c r="GHJ8" i="249"/>
  <c r="GHI8" i="249"/>
  <c r="GHH8" i="249"/>
  <c r="GHG8" i="249"/>
  <c r="GHF8" i="249"/>
  <c r="GHE8" i="249"/>
  <c r="GHD8" i="249"/>
  <c r="GHC8" i="249"/>
  <c r="GHB8" i="249"/>
  <c r="GHA8" i="249"/>
  <c r="GGZ8" i="249"/>
  <c r="GGY8" i="249"/>
  <c r="GGX8" i="249"/>
  <c r="GGW8" i="249"/>
  <c r="GGV8" i="249"/>
  <c r="GGU8" i="249"/>
  <c r="GGT8" i="249"/>
  <c r="GGS8" i="249"/>
  <c r="GGR8" i="249"/>
  <c r="GGQ8" i="249"/>
  <c r="GGP8" i="249"/>
  <c r="GGO8" i="249"/>
  <c r="GGN8" i="249"/>
  <c r="GGM8" i="249"/>
  <c r="GGL8" i="249"/>
  <c r="GGK8" i="249"/>
  <c r="GGJ8" i="249"/>
  <c r="GGI8" i="249"/>
  <c r="GGH8" i="249"/>
  <c r="GGG8" i="249"/>
  <c r="GGF8" i="249"/>
  <c r="GGE8" i="249"/>
  <c r="GGD8" i="249"/>
  <c r="GGC8" i="249"/>
  <c r="GGB8" i="249"/>
  <c r="GGA8" i="249"/>
  <c r="GFZ8" i="249"/>
  <c r="GFY8" i="249"/>
  <c r="GFX8" i="249"/>
  <c r="GFW8" i="249"/>
  <c r="GFV8" i="249"/>
  <c r="GFU8" i="249"/>
  <c r="GFT8" i="249"/>
  <c r="GFS8" i="249"/>
  <c r="GFR8" i="249"/>
  <c r="GFQ8" i="249"/>
  <c r="GFP8" i="249"/>
  <c r="GFO8" i="249"/>
  <c r="GFN8" i="249"/>
  <c r="GFM8" i="249"/>
  <c r="GFL8" i="249"/>
  <c r="GFK8" i="249"/>
  <c r="GFJ8" i="249"/>
  <c r="GFI8" i="249"/>
  <c r="GFH8" i="249"/>
  <c r="GFG8" i="249"/>
  <c r="GFF8" i="249"/>
  <c r="GFE8" i="249"/>
  <c r="GFD8" i="249"/>
  <c r="GFC8" i="249"/>
  <c r="GFB8" i="249"/>
  <c r="GFA8" i="249"/>
  <c r="GEZ8" i="249"/>
  <c r="GEY8" i="249"/>
  <c r="GEX8" i="249"/>
  <c r="GEW8" i="249"/>
  <c r="GEV8" i="249"/>
  <c r="GEU8" i="249"/>
  <c r="GET8" i="249"/>
  <c r="GES8" i="249"/>
  <c r="GER8" i="249"/>
  <c r="GEQ8" i="249"/>
  <c r="GEP8" i="249"/>
  <c r="GEO8" i="249"/>
  <c r="GEN8" i="249"/>
  <c r="GEM8" i="249"/>
  <c r="GEL8" i="249"/>
  <c r="GEK8" i="249"/>
  <c r="GEJ8" i="249"/>
  <c r="GEI8" i="249"/>
  <c r="GEH8" i="249"/>
  <c r="GEG8" i="249"/>
  <c r="GEF8" i="249"/>
  <c r="GEE8" i="249"/>
  <c r="GED8" i="249"/>
  <c r="GEC8" i="249"/>
  <c r="GEB8" i="249"/>
  <c r="GEA8" i="249"/>
  <c r="GDZ8" i="249"/>
  <c r="GDY8" i="249"/>
  <c r="GDX8" i="249"/>
  <c r="GDW8" i="249"/>
  <c r="GDV8" i="249"/>
  <c r="GDU8" i="249"/>
  <c r="GDT8" i="249"/>
  <c r="GDS8" i="249"/>
  <c r="GDR8" i="249"/>
  <c r="GDQ8" i="249"/>
  <c r="GDP8" i="249"/>
  <c r="GDO8" i="249"/>
  <c r="GDN8" i="249"/>
  <c r="GDM8" i="249"/>
  <c r="GDL8" i="249"/>
  <c r="GDK8" i="249"/>
  <c r="GDJ8" i="249"/>
  <c r="GDI8" i="249"/>
  <c r="GDH8" i="249"/>
  <c r="GDG8" i="249"/>
  <c r="GDF8" i="249"/>
  <c r="GDE8" i="249"/>
  <c r="GDD8" i="249"/>
  <c r="GDC8" i="249"/>
  <c r="GDB8" i="249"/>
  <c r="GDA8" i="249"/>
  <c r="GCZ8" i="249"/>
  <c r="GCY8" i="249"/>
  <c r="GCX8" i="249"/>
  <c r="GCW8" i="249"/>
  <c r="GCV8" i="249"/>
  <c r="GCU8" i="249"/>
  <c r="GCT8" i="249"/>
  <c r="GCS8" i="249"/>
  <c r="GCR8" i="249"/>
  <c r="GCQ8" i="249"/>
  <c r="GCP8" i="249"/>
  <c r="GCO8" i="249"/>
  <c r="GCN8" i="249"/>
  <c r="GCM8" i="249"/>
  <c r="GCL8" i="249"/>
  <c r="GCK8" i="249"/>
  <c r="GCJ8" i="249"/>
  <c r="GCI8" i="249"/>
  <c r="GCH8" i="249"/>
  <c r="GCG8" i="249"/>
  <c r="GCF8" i="249"/>
  <c r="GCE8" i="249"/>
  <c r="GCD8" i="249"/>
  <c r="GCC8" i="249"/>
  <c r="GCB8" i="249"/>
  <c r="GCA8" i="249"/>
  <c r="GBZ8" i="249"/>
  <c r="GBY8" i="249"/>
  <c r="GBX8" i="249"/>
  <c r="GBW8" i="249"/>
  <c r="GBV8" i="249"/>
  <c r="GBU8" i="249"/>
  <c r="GBT8" i="249"/>
  <c r="GBS8" i="249"/>
  <c r="GBR8" i="249"/>
  <c r="GBQ8" i="249"/>
  <c r="GBP8" i="249"/>
  <c r="GBO8" i="249"/>
  <c r="GBN8" i="249"/>
  <c r="GBM8" i="249"/>
  <c r="GBL8" i="249"/>
  <c r="GBK8" i="249"/>
  <c r="GBJ8" i="249"/>
  <c r="GBI8" i="249"/>
  <c r="GBH8" i="249"/>
  <c r="GBG8" i="249"/>
  <c r="GBF8" i="249"/>
  <c r="GBE8" i="249"/>
  <c r="GBD8" i="249"/>
  <c r="GBC8" i="249"/>
  <c r="GBB8" i="249"/>
  <c r="GBA8" i="249"/>
  <c r="GAZ8" i="249"/>
  <c r="GAY8" i="249"/>
  <c r="GAX8" i="249"/>
  <c r="GAW8" i="249"/>
  <c r="GAV8" i="249"/>
  <c r="GAU8" i="249"/>
  <c r="GAT8" i="249"/>
  <c r="GAS8" i="249"/>
  <c r="GAR8" i="249"/>
  <c r="GAQ8" i="249"/>
  <c r="GAP8" i="249"/>
  <c r="GAO8" i="249"/>
  <c r="GAN8" i="249"/>
  <c r="GAM8" i="249"/>
  <c r="GAL8" i="249"/>
  <c r="GAK8" i="249"/>
  <c r="GAJ8" i="249"/>
  <c r="GAI8" i="249"/>
  <c r="GAH8" i="249"/>
  <c r="GAG8" i="249"/>
  <c r="GAF8" i="249"/>
  <c r="GAE8" i="249"/>
  <c r="GAD8" i="249"/>
  <c r="GAC8" i="249"/>
  <c r="GAB8" i="249"/>
  <c r="GAA8" i="249"/>
  <c r="FZZ8" i="249"/>
  <c r="FZY8" i="249"/>
  <c r="FZX8" i="249"/>
  <c r="FZW8" i="249"/>
  <c r="FZV8" i="249"/>
  <c r="FZU8" i="249"/>
  <c r="FZT8" i="249"/>
  <c r="FZS8" i="249"/>
  <c r="FZR8" i="249"/>
  <c r="FZQ8" i="249"/>
  <c r="FZP8" i="249"/>
  <c r="FZO8" i="249"/>
  <c r="FZN8" i="249"/>
  <c r="FZM8" i="249"/>
  <c r="FZL8" i="249"/>
  <c r="FZK8" i="249"/>
  <c r="FZJ8" i="249"/>
  <c r="FZI8" i="249"/>
  <c r="FZH8" i="249"/>
  <c r="FZG8" i="249"/>
  <c r="FZF8" i="249"/>
  <c r="FZE8" i="249"/>
  <c r="FZD8" i="249"/>
  <c r="FZC8" i="249"/>
  <c r="FZB8" i="249"/>
  <c r="FZA8" i="249"/>
  <c r="FYZ8" i="249"/>
  <c r="FYY8" i="249"/>
  <c r="FYX8" i="249"/>
  <c r="FYW8" i="249"/>
  <c r="FYV8" i="249"/>
  <c r="FYU8" i="249"/>
  <c r="FYT8" i="249"/>
  <c r="FYS8" i="249"/>
  <c r="FYR8" i="249"/>
  <c r="FYQ8" i="249"/>
  <c r="FYP8" i="249"/>
  <c r="FYO8" i="249"/>
  <c r="FYN8" i="249"/>
  <c r="FYM8" i="249"/>
  <c r="FYL8" i="249"/>
  <c r="FYK8" i="249"/>
  <c r="FYJ8" i="249"/>
  <c r="FYI8" i="249"/>
  <c r="FYH8" i="249"/>
  <c r="FYG8" i="249"/>
  <c r="FYF8" i="249"/>
  <c r="FYE8" i="249"/>
  <c r="FYD8" i="249"/>
  <c r="FYC8" i="249"/>
  <c r="FYB8" i="249"/>
  <c r="FYA8" i="249"/>
  <c r="FXZ8" i="249"/>
  <c r="FXY8" i="249"/>
  <c r="FXX8" i="249"/>
  <c r="FXW8" i="249"/>
  <c r="FXV8" i="249"/>
  <c r="FXU8" i="249"/>
  <c r="FXT8" i="249"/>
  <c r="FXS8" i="249"/>
  <c r="FXR8" i="249"/>
  <c r="FXQ8" i="249"/>
  <c r="FXP8" i="249"/>
  <c r="FXO8" i="249"/>
  <c r="FXN8" i="249"/>
  <c r="FXM8" i="249"/>
  <c r="FXL8" i="249"/>
  <c r="FXK8" i="249"/>
  <c r="FXJ8" i="249"/>
  <c r="FXI8" i="249"/>
  <c r="FXH8" i="249"/>
  <c r="FXG8" i="249"/>
  <c r="FXF8" i="249"/>
  <c r="FXE8" i="249"/>
  <c r="FXD8" i="249"/>
  <c r="FXC8" i="249"/>
  <c r="FXB8" i="249"/>
  <c r="FXA8" i="249"/>
  <c r="FWZ8" i="249"/>
  <c r="FWY8" i="249"/>
  <c r="FWX8" i="249"/>
  <c r="FWW8" i="249"/>
  <c r="FWV8" i="249"/>
  <c r="FWU8" i="249"/>
  <c r="FWT8" i="249"/>
  <c r="FWS8" i="249"/>
  <c r="FWR8" i="249"/>
  <c r="FWQ8" i="249"/>
  <c r="FWP8" i="249"/>
  <c r="FWO8" i="249"/>
  <c r="FWN8" i="249"/>
  <c r="FWM8" i="249"/>
  <c r="FWL8" i="249"/>
  <c r="FWK8" i="249"/>
  <c r="FWJ8" i="249"/>
  <c r="FWI8" i="249"/>
  <c r="FWH8" i="249"/>
  <c r="FWG8" i="249"/>
  <c r="FWF8" i="249"/>
  <c r="FWE8" i="249"/>
  <c r="FWD8" i="249"/>
  <c r="FWC8" i="249"/>
  <c r="FWB8" i="249"/>
  <c r="FWA8" i="249"/>
  <c r="FVZ8" i="249"/>
  <c r="FVY8" i="249"/>
  <c r="FVX8" i="249"/>
  <c r="FVW8" i="249"/>
  <c r="FVV8" i="249"/>
  <c r="FVU8" i="249"/>
  <c r="FVT8" i="249"/>
  <c r="FVS8" i="249"/>
  <c r="FVR8" i="249"/>
  <c r="FVQ8" i="249"/>
  <c r="FVP8" i="249"/>
  <c r="FVO8" i="249"/>
  <c r="FVN8" i="249"/>
  <c r="FVM8" i="249"/>
  <c r="FVL8" i="249"/>
  <c r="FVK8" i="249"/>
  <c r="FVJ8" i="249"/>
  <c r="FVI8" i="249"/>
  <c r="FVH8" i="249"/>
  <c r="FVG8" i="249"/>
  <c r="FVF8" i="249"/>
  <c r="FVE8" i="249"/>
  <c r="FVD8" i="249"/>
  <c r="FVC8" i="249"/>
  <c r="FVB8" i="249"/>
  <c r="FVA8" i="249"/>
  <c r="FUZ8" i="249"/>
  <c r="FUY8" i="249"/>
  <c r="FUX8" i="249"/>
  <c r="FUW8" i="249"/>
  <c r="FUV8" i="249"/>
  <c r="FUU8" i="249"/>
  <c r="FUT8" i="249"/>
  <c r="FUS8" i="249"/>
  <c r="FUR8" i="249"/>
  <c r="FUQ8" i="249"/>
  <c r="FUP8" i="249"/>
  <c r="FUO8" i="249"/>
  <c r="FUN8" i="249"/>
  <c r="FUM8" i="249"/>
  <c r="FUL8" i="249"/>
  <c r="FUK8" i="249"/>
  <c r="FUJ8" i="249"/>
  <c r="FUI8" i="249"/>
  <c r="FUH8" i="249"/>
  <c r="FUG8" i="249"/>
  <c r="FUF8" i="249"/>
  <c r="FUE8" i="249"/>
  <c r="FUD8" i="249"/>
  <c r="FUC8" i="249"/>
  <c r="FUB8" i="249"/>
  <c r="FUA8" i="249"/>
  <c r="FTZ8" i="249"/>
  <c r="FTY8" i="249"/>
  <c r="FTX8" i="249"/>
  <c r="FTW8" i="249"/>
  <c r="FTV8" i="249"/>
  <c r="FTU8" i="249"/>
  <c r="FTT8" i="249"/>
  <c r="FTS8" i="249"/>
  <c r="FTR8" i="249"/>
  <c r="FTQ8" i="249"/>
  <c r="FTP8" i="249"/>
  <c r="FTO8" i="249"/>
  <c r="FTN8" i="249"/>
  <c r="FTM8" i="249"/>
  <c r="FTL8" i="249"/>
  <c r="FTK8" i="249"/>
  <c r="FTJ8" i="249"/>
  <c r="FTI8" i="249"/>
  <c r="FTH8" i="249"/>
  <c r="FTG8" i="249"/>
  <c r="FTF8" i="249"/>
  <c r="FTE8" i="249"/>
  <c r="FTD8" i="249"/>
  <c r="FTC8" i="249"/>
  <c r="FTB8" i="249"/>
  <c r="FTA8" i="249"/>
  <c r="FSZ8" i="249"/>
  <c r="FSY8" i="249"/>
  <c r="FSX8" i="249"/>
  <c r="FSW8" i="249"/>
  <c r="FSV8" i="249"/>
  <c r="FSU8" i="249"/>
  <c r="FST8" i="249"/>
  <c r="FSS8" i="249"/>
  <c r="FSR8" i="249"/>
  <c r="FSQ8" i="249"/>
  <c r="FSP8" i="249"/>
  <c r="FSO8" i="249"/>
  <c r="FSN8" i="249"/>
  <c r="FSM8" i="249"/>
  <c r="FSL8" i="249"/>
  <c r="FSK8" i="249"/>
  <c r="FSJ8" i="249"/>
  <c r="FSI8" i="249"/>
  <c r="FSH8" i="249"/>
  <c r="FSG8" i="249"/>
  <c r="FSF8" i="249"/>
  <c r="FSE8" i="249"/>
  <c r="FSD8" i="249"/>
  <c r="FSC8" i="249"/>
  <c r="FSB8" i="249"/>
  <c r="FSA8" i="249"/>
  <c r="FRZ8" i="249"/>
  <c r="FRY8" i="249"/>
  <c r="FRX8" i="249"/>
  <c r="FRW8" i="249"/>
  <c r="FRV8" i="249"/>
  <c r="FRU8" i="249"/>
  <c r="FRT8" i="249"/>
  <c r="FRS8" i="249"/>
  <c r="FRR8" i="249"/>
  <c r="FRQ8" i="249"/>
  <c r="FRP8" i="249"/>
  <c r="FRO8" i="249"/>
  <c r="FRN8" i="249"/>
  <c r="FRM8" i="249"/>
  <c r="FRL8" i="249"/>
  <c r="FRK8" i="249"/>
  <c r="FRJ8" i="249"/>
  <c r="FRI8" i="249"/>
  <c r="FRH8" i="249"/>
  <c r="FRG8" i="249"/>
  <c r="FRF8" i="249"/>
  <c r="FRE8" i="249"/>
  <c r="FRD8" i="249"/>
  <c r="FRC8" i="249"/>
  <c r="FRB8" i="249"/>
  <c r="FRA8" i="249"/>
  <c r="FQZ8" i="249"/>
  <c r="FQY8" i="249"/>
  <c r="FQX8" i="249"/>
  <c r="FQW8" i="249"/>
  <c r="FQV8" i="249"/>
  <c r="FQU8" i="249"/>
  <c r="FQT8" i="249"/>
  <c r="FQS8" i="249"/>
  <c r="FQR8" i="249"/>
  <c r="FQQ8" i="249"/>
  <c r="FQP8" i="249"/>
  <c r="FQO8" i="249"/>
  <c r="FQN8" i="249"/>
  <c r="FQM8" i="249"/>
  <c r="FQL8" i="249"/>
  <c r="FQK8" i="249"/>
  <c r="FQJ8" i="249"/>
  <c r="FQI8" i="249"/>
  <c r="FQH8" i="249"/>
  <c r="FQG8" i="249"/>
  <c r="FQF8" i="249"/>
  <c r="FQE8" i="249"/>
  <c r="FQD8" i="249"/>
  <c r="FQC8" i="249"/>
  <c r="FQB8" i="249"/>
  <c r="FQA8" i="249"/>
  <c r="FPZ8" i="249"/>
  <c r="FPY8" i="249"/>
  <c r="FPX8" i="249"/>
  <c r="FPW8" i="249"/>
  <c r="FPV8" i="249"/>
  <c r="FPU8" i="249"/>
  <c r="FPT8" i="249"/>
  <c r="FPS8" i="249"/>
  <c r="FPR8" i="249"/>
  <c r="FPQ8" i="249"/>
  <c r="FPP8" i="249"/>
  <c r="FPO8" i="249"/>
  <c r="FPN8" i="249"/>
  <c r="FPM8" i="249"/>
  <c r="FPL8" i="249"/>
  <c r="FPK8" i="249"/>
  <c r="FPJ8" i="249"/>
  <c r="FPI8" i="249"/>
  <c r="FPH8" i="249"/>
  <c r="FPG8" i="249"/>
  <c r="FPF8" i="249"/>
  <c r="FPE8" i="249"/>
  <c r="FPD8" i="249"/>
  <c r="FPC8" i="249"/>
  <c r="FPB8" i="249"/>
  <c r="FPA8" i="249"/>
  <c r="FOZ8" i="249"/>
  <c r="FOY8" i="249"/>
  <c r="FOX8" i="249"/>
  <c r="FOW8" i="249"/>
  <c r="FOV8" i="249"/>
  <c r="FOU8" i="249"/>
  <c r="FOT8" i="249"/>
  <c r="FOS8" i="249"/>
  <c r="FOR8" i="249"/>
  <c r="FOQ8" i="249"/>
  <c r="FOP8" i="249"/>
  <c r="FOO8" i="249"/>
  <c r="FON8" i="249"/>
  <c r="FOM8" i="249"/>
  <c r="FOL8" i="249"/>
  <c r="FOK8" i="249"/>
  <c r="FOJ8" i="249"/>
  <c r="FOI8" i="249"/>
  <c r="FOH8" i="249"/>
  <c r="FOG8" i="249"/>
  <c r="FOF8" i="249"/>
  <c r="FOE8" i="249"/>
  <c r="FOD8" i="249"/>
  <c r="FOC8" i="249"/>
  <c r="FOB8" i="249"/>
  <c r="FOA8" i="249"/>
  <c r="FNZ8" i="249"/>
  <c r="FNY8" i="249"/>
  <c r="FNX8" i="249"/>
  <c r="FNW8" i="249"/>
  <c r="FNV8" i="249"/>
  <c r="FNU8" i="249"/>
  <c r="FNT8" i="249"/>
  <c r="FNS8" i="249"/>
  <c r="FNR8" i="249"/>
  <c r="FNQ8" i="249"/>
  <c r="FNP8" i="249"/>
  <c r="FNO8" i="249"/>
  <c r="FNN8" i="249"/>
  <c r="FNM8" i="249"/>
  <c r="FNL8" i="249"/>
  <c r="FNK8" i="249"/>
  <c r="FNJ8" i="249"/>
  <c r="FNI8" i="249"/>
  <c r="FNH8" i="249"/>
  <c r="FNG8" i="249"/>
  <c r="FNF8" i="249"/>
  <c r="FNE8" i="249"/>
  <c r="FND8" i="249"/>
  <c r="FNC8" i="249"/>
  <c r="FNB8" i="249"/>
  <c r="FNA8" i="249"/>
  <c r="FMZ8" i="249"/>
  <c r="FMY8" i="249"/>
  <c r="FMX8" i="249"/>
  <c r="FMW8" i="249"/>
  <c r="FMV8" i="249"/>
  <c r="FMU8" i="249"/>
  <c r="FMT8" i="249"/>
  <c r="FMS8" i="249"/>
  <c r="FMR8" i="249"/>
  <c r="FMQ8" i="249"/>
  <c r="FMP8" i="249"/>
  <c r="FMO8" i="249"/>
  <c r="FMN8" i="249"/>
  <c r="FMM8" i="249"/>
  <c r="FML8" i="249"/>
  <c r="FMK8" i="249"/>
  <c r="FMJ8" i="249"/>
  <c r="FMI8" i="249"/>
  <c r="FMH8" i="249"/>
  <c r="FMG8" i="249"/>
  <c r="FMF8" i="249"/>
  <c r="FME8" i="249"/>
  <c r="FMD8" i="249"/>
  <c r="FMC8" i="249"/>
  <c r="FMB8" i="249"/>
  <c r="FMA8" i="249"/>
  <c r="FLZ8" i="249"/>
  <c r="FLY8" i="249"/>
  <c r="FLX8" i="249"/>
  <c r="FLW8" i="249"/>
  <c r="FLV8" i="249"/>
  <c r="FLU8" i="249"/>
  <c r="FLT8" i="249"/>
  <c r="FLS8" i="249"/>
  <c r="FLR8" i="249"/>
  <c r="FLQ8" i="249"/>
  <c r="FLP8" i="249"/>
  <c r="FLO8" i="249"/>
  <c r="FLN8" i="249"/>
  <c r="FLM8" i="249"/>
  <c r="FLL8" i="249"/>
  <c r="FLK8" i="249"/>
  <c r="FLJ8" i="249"/>
  <c r="FLI8" i="249"/>
  <c r="FLH8" i="249"/>
  <c r="FLG8" i="249"/>
  <c r="FLF8" i="249"/>
  <c r="FLE8" i="249"/>
  <c r="FLD8" i="249"/>
  <c r="FLC8" i="249"/>
  <c r="FLB8" i="249"/>
  <c r="FLA8" i="249"/>
  <c r="FKZ8" i="249"/>
  <c r="FKY8" i="249"/>
  <c r="FKX8" i="249"/>
  <c r="FKW8" i="249"/>
  <c r="FKV8" i="249"/>
  <c r="FKU8" i="249"/>
  <c r="FKT8" i="249"/>
  <c r="FKS8" i="249"/>
  <c r="FKR8" i="249"/>
  <c r="FKQ8" i="249"/>
  <c r="FKP8" i="249"/>
  <c r="FKO8" i="249"/>
  <c r="FKN8" i="249"/>
  <c r="FKM8" i="249"/>
  <c r="FKL8" i="249"/>
  <c r="FKK8" i="249"/>
  <c r="FKJ8" i="249"/>
  <c r="FKI8" i="249"/>
  <c r="FKH8" i="249"/>
  <c r="FKG8" i="249"/>
  <c r="FKF8" i="249"/>
  <c r="FKE8" i="249"/>
  <c r="FKD8" i="249"/>
  <c r="FKC8" i="249"/>
  <c r="FKB8" i="249"/>
  <c r="FKA8" i="249"/>
  <c r="FJZ8" i="249"/>
  <c r="FJY8" i="249"/>
  <c r="FJX8" i="249"/>
  <c r="FJW8" i="249"/>
  <c r="FJV8" i="249"/>
  <c r="FJU8" i="249"/>
  <c r="FJT8" i="249"/>
  <c r="FJS8" i="249"/>
  <c r="FJR8" i="249"/>
  <c r="FJQ8" i="249"/>
  <c r="FJP8" i="249"/>
  <c r="FJO8" i="249"/>
  <c r="FJN8" i="249"/>
  <c r="FJM8" i="249"/>
  <c r="FJL8" i="249"/>
  <c r="FJK8" i="249"/>
  <c r="FJJ8" i="249"/>
  <c r="FJI8" i="249"/>
  <c r="FJH8" i="249"/>
  <c r="FJG8" i="249"/>
  <c r="FJF8" i="249"/>
  <c r="FJE8" i="249"/>
  <c r="FJD8" i="249"/>
  <c r="FJC8" i="249"/>
  <c r="FJB8" i="249"/>
  <c r="FJA8" i="249"/>
  <c r="FIZ8" i="249"/>
  <c r="FIY8" i="249"/>
  <c r="FIX8" i="249"/>
  <c r="FIW8" i="249"/>
  <c r="FIV8" i="249"/>
  <c r="FIU8" i="249"/>
  <c r="FIT8" i="249"/>
  <c r="FIS8" i="249"/>
  <c r="FIR8" i="249"/>
  <c r="FIQ8" i="249"/>
  <c r="FIP8" i="249"/>
  <c r="FIO8" i="249"/>
  <c r="FIN8" i="249"/>
  <c r="FIM8" i="249"/>
  <c r="FIL8" i="249"/>
  <c r="FIK8" i="249"/>
  <c r="FIJ8" i="249"/>
  <c r="FII8" i="249"/>
  <c r="FIH8" i="249"/>
  <c r="FIG8" i="249"/>
  <c r="FIF8" i="249"/>
  <c r="FIE8" i="249"/>
  <c r="FID8" i="249"/>
  <c r="FIC8" i="249"/>
  <c r="FIB8" i="249"/>
  <c r="FIA8" i="249"/>
  <c r="FHZ8" i="249"/>
  <c r="FHY8" i="249"/>
  <c r="FHX8" i="249"/>
  <c r="FHW8" i="249"/>
  <c r="FHV8" i="249"/>
  <c r="FHU8" i="249"/>
  <c r="FHT8" i="249"/>
  <c r="FHS8" i="249"/>
  <c r="FHR8" i="249"/>
  <c r="FHQ8" i="249"/>
  <c r="FHP8" i="249"/>
  <c r="FHO8" i="249"/>
  <c r="FHN8" i="249"/>
  <c r="FHM8" i="249"/>
  <c r="FHL8" i="249"/>
  <c r="FHK8" i="249"/>
  <c r="FHJ8" i="249"/>
  <c r="FHI8" i="249"/>
  <c r="FHH8" i="249"/>
  <c r="FHG8" i="249"/>
  <c r="FHF8" i="249"/>
  <c r="FHE8" i="249"/>
  <c r="FHD8" i="249"/>
  <c r="FHC8" i="249"/>
  <c r="FHB8" i="249"/>
  <c r="FHA8" i="249"/>
  <c r="FGZ8" i="249"/>
  <c r="FGY8" i="249"/>
  <c r="FGX8" i="249"/>
  <c r="FGW8" i="249"/>
  <c r="FGV8" i="249"/>
  <c r="FGU8" i="249"/>
  <c r="FGT8" i="249"/>
  <c r="FGS8" i="249"/>
  <c r="FGR8" i="249"/>
  <c r="FGQ8" i="249"/>
  <c r="FGP8" i="249"/>
  <c r="FGO8" i="249"/>
  <c r="FGN8" i="249"/>
  <c r="FGM8" i="249"/>
  <c r="FGL8" i="249"/>
  <c r="FGK8" i="249"/>
  <c r="FGJ8" i="249"/>
  <c r="FGI8" i="249"/>
  <c r="FGH8" i="249"/>
  <c r="FGG8" i="249"/>
  <c r="FGF8" i="249"/>
  <c r="FGE8" i="249"/>
  <c r="FGD8" i="249"/>
  <c r="FGC8" i="249"/>
  <c r="FGB8" i="249"/>
  <c r="FGA8" i="249"/>
  <c r="FFZ8" i="249"/>
  <c r="FFY8" i="249"/>
  <c r="FFX8" i="249"/>
  <c r="FFW8" i="249"/>
  <c r="FFV8" i="249"/>
  <c r="FFU8" i="249"/>
  <c r="FFT8" i="249"/>
  <c r="FFS8" i="249"/>
  <c r="FFR8" i="249"/>
  <c r="FFQ8" i="249"/>
  <c r="FFP8" i="249"/>
  <c r="FFO8" i="249"/>
  <c r="FFN8" i="249"/>
  <c r="FFM8" i="249"/>
  <c r="FFL8" i="249"/>
  <c r="FFK8" i="249"/>
  <c r="FFJ8" i="249"/>
  <c r="FFI8" i="249"/>
  <c r="FFH8" i="249"/>
  <c r="FFG8" i="249"/>
  <c r="FFF8" i="249"/>
  <c r="FFE8" i="249"/>
  <c r="FFD8" i="249"/>
  <c r="FFC8" i="249"/>
  <c r="FFB8" i="249"/>
  <c r="FFA8" i="249"/>
  <c r="FEZ8" i="249"/>
  <c r="FEY8" i="249"/>
  <c r="FEX8" i="249"/>
  <c r="FEW8" i="249"/>
  <c r="FEV8" i="249"/>
  <c r="FEU8" i="249"/>
  <c r="FET8" i="249"/>
  <c r="FES8" i="249"/>
  <c r="FER8" i="249"/>
  <c r="FEQ8" i="249"/>
  <c r="FEP8" i="249"/>
  <c r="FEO8" i="249"/>
  <c r="FEN8" i="249"/>
  <c r="FEM8" i="249"/>
  <c r="FEL8" i="249"/>
  <c r="FEK8" i="249"/>
  <c r="FEJ8" i="249"/>
  <c r="FEI8" i="249"/>
  <c r="FEH8" i="249"/>
  <c r="FEG8" i="249"/>
  <c r="FEF8" i="249"/>
  <c r="FEE8" i="249"/>
  <c r="FED8" i="249"/>
  <c r="FEC8" i="249"/>
  <c r="FEB8" i="249"/>
  <c r="FEA8" i="249"/>
  <c r="FDZ8" i="249"/>
  <c r="FDY8" i="249"/>
  <c r="FDX8" i="249"/>
  <c r="FDW8" i="249"/>
  <c r="FDV8" i="249"/>
  <c r="FDU8" i="249"/>
  <c r="FDT8" i="249"/>
  <c r="FDS8" i="249"/>
  <c r="FDR8" i="249"/>
  <c r="FDQ8" i="249"/>
  <c r="FDP8" i="249"/>
  <c r="FDO8" i="249"/>
  <c r="FDN8" i="249"/>
  <c r="FDM8" i="249"/>
  <c r="FDL8" i="249"/>
  <c r="FDK8" i="249"/>
  <c r="FDJ8" i="249"/>
  <c r="FDI8" i="249"/>
  <c r="FDH8" i="249"/>
  <c r="FDG8" i="249"/>
  <c r="FDF8" i="249"/>
  <c r="FDE8" i="249"/>
  <c r="FDD8" i="249"/>
  <c r="FDC8" i="249"/>
  <c r="FDB8" i="249"/>
  <c r="FDA8" i="249"/>
  <c r="FCZ8" i="249"/>
  <c r="FCY8" i="249"/>
  <c r="FCX8" i="249"/>
  <c r="FCW8" i="249"/>
  <c r="FCV8" i="249"/>
  <c r="FCU8" i="249"/>
  <c r="FCT8" i="249"/>
  <c r="FCS8" i="249"/>
  <c r="FCR8" i="249"/>
  <c r="FCQ8" i="249"/>
  <c r="FCP8" i="249"/>
  <c r="FCO8" i="249"/>
  <c r="FCN8" i="249"/>
  <c r="FCM8" i="249"/>
  <c r="FCL8" i="249"/>
  <c r="FCK8" i="249"/>
  <c r="FCJ8" i="249"/>
  <c r="FCI8" i="249"/>
  <c r="FCH8" i="249"/>
  <c r="FCG8" i="249"/>
  <c r="FCF8" i="249"/>
  <c r="FCE8" i="249"/>
  <c r="FCD8" i="249"/>
  <c r="FCC8" i="249"/>
  <c r="FCB8" i="249"/>
  <c r="FCA8" i="249"/>
  <c r="FBZ8" i="249"/>
  <c r="FBY8" i="249"/>
  <c r="FBX8" i="249"/>
  <c r="FBW8" i="249"/>
  <c r="FBV8" i="249"/>
  <c r="FBU8" i="249"/>
  <c r="FBT8" i="249"/>
  <c r="FBS8" i="249"/>
  <c r="FBR8" i="249"/>
  <c r="FBQ8" i="249"/>
  <c r="FBP8" i="249"/>
  <c r="FBO8" i="249"/>
  <c r="FBN8" i="249"/>
  <c r="FBM8" i="249"/>
  <c r="FBL8" i="249"/>
  <c r="FBK8" i="249"/>
  <c r="FBJ8" i="249"/>
  <c r="FBI8" i="249"/>
  <c r="FBH8" i="249"/>
  <c r="FBG8" i="249"/>
  <c r="FBF8" i="249"/>
  <c r="FBE8" i="249"/>
  <c r="FBD8" i="249"/>
  <c r="FBC8" i="249"/>
  <c r="FBB8" i="249"/>
  <c r="FBA8" i="249"/>
  <c r="FAZ8" i="249"/>
  <c r="FAY8" i="249"/>
  <c r="FAX8" i="249"/>
  <c r="FAW8" i="249"/>
  <c r="FAV8" i="249"/>
  <c r="FAU8" i="249"/>
  <c r="FAT8" i="249"/>
  <c r="FAS8" i="249"/>
  <c r="FAR8" i="249"/>
  <c r="FAQ8" i="249"/>
  <c r="FAP8" i="249"/>
  <c r="FAO8" i="249"/>
  <c r="FAN8" i="249"/>
  <c r="FAM8" i="249"/>
  <c r="FAL8" i="249"/>
  <c r="FAK8" i="249"/>
  <c r="FAJ8" i="249"/>
  <c r="FAI8" i="249"/>
  <c r="FAH8" i="249"/>
  <c r="FAG8" i="249"/>
  <c r="FAF8" i="249"/>
  <c r="FAE8" i="249"/>
  <c r="FAD8" i="249"/>
  <c r="FAC8" i="249"/>
  <c r="FAB8" i="249"/>
  <c r="FAA8" i="249"/>
  <c r="EZZ8" i="249"/>
  <c r="EZY8" i="249"/>
  <c r="EZX8" i="249"/>
  <c r="EZW8" i="249"/>
  <c r="EZV8" i="249"/>
  <c r="EZU8" i="249"/>
  <c r="EZT8" i="249"/>
  <c r="EZS8" i="249"/>
  <c r="EZR8" i="249"/>
  <c r="EZQ8" i="249"/>
  <c r="EZP8" i="249"/>
  <c r="EZO8" i="249"/>
  <c r="EZN8" i="249"/>
  <c r="EZM8" i="249"/>
  <c r="EZL8" i="249"/>
  <c r="EZK8" i="249"/>
  <c r="EZJ8" i="249"/>
  <c r="EZI8" i="249"/>
  <c r="EZH8" i="249"/>
  <c r="EZG8" i="249"/>
  <c r="EZF8" i="249"/>
  <c r="EZE8" i="249"/>
  <c r="EZD8" i="249"/>
  <c r="EZC8" i="249"/>
  <c r="EZB8" i="249"/>
  <c r="EZA8" i="249"/>
  <c r="EYZ8" i="249"/>
  <c r="EYY8" i="249"/>
  <c r="EYX8" i="249"/>
  <c r="EYW8" i="249"/>
  <c r="EYV8" i="249"/>
  <c r="EYU8" i="249"/>
  <c r="EYT8" i="249"/>
  <c r="EYS8" i="249"/>
  <c r="EYR8" i="249"/>
  <c r="EYQ8" i="249"/>
  <c r="EYP8" i="249"/>
  <c r="EYO8" i="249"/>
  <c r="EYN8" i="249"/>
  <c r="EYM8" i="249"/>
  <c r="EYL8" i="249"/>
  <c r="EYK8" i="249"/>
  <c r="EYJ8" i="249"/>
  <c r="EYI8" i="249"/>
  <c r="EYH8" i="249"/>
  <c r="EYG8" i="249"/>
  <c r="EYF8" i="249"/>
  <c r="EYE8" i="249"/>
  <c r="EYD8" i="249"/>
  <c r="EYC8" i="249"/>
  <c r="EYB8" i="249"/>
  <c r="EYA8" i="249"/>
  <c r="EXZ8" i="249"/>
  <c r="EXY8" i="249"/>
  <c r="EXX8" i="249"/>
  <c r="EXW8" i="249"/>
  <c r="EXV8" i="249"/>
  <c r="EXU8" i="249"/>
  <c r="EXT8" i="249"/>
  <c r="EXS8" i="249"/>
  <c r="EXR8" i="249"/>
  <c r="EXQ8" i="249"/>
  <c r="EXP8" i="249"/>
  <c r="EXO8" i="249"/>
  <c r="EXN8" i="249"/>
  <c r="EXM8" i="249"/>
  <c r="EXL8" i="249"/>
  <c r="EXK8" i="249"/>
  <c r="EXJ8" i="249"/>
  <c r="EXI8" i="249"/>
  <c r="EXH8" i="249"/>
  <c r="EXG8" i="249"/>
  <c r="EXF8" i="249"/>
  <c r="EXE8" i="249"/>
  <c r="EXD8" i="249"/>
  <c r="EXC8" i="249"/>
  <c r="EXB8" i="249"/>
  <c r="EXA8" i="249"/>
  <c r="EWZ8" i="249"/>
  <c r="EWY8" i="249"/>
  <c r="EWX8" i="249"/>
  <c r="EWW8" i="249"/>
  <c r="EWV8" i="249"/>
  <c r="EWU8" i="249"/>
  <c r="EWT8" i="249"/>
  <c r="EWS8" i="249"/>
  <c r="EWR8" i="249"/>
  <c r="EWQ8" i="249"/>
  <c r="EWP8" i="249"/>
  <c r="EWO8" i="249"/>
  <c r="EWN8" i="249"/>
  <c r="EWM8" i="249"/>
  <c r="EWL8" i="249"/>
  <c r="EWK8" i="249"/>
  <c r="EWJ8" i="249"/>
  <c r="EWI8" i="249"/>
  <c r="EWH8" i="249"/>
  <c r="EWG8" i="249"/>
  <c r="EWF8" i="249"/>
  <c r="EWE8" i="249"/>
  <c r="EWD8" i="249"/>
  <c r="EWC8" i="249"/>
  <c r="EWB8" i="249"/>
  <c r="EWA8" i="249"/>
  <c r="EVZ8" i="249"/>
  <c r="EVY8" i="249"/>
  <c r="EVX8" i="249"/>
  <c r="EVW8" i="249"/>
  <c r="EVV8" i="249"/>
  <c r="EVU8" i="249"/>
  <c r="EVT8" i="249"/>
  <c r="EVS8" i="249"/>
  <c r="EVR8" i="249"/>
  <c r="EVQ8" i="249"/>
  <c r="EVP8" i="249"/>
  <c r="EVO8" i="249"/>
  <c r="EVN8" i="249"/>
  <c r="EVM8" i="249"/>
  <c r="EVL8" i="249"/>
  <c r="EVK8" i="249"/>
  <c r="EVJ8" i="249"/>
  <c r="EVI8" i="249"/>
  <c r="EVH8" i="249"/>
  <c r="EVG8" i="249"/>
  <c r="EVF8" i="249"/>
  <c r="EVE8" i="249"/>
  <c r="EVD8" i="249"/>
  <c r="EVC8" i="249"/>
  <c r="EVB8" i="249"/>
  <c r="EVA8" i="249"/>
  <c r="EUZ8" i="249"/>
  <c r="EUY8" i="249"/>
  <c r="EUX8" i="249"/>
  <c r="EUW8" i="249"/>
  <c r="EUV8" i="249"/>
  <c r="EUU8" i="249"/>
  <c r="EUT8" i="249"/>
  <c r="EUS8" i="249"/>
  <c r="EUR8" i="249"/>
  <c r="EUQ8" i="249"/>
  <c r="EUP8" i="249"/>
  <c r="EUO8" i="249"/>
  <c r="EUN8" i="249"/>
  <c r="EUM8" i="249"/>
  <c r="EUL8" i="249"/>
  <c r="EUK8" i="249"/>
  <c r="EUJ8" i="249"/>
  <c r="EUI8" i="249"/>
  <c r="EUH8" i="249"/>
  <c r="EUG8" i="249"/>
  <c r="EUF8" i="249"/>
  <c r="EUE8" i="249"/>
  <c r="EUD8" i="249"/>
  <c r="EUC8" i="249"/>
  <c r="EUB8" i="249"/>
  <c r="EUA8" i="249"/>
  <c r="ETZ8" i="249"/>
  <c r="ETY8" i="249"/>
  <c r="ETX8" i="249"/>
  <c r="ETW8" i="249"/>
  <c r="ETV8" i="249"/>
  <c r="ETU8" i="249"/>
  <c r="ETT8" i="249"/>
  <c r="ETS8" i="249"/>
  <c r="ETR8" i="249"/>
  <c r="ETQ8" i="249"/>
  <c r="ETP8" i="249"/>
  <c r="ETO8" i="249"/>
  <c r="ETN8" i="249"/>
  <c r="ETM8" i="249"/>
  <c r="ETL8" i="249"/>
  <c r="ETK8" i="249"/>
  <c r="ETJ8" i="249"/>
  <c r="ETI8" i="249"/>
  <c r="ETH8" i="249"/>
  <c r="ETG8" i="249"/>
  <c r="ETF8" i="249"/>
  <c r="ETE8" i="249"/>
  <c r="ETD8" i="249"/>
  <c r="ETC8" i="249"/>
  <c r="ETB8" i="249"/>
  <c r="ETA8" i="249"/>
  <c r="ESZ8" i="249"/>
  <c r="ESY8" i="249"/>
  <c r="ESX8" i="249"/>
  <c r="ESW8" i="249"/>
  <c r="ESV8" i="249"/>
  <c r="ESU8" i="249"/>
  <c r="EST8" i="249"/>
  <c r="ESS8" i="249"/>
  <c r="ESR8" i="249"/>
  <c r="ESQ8" i="249"/>
  <c r="ESP8" i="249"/>
  <c r="ESO8" i="249"/>
  <c r="ESN8" i="249"/>
  <c r="ESM8" i="249"/>
  <c r="ESL8" i="249"/>
  <c r="ESK8" i="249"/>
  <c r="ESJ8" i="249"/>
  <c r="ESI8" i="249"/>
  <c r="ESH8" i="249"/>
  <c r="ESG8" i="249"/>
  <c r="ESF8" i="249"/>
  <c r="ESE8" i="249"/>
  <c r="ESD8" i="249"/>
  <c r="ESC8" i="249"/>
  <c r="ESB8" i="249"/>
  <c r="ESA8" i="249"/>
  <c r="ERZ8" i="249"/>
  <c r="ERY8" i="249"/>
  <c r="ERX8" i="249"/>
  <c r="ERW8" i="249"/>
  <c r="ERV8" i="249"/>
  <c r="ERU8" i="249"/>
  <c r="ERT8" i="249"/>
  <c r="ERS8" i="249"/>
  <c r="ERR8" i="249"/>
  <c r="ERQ8" i="249"/>
  <c r="ERP8" i="249"/>
  <c r="ERO8" i="249"/>
  <c r="ERN8" i="249"/>
  <c r="ERM8" i="249"/>
  <c r="ERL8" i="249"/>
  <c r="ERK8" i="249"/>
  <c r="ERJ8" i="249"/>
  <c r="ERI8" i="249"/>
  <c r="ERH8" i="249"/>
  <c r="ERG8" i="249"/>
  <c r="ERF8" i="249"/>
  <c r="ERE8" i="249"/>
  <c r="ERD8" i="249"/>
  <c r="ERC8" i="249"/>
  <c r="ERB8" i="249"/>
  <c r="ERA8" i="249"/>
  <c r="EQZ8" i="249"/>
  <c r="EQY8" i="249"/>
  <c r="EQX8" i="249"/>
  <c r="EQW8" i="249"/>
  <c r="EQV8" i="249"/>
  <c r="EQU8" i="249"/>
  <c r="EQT8" i="249"/>
  <c r="EQS8" i="249"/>
  <c r="EQR8" i="249"/>
  <c r="EQQ8" i="249"/>
  <c r="EQP8" i="249"/>
  <c r="EQO8" i="249"/>
  <c r="EQN8" i="249"/>
  <c r="EQM8" i="249"/>
  <c r="EQL8" i="249"/>
  <c r="EQK8" i="249"/>
  <c r="EQJ8" i="249"/>
  <c r="EQI8" i="249"/>
  <c r="EQH8" i="249"/>
  <c r="EQG8" i="249"/>
  <c r="EQF8" i="249"/>
  <c r="EQE8" i="249"/>
  <c r="EQD8" i="249"/>
  <c r="EQC8" i="249"/>
  <c r="EQB8" i="249"/>
  <c r="EQA8" i="249"/>
  <c r="EPZ8" i="249"/>
  <c r="EPY8" i="249"/>
  <c r="EPX8" i="249"/>
  <c r="EPW8" i="249"/>
  <c r="EPV8" i="249"/>
  <c r="EPU8" i="249"/>
  <c r="EPT8" i="249"/>
  <c r="EPS8" i="249"/>
  <c r="EPR8" i="249"/>
  <c r="EPQ8" i="249"/>
  <c r="EPP8" i="249"/>
  <c r="EPO8" i="249"/>
  <c r="EPN8" i="249"/>
  <c r="EPM8" i="249"/>
  <c r="EPL8" i="249"/>
  <c r="EPK8" i="249"/>
  <c r="EPJ8" i="249"/>
  <c r="EPI8" i="249"/>
  <c r="EPH8" i="249"/>
  <c r="EPG8" i="249"/>
  <c r="EPF8" i="249"/>
  <c r="EPE8" i="249"/>
  <c r="EPD8" i="249"/>
  <c r="EPC8" i="249"/>
  <c r="EPB8" i="249"/>
  <c r="EPA8" i="249"/>
  <c r="EOZ8" i="249"/>
  <c r="EOY8" i="249"/>
  <c r="EOX8" i="249"/>
  <c r="EOW8" i="249"/>
  <c r="EOV8" i="249"/>
  <c r="EOU8" i="249"/>
  <c r="EOT8" i="249"/>
  <c r="EOS8" i="249"/>
  <c r="EOR8" i="249"/>
  <c r="EOQ8" i="249"/>
  <c r="EOP8" i="249"/>
  <c r="EOO8" i="249"/>
  <c r="EON8" i="249"/>
  <c r="EOM8" i="249"/>
  <c r="EOL8" i="249"/>
  <c r="EOK8" i="249"/>
  <c r="EOJ8" i="249"/>
  <c r="EOI8" i="249"/>
  <c r="EOH8" i="249"/>
  <c r="EOG8" i="249"/>
  <c r="EOF8" i="249"/>
  <c r="EOE8" i="249"/>
  <c r="EOD8" i="249"/>
  <c r="EOC8" i="249"/>
  <c r="EOB8" i="249"/>
  <c r="EOA8" i="249"/>
  <c r="ENZ8" i="249"/>
  <c r="ENY8" i="249"/>
  <c r="ENX8" i="249"/>
  <c r="ENW8" i="249"/>
  <c r="ENV8" i="249"/>
  <c r="ENU8" i="249"/>
  <c r="ENT8" i="249"/>
  <c r="ENS8" i="249"/>
  <c r="ENR8" i="249"/>
  <c r="ENQ8" i="249"/>
  <c r="ENP8" i="249"/>
  <c r="ENO8" i="249"/>
  <c r="ENN8" i="249"/>
  <c r="ENM8" i="249"/>
  <c r="ENL8" i="249"/>
  <c r="ENK8" i="249"/>
  <c r="ENJ8" i="249"/>
  <c r="ENI8" i="249"/>
  <c r="ENH8" i="249"/>
  <c r="ENG8" i="249"/>
  <c r="ENF8" i="249"/>
  <c r="ENE8" i="249"/>
  <c r="END8" i="249"/>
  <c r="ENC8" i="249"/>
  <c r="ENB8" i="249"/>
  <c r="ENA8" i="249"/>
  <c r="EMZ8" i="249"/>
  <c r="EMY8" i="249"/>
  <c r="EMX8" i="249"/>
  <c r="EMW8" i="249"/>
  <c r="EMV8" i="249"/>
  <c r="EMU8" i="249"/>
  <c r="EMT8" i="249"/>
  <c r="EMS8" i="249"/>
  <c r="EMR8" i="249"/>
  <c r="EMQ8" i="249"/>
  <c r="EMP8" i="249"/>
  <c r="EMO8" i="249"/>
  <c r="EMN8" i="249"/>
  <c r="EMM8" i="249"/>
  <c r="EML8" i="249"/>
  <c r="EMK8" i="249"/>
  <c r="EMJ8" i="249"/>
  <c r="EMI8" i="249"/>
  <c r="EMH8" i="249"/>
  <c r="EMG8" i="249"/>
  <c r="EMF8" i="249"/>
  <c r="EME8" i="249"/>
  <c r="EMD8" i="249"/>
  <c r="EMC8" i="249"/>
  <c r="EMB8" i="249"/>
  <c r="EMA8" i="249"/>
  <c r="ELZ8" i="249"/>
  <c r="ELY8" i="249"/>
  <c r="ELX8" i="249"/>
  <c r="ELW8" i="249"/>
  <c r="ELV8" i="249"/>
  <c r="ELU8" i="249"/>
  <c r="ELT8" i="249"/>
  <c r="ELS8" i="249"/>
  <c r="ELR8" i="249"/>
  <c r="ELQ8" i="249"/>
  <c r="ELP8" i="249"/>
  <c r="ELO8" i="249"/>
  <c r="ELN8" i="249"/>
  <c r="ELM8" i="249"/>
  <c r="ELL8" i="249"/>
  <c r="ELK8" i="249"/>
  <c r="ELJ8" i="249"/>
  <c r="ELI8" i="249"/>
  <c r="ELH8" i="249"/>
  <c r="ELG8" i="249"/>
  <c r="ELF8" i="249"/>
  <c r="ELE8" i="249"/>
  <c r="ELD8" i="249"/>
  <c r="ELC8" i="249"/>
  <c r="ELB8" i="249"/>
  <c r="ELA8" i="249"/>
  <c r="EKZ8" i="249"/>
  <c r="EKY8" i="249"/>
  <c r="EKX8" i="249"/>
  <c r="EKW8" i="249"/>
  <c r="EKV8" i="249"/>
  <c r="EKU8" i="249"/>
  <c r="EKT8" i="249"/>
  <c r="EKS8" i="249"/>
  <c r="EKR8" i="249"/>
  <c r="EKQ8" i="249"/>
  <c r="EKP8" i="249"/>
  <c r="EKO8" i="249"/>
  <c r="EKN8" i="249"/>
  <c r="EKM8" i="249"/>
  <c r="EKL8" i="249"/>
  <c r="EKK8" i="249"/>
  <c r="EKJ8" i="249"/>
  <c r="EKI8" i="249"/>
  <c r="EKH8" i="249"/>
  <c r="EKG8" i="249"/>
  <c r="EKF8" i="249"/>
  <c r="EKE8" i="249"/>
  <c r="EKD8" i="249"/>
  <c r="EKC8" i="249"/>
  <c r="EKB8" i="249"/>
  <c r="EKA8" i="249"/>
  <c r="EJZ8" i="249"/>
  <c r="EJY8" i="249"/>
  <c r="EJX8" i="249"/>
  <c r="EJW8" i="249"/>
  <c r="EJV8" i="249"/>
  <c r="EJU8" i="249"/>
  <c r="EJT8" i="249"/>
  <c r="EJS8" i="249"/>
  <c r="EJR8" i="249"/>
  <c r="EJQ8" i="249"/>
  <c r="EJP8" i="249"/>
  <c r="EJO8" i="249"/>
  <c r="EJN8" i="249"/>
  <c r="EJM8" i="249"/>
  <c r="EJL8" i="249"/>
  <c r="EJK8" i="249"/>
  <c r="EJJ8" i="249"/>
  <c r="EJI8" i="249"/>
  <c r="EJH8" i="249"/>
  <c r="EJG8" i="249"/>
  <c r="EJF8" i="249"/>
  <c r="EJE8" i="249"/>
  <c r="EJD8" i="249"/>
  <c r="EJC8" i="249"/>
  <c r="EJB8" i="249"/>
  <c r="EJA8" i="249"/>
  <c r="EIZ8" i="249"/>
  <c r="EIY8" i="249"/>
  <c r="EIX8" i="249"/>
  <c r="EIW8" i="249"/>
  <c r="EIV8" i="249"/>
  <c r="EIU8" i="249"/>
  <c r="EIT8" i="249"/>
  <c r="EIS8" i="249"/>
  <c r="EIR8" i="249"/>
  <c r="EIQ8" i="249"/>
  <c r="EIP8" i="249"/>
  <c r="EIO8" i="249"/>
  <c r="EIN8" i="249"/>
  <c r="EIM8" i="249"/>
  <c r="EIL8" i="249"/>
  <c r="EIK8" i="249"/>
  <c r="EIJ8" i="249"/>
  <c r="EII8" i="249"/>
  <c r="EIH8" i="249"/>
  <c r="EIG8" i="249"/>
  <c r="EIF8" i="249"/>
  <c r="EIE8" i="249"/>
  <c r="EID8" i="249"/>
  <c r="EIC8" i="249"/>
  <c r="EIB8" i="249"/>
  <c r="EIA8" i="249"/>
  <c r="EHZ8" i="249"/>
  <c r="EHY8" i="249"/>
  <c r="EHX8" i="249"/>
  <c r="EHW8" i="249"/>
  <c r="EHV8" i="249"/>
  <c r="EHU8" i="249"/>
  <c r="EHT8" i="249"/>
  <c r="EHS8" i="249"/>
  <c r="EHR8" i="249"/>
  <c r="EHQ8" i="249"/>
  <c r="EHP8" i="249"/>
  <c r="EHO8" i="249"/>
  <c r="EHN8" i="249"/>
  <c r="EHM8" i="249"/>
  <c r="EHL8" i="249"/>
  <c r="EHK8" i="249"/>
  <c r="EHJ8" i="249"/>
  <c r="EHI8" i="249"/>
  <c r="EHH8" i="249"/>
  <c r="EHG8" i="249"/>
  <c r="EHF8" i="249"/>
  <c r="EHE8" i="249"/>
  <c r="EHD8" i="249"/>
  <c r="EHC8" i="249"/>
  <c r="EHB8" i="249"/>
  <c r="EHA8" i="249"/>
  <c r="EGZ8" i="249"/>
  <c r="EGY8" i="249"/>
  <c r="EGX8" i="249"/>
  <c r="EGW8" i="249"/>
  <c r="EGV8" i="249"/>
  <c r="EGU8" i="249"/>
  <c r="EGT8" i="249"/>
  <c r="EGS8" i="249"/>
  <c r="EGR8" i="249"/>
  <c r="EGQ8" i="249"/>
  <c r="EGP8" i="249"/>
  <c r="EGO8" i="249"/>
  <c r="EGN8" i="249"/>
  <c r="EGM8" i="249"/>
  <c r="EGL8" i="249"/>
  <c r="EGK8" i="249"/>
  <c r="EGJ8" i="249"/>
  <c r="EGI8" i="249"/>
  <c r="EGH8" i="249"/>
  <c r="EGG8" i="249"/>
  <c r="EGF8" i="249"/>
  <c r="EGE8" i="249"/>
  <c r="EGD8" i="249"/>
  <c r="EGC8" i="249"/>
  <c r="EGB8" i="249"/>
  <c r="EGA8" i="249"/>
  <c r="EFZ8" i="249"/>
  <c r="EFY8" i="249"/>
  <c r="EFX8" i="249"/>
  <c r="EFW8" i="249"/>
  <c r="EFV8" i="249"/>
  <c r="EFU8" i="249"/>
  <c r="EFT8" i="249"/>
  <c r="EFS8" i="249"/>
  <c r="EFR8" i="249"/>
  <c r="EFQ8" i="249"/>
  <c r="EFP8" i="249"/>
  <c r="EFO8" i="249"/>
  <c r="EFN8" i="249"/>
  <c r="EFM8" i="249"/>
  <c r="EFL8" i="249"/>
  <c r="EFK8" i="249"/>
  <c r="EFJ8" i="249"/>
  <c r="EFI8" i="249"/>
  <c r="EFH8" i="249"/>
  <c r="EFG8" i="249"/>
  <c r="EFF8" i="249"/>
  <c r="EFE8" i="249"/>
  <c r="EFD8" i="249"/>
  <c r="EFC8" i="249"/>
  <c r="EFB8" i="249"/>
  <c r="EFA8" i="249"/>
  <c r="EEZ8" i="249"/>
  <c r="EEY8" i="249"/>
  <c r="EEX8" i="249"/>
  <c r="EEW8" i="249"/>
  <c r="EEV8" i="249"/>
  <c r="EEU8" i="249"/>
  <c r="EET8" i="249"/>
  <c r="EES8" i="249"/>
  <c r="EER8" i="249"/>
  <c r="EEQ8" i="249"/>
  <c r="EEP8" i="249"/>
  <c r="EEO8" i="249"/>
  <c r="EEN8" i="249"/>
  <c r="EEM8" i="249"/>
  <c r="EEL8" i="249"/>
  <c r="EEK8" i="249"/>
  <c r="EEJ8" i="249"/>
  <c r="EEI8" i="249"/>
  <c r="EEH8" i="249"/>
  <c r="EEG8" i="249"/>
  <c r="EEF8" i="249"/>
  <c r="EEE8" i="249"/>
  <c r="EED8" i="249"/>
  <c r="EEC8" i="249"/>
  <c r="EEB8" i="249"/>
  <c r="EEA8" i="249"/>
  <c r="EDZ8" i="249"/>
  <c r="EDY8" i="249"/>
  <c r="EDX8" i="249"/>
  <c r="EDW8" i="249"/>
  <c r="EDV8" i="249"/>
  <c r="EDU8" i="249"/>
  <c r="EDT8" i="249"/>
  <c r="EDS8" i="249"/>
  <c r="EDR8" i="249"/>
  <c r="EDQ8" i="249"/>
  <c r="EDP8" i="249"/>
  <c r="EDO8" i="249"/>
  <c r="EDN8" i="249"/>
  <c r="EDM8" i="249"/>
  <c r="EDL8" i="249"/>
  <c r="EDK8" i="249"/>
  <c r="EDJ8" i="249"/>
  <c r="EDI8" i="249"/>
  <c r="EDH8" i="249"/>
  <c r="EDG8" i="249"/>
  <c r="EDF8" i="249"/>
  <c r="EDE8" i="249"/>
  <c r="EDD8" i="249"/>
  <c r="EDC8" i="249"/>
  <c r="EDB8" i="249"/>
  <c r="EDA8" i="249"/>
  <c r="ECZ8" i="249"/>
  <c r="ECY8" i="249"/>
  <c r="ECX8" i="249"/>
  <c r="ECW8" i="249"/>
  <c r="ECV8" i="249"/>
  <c r="ECU8" i="249"/>
  <c r="ECT8" i="249"/>
  <c r="ECS8" i="249"/>
  <c r="ECR8" i="249"/>
  <c r="ECQ8" i="249"/>
  <c r="ECP8" i="249"/>
  <c r="ECO8" i="249"/>
  <c r="ECN8" i="249"/>
  <c r="ECM8" i="249"/>
  <c r="ECL8" i="249"/>
  <c r="ECK8" i="249"/>
  <c r="ECJ8" i="249"/>
  <c r="ECI8" i="249"/>
  <c r="ECH8" i="249"/>
  <c r="ECG8" i="249"/>
  <c r="ECF8" i="249"/>
  <c r="ECE8" i="249"/>
  <c r="ECD8" i="249"/>
  <c r="ECC8" i="249"/>
  <c r="ECB8" i="249"/>
  <c r="ECA8" i="249"/>
  <c r="EBZ8" i="249"/>
  <c r="EBY8" i="249"/>
  <c r="EBX8" i="249"/>
  <c r="EBW8" i="249"/>
  <c r="EBV8" i="249"/>
  <c r="EBU8" i="249"/>
  <c r="EBT8" i="249"/>
  <c r="EBS8" i="249"/>
  <c r="EBR8" i="249"/>
  <c r="EBQ8" i="249"/>
  <c r="EBP8" i="249"/>
  <c r="EBO8" i="249"/>
  <c r="EBN8" i="249"/>
  <c r="EBM8" i="249"/>
  <c r="EBL8" i="249"/>
  <c r="EBK8" i="249"/>
  <c r="EBJ8" i="249"/>
  <c r="EBI8" i="249"/>
  <c r="EBH8" i="249"/>
  <c r="EBG8" i="249"/>
  <c r="EBF8" i="249"/>
  <c r="EBE8" i="249"/>
  <c r="EBD8" i="249"/>
  <c r="EBC8" i="249"/>
  <c r="EBB8" i="249"/>
  <c r="EBA8" i="249"/>
  <c r="EAZ8" i="249"/>
  <c r="EAY8" i="249"/>
  <c r="EAX8" i="249"/>
  <c r="EAW8" i="249"/>
  <c r="EAV8" i="249"/>
  <c r="EAU8" i="249"/>
  <c r="EAT8" i="249"/>
  <c r="EAS8" i="249"/>
  <c r="EAR8" i="249"/>
  <c r="EAQ8" i="249"/>
  <c r="EAP8" i="249"/>
  <c r="EAO8" i="249"/>
  <c r="EAN8" i="249"/>
  <c r="EAM8" i="249"/>
  <c r="EAL8" i="249"/>
  <c r="EAK8" i="249"/>
  <c r="EAJ8" i="249"/>
  <c r="EAI8" i="249"/>
  <c r="EAH8" i="249"/>
  <c r="EAG8" i="249"/>
  <c r="EAF8" i="249"/>
  <c r="EAE8" i="249"/>
  <c r="EAD8" i="249"/>
  <c r="EAC8" i="249"/>
  <c r="EAB8" i="249"/>
  <c r="EAA8" i="249"/>
  <c r="DZZ8" i="249"/>
  <c r="DZY8" i="249"/>
  <c r="DZX8" i="249"/>
  <c r="DZW8" i="249"/>
  <c r="DZV8" i="249"/>
  <c r="DZU8" i="249"/>
  <c r="DZT8" i="249"/>
  <c r="DZS8" i="249"/>
  <c r="DZR8" i="249"/>
  <c r="DZQ8" i="249"/>
  <c r="DZP8" i="249"/>
  <c r="DZO8" i="249"/>
  <c r="DZN8" i="249"/>
  <c r="DZM8" i="249"/>
  <c r="DZL8" i="249"/>
  <c r="DZK8" i="249"/>
  <c r="DZJ8" i="249"/>
  <c r="DZI8" i="249"/>
  <c r="DZH8" i="249"/>
  <c r="DZG8" i="249"/>
  <c r="DZF8" i="249"/>
  <c r="DZE8" i="249"/>
  <c r="DZD8" i="249"/>
  <c r="DZC8" i="249"/>
  <c r="DZB8" i="249"/>
  <c r="DZA8" i="249"/>
  <c r="DYZ8" i="249"/>
  <c r="DYY8" i="249"/>
  <c r="DYX8" i="249"/>
  <c r="DYW8" i="249"/>
  <c r="DYV8" i="249"/>
  <c r="DYU8" i="249"/>
  <c r="DYT8" i="249"/>
  <c r="DYS8" i="249"/>
  <c r="DYR8" i="249"/>
  <c r="DYQ8" i="249"/>
  <c r="DYP8" i="249"/>
  <c r="DYO8" i="249"/>
  <c r="DYN8" i="249"/>
  <c r="DYM8" i="249"/>
  <c r="DYL8" i="249"/>
  <c r="DYK8" i="249"/>
  <c r="DYJ8" i="249"/>
  <c r="DYI8" i="249"/>
  <c r="DYH8" i="249"/>
  <c r="DYG8" i="249"/>
  <c r="DYF8" i="249"/>
  <c r="DYE8" i="249"/>
  <c r="DYD8" i="249"/>
  <c r="DYC8" i="249"/>
  <c r="DYB8" i="249"/>
  <c r="DYA8" i="249"/>
  <c r="DXZ8" i="249"/>
  <c r="DXY8" i="249"/>
  <c r="DXX8" i="249"/>
  <c r="DXW8" i="249"/>
  <c r="DXV8" i="249"/>
  <c r="DXU8" i="249"/>
  <c r="DXT8" i="249"/>
  <c r="DXS8" i="249"/>
  <c r="DXR8" i="249"/>
  <c r="DXQ8" i="249"/>
  <c r="DXP8" i="249"/>
  <c r="DXO8" i="249"/>
  <c r="DXN8" i="249"/>
  <c r="DXM8" i="249"/>
  <c r="DXL8" i="249"/>
  <c r="DXK8" i="249"/>
  <c r="DXJ8" i="249"/>
  <c r="DXI8" i="249"/>
  <c r="DXH8" i="249"/>
  <c r="DXG8" i="249"/>
  <c r="DXF8" i="249"/>
  <c r="DXE8" i="249"/>
  <c r="DXD8" i="249"/>
  <c r="DXC8" i="249"/>
  <c r="DXB8" i="249"/>
  <c r="DXA8" i="249"/>
  <c r="DWZ8" i="249"/>
  <c r="DWY8" i="249"/>
  <c r="DWX8" i="249"/>
  <c r="DWW8" i="249"/>
  <c r="DWV8" i="249"/>
  <c r="DWU8" i="249"/>
  <c r="DWT8" i="249"/>
  <c r="DWS8" i="249"/>
  <c r="DWR8" i="249"/>
  <c r="DWQ8" i="249"/>
  <c r="DWP8" i="249"/>
  <c r="DWO8" i="249"/>
  <c r="DWN8" i="249"/>
  <c r="DWM8" i="249"/>
  <c r="DWL8" i="249"/>
  <c r="DWK8" i="249"/>
  <c r="DWJ8" i="249"/>
  <c r="DWI8" i="249"/>
  <c r="DWH8" i="249"/>
  <c r="DWG8" i="249"/>
  <c r="DWF8" i="249"/>
  <c r="DWE8" i="249"/>
  <c r="DWD8" i="249"/>
  <c r="DWC8" i="249"/>
  <c r="DWB8" i="249"/>
  <c r="DWA8" i="249"/>
  <c r="DVZ8" i="249"/>
  <c r="DVY8" i="249"/>
  <c r="DVX8" i="249"/>
  <c r="DVW8" i="249"/>
  <c r="DVV8" i="249"/>
  <c r="DVU8" i="249"/>
  <c r="DVT8" i="249"/>
  <c r="DVS8" i="249"/>
  <c r="DVR8" i="249"/>
  <c r="DVQ8" i="249"/>
  <c r="DVP8" i="249"/>
  <c r="DVO8" i="249"/>
  <c r="DVN8" i="249"/>
  <c r="DVM8" i="249"/>
  <c r="DVL8" i="249"/>
  <c r="DVK8" i="249"/>
  <c r="DVJ8" i="249"/>
  <c r="DVI8" i="249"/>
  <c r="DVH8" i="249"/>
  <c r="DVG8" i="249"/>
  <c r="DVF8" i="249"/>
  <c r="DVE8" i="249"/>
  <c r="DVD8" i="249"/>
  <c r="DVC8" i="249"/>
  <c r="DVB8" i="249"/>
  <c r="DVA8" i="249"/>
  <c r="DUZ8" i="249"/>
  <c r="DUY8" i="249"/>
  <c r="DUX8" i="249"/>
  <c r="DUW8" i="249"/>
  <c r="DUV8" i="249"/>
  <c r="DUU8" i="249"/>
  <c r="DUT8" i="249"/>
  <c r="DUS8" i="249"/>
  <c r="DUR8" i="249"/>
  <c r="DUQ8" i="249"/>
  <c r="DUP8" i="249"/>
  <c r="DUO8" i="249"/>
  <c r="DUN8" i="249"/>
  <c r="DUM8" i="249"/>
  <c r="DUL8" i="249"/>
  <c r="DUK8" i="249"/>
  <c r="DUJ8" i="249"/>
  <c r="DUI8" i="249"/>
  <c r="DUH8" i="249"/>
  <c r="DUG8" i="249"/>
  <c r="DUF8" i="249"/>
  <c r="DUE8" i="249"/>
  <c r="DUD8" i="249"/>
  <c r="DUC8" i="249"/>
  <c r="DUB8" i="249"/>
  <c r="DUA8" i="249"/>
  <c r="DTZ8" i="249"/>
  <c r="DTY8" i="249"/>
  <c r="DTX8" i="249"/>
  <c r="DTW8" i="249"/>
  <c r="DTV8" i="249"/>
  <c r="DTU8" i="249"/>
  <c r="DTT8" i="249"/>
  <c r="DTS8" i="249"/>
  <c r="DTR8" i="249"/>
  <c r="DTQ8" i="249"/>
  <c r="DTP8" i="249"/>
  <c r="DTO8" i="249"/>
  <c r="DTN8" i="249"/>
  <c r="DTM8" i="249"/>
  <c r="DTL8" i="249"/>
  <c r="DTK8" i="249"/>
  <c r="DTJ8" i="249"/>
  <c r="DTI8" i="249"/>
  <c r="DTH8" i="249"/>
  <c r="DTG8" i="249"/>
  <c r="DTF8" i="249"/>
  <c r="DTE8" i="249"/>
  <c r="DTD8" i="249"/>
  <c r="DTC8" i="249"/>
  <c r="DTB8" i="249"/>
  <c r="DTA8" i="249"/>
  <c r="DSZ8" i="249"/>
  <c r="DSY8" i="249"/>
  <c r="DSX8" i="249"/>
  <c r="DSW8" i="249"/>
  <c r="DSV8" i="249"/>
  <c r="DSU8" i="249"/>
  <c r="DST8" i="249"/>
  <c r="DSS8" i="249"/>
  <c r="DSR8" i="249"/>
  <c r="DSQ8" i="249"/>
  <c r="DSP8" i="249"/>
  <c r="DSO8" i="249"/>
  <c r="DSN8" i="249"/>
  <c r="DSM8" i="249"/>
  <c r="DSL8" i="249"/>
  <c r="DSK8" i="249"/>
  <c r="DSJ8" i="249"/>
  <c r="DSI8" i="249"/>
  <c r="DSH8" i="249"/>
  <c r="DSG8" i="249"/>
  <c r="DSF8" i="249"/>
  <c r="DSE8" i="249"/>
  <c r="DSD8" i="249"/>
  <c r="DSC8" i="249"/>
  <c r="DSB8" i="249"/>
  <c r="DSA8" i="249"/>
  <c r="DRZ8" i="249"/>
  <c r="DRY8" i="249"/>
  <c r="DRX8" i="249"/>
  <c r="DRW8" i="249"/>
  <c r="DRV8" i="249"/>
  <c r="DRU8" i="249"/>
  <c r="DRT8" i="249"/>
  <c r="DRS8" i="249"/>
  <c r="DRR8" i="249"/>
  <c r="DRQ8" i="249"/>
  <c r="DRP8" i="249"/>
  <c r="DRO8" i="249"/>
  <c r="DRN8" i="249"/>
  <c r="DRM8" i="249"/>
  <c r="DRL8" i="249"/>
  <c r="DRK8" i="249"/>
  <c r="DRJ8" i="249"/>
  <c r="DRI8" i="249"/>
  <c r="DRH8" i="249"/>
  <c r="DRG8" i="249"/>
  <c r="DRF8" i="249"/>
  <c r="DRE8" i="249"/>
  <c r="DRD8" i="249"/>
  <c r="DRC8" i="249"/>
  <c r="DRB8" i="249"/>
  <c r="DRA8" i="249"/>
  <c r="DQZ8" i="249"/>
  <c r="DQY8" i="249"/>
  <c r="DQX8" i="249"/>
  <c r="DQW8" i="249"/>
  <c r="DQV8" i="249"/>
  <c r="DQU8" i="249"/>
  <c r="DQT8" i="249"/>
  <c r="DQS8" i="249"/>
  <c r="DQR8" i="249"/>
  <c r="DQQ8" i="249"/>
  <c r="DQP8" i="249"/>
  <c r="DQO8" i="249"/>
  <c r="DQN8" i="249"/>
  <c r="DQM8" i="249"/>
  <c r="DQL8" i="249"/>
  <c r="DQK8" i="249"/>
  <c r="DQJ8" i="249"/>
  <c r="DQI8" i="249"/>
  <c r="DQH8" i="249"/>
  <c r="DQG8" i="249"/>
  <c r="DQF8" i="249"/>
  <c r="DQE8" i="249"/>
  <c r="DQD8" i="249"/>
  <c r="DQC8" i="249"/>
  <c r="DQB8" i="249"/>
  <c r="DQA8" i="249"/>
  <c r="DPZ8" i="249"/>
  <c r="DPY8" i="249"/>
  <c r="DPX8" i="249"/>
  <c r="DPW8" i="249"/>
  <c r="DPV8" i="249"/>
  <c r="DPU8" i="249"/>
  <c r="DPT8" i="249"/>
  <c r="DPS8" i="249"/>
  <c r="DPR8" i="249"/>
  <c r="DPQ8" i="249"/>
  <c r="DPP8" i="249"/>
  <c r="DPO8" i="249"/>
  <c r="DPN8" i="249"/>
  <c r="DPM8" i="249"/>
  <c r="DPL8" i="249"/>
  <c r="DPK8" i="249"/>
  <c r="DPJ8" i="249"/>
  <c r="DPI8" i="249"/>
  <c r="DPH8" i="249"/>
  <c r="DPG8" i="249"/>
  <c r="DPF8" i="249"/>
  <c r="DPE8" i="249"/>
  <c r="DPD8" i="249"/>
  <c r="DPC8" i="249"/>
  <c r="DPB8" i="249"/>
  <c r="DPA8" i="249"/>
  <c r="DOZ8" i="249"/>
  <c r="DOY8" i="249"/>
  <c r="DOX8" i="249"/>
  <c r="DOW8" i="249"/>
  <c r="DOV8" i="249"/>
  <c r="DOU8" i="249"/>
  <c r="DOT8" i="249"/>
  <c r="DOS8" i="249"/>
  <c r="DOR8" i="249"/>
  <c r="DOQ8" i="249"/>
  <c r="DOP8" i="249"/>
  <c r="DOO8" i="249"/>
  <c r="DON8" i="249"/>
  <c r="DOM8" i="249"/>
  <c r="DOL8" i="249"/>
  <c r="DOK8" i="249"/>
  <c r="DOJ8" i="249"/>
  <c r="DOI8" i="249"/>
  <c r="DOH8" i="249"/>
  <c r="DOG8" i="249"/>
  <c r="DOF8" i="249"/>
  <c r="DOE8" i="249"/>
  <c r="DOD8" i="249"/>
  <c r="DOC8" i="249"/>
  <c r="DOB8" i="249"/>
  <c r="DOA8" i="249"/>
  <c r="DNZ8" i="249"/>
  <c r="DNY8" i="249"/>
  <c r="DNX8" i="249"/>
  <c r="DNW8" i="249"/>
  <c r="DNV8" i="249"/>
  <c r="DNU8" i="249"/>
  <c r="DNT8" i="249"/>
  <c r="DNS8" i="249"/>
  <c r="DNR8" i="249"/>
  <c r="DNQ8" i="249"/>
  <c r="DNP8" i="249"/>
  <c r="DNO8" i="249"/>
  <c r="DNN8" i="249"/>
  <c r="DNM8" i="249"/>
  <c r="DNL8" i="249"/>
  <c r="DNK8" i="249"/>
  <c r="DNJ8" i="249"/>
  <c r="DNI8" i="249"/>
  <c r="DNH8" i="249"/>
  <c r="DNG8" i="249"/>
  <c r="DNF8" i="249"/>
  <c r="DNE8" i="249"/>
  <c r="DND8" i="249"/>
  <c r="DNC8" i="249"/>
  <c r="DNB8" i="249"/>
  <c r="DNA8" i="249"/>
  <c r="DMZ8" i="249"/>
  <c r="DMY8" i="249"/>
  <c r="DMX8" i="249"/>
  <c r="DMW8" i="249"/>
  <c r="DMV8" i="249"/>
  <c r="DMU8" i="249"/>
  <c r="DMT8" i="249"/>
  <c r="DMS8" i="249"/>
  <c r="DMR8" i="249"/>
  <c r="DMQ8" i="249"/>
  <c r="DMP8" i="249"/>
  <c r="DMO8" i="249"/>
  <c r="DMN8" i="249"/>
  <c r="DMM8" i="249"/>
  <c r="DML8" i="249"/>
  <c r="DMK8" i="249"/>
  <c r="DMJ8" i="249"/>
  <c r="DMI8" i="249"/>
  <c r="DMH8" i="249"/>
  <c r="DMG8" i="249"/>
  <c r="DMF8" i="249"/>
  <c r="DME8" i="249"/>
  <c r="DMD8" i="249"/>
  <c r="DMC8" i="249"/>
  <c r="DMB8" i="249"/>
  <c r="DMA8" i="249"/>
  <c r="DLZ8" i="249"/>
  <c r="DLY8" i="249"/>
  <c r="DLX8" i="249"/>
  <c r="DLW8" i="249"/>
  <c r="DLV8" i="249"/>
  <c r="DLU8" i="249"/>
  <c r="DLT8" i="249"/>
  <c r="DLS8" i="249"/>
  <c r="DLR8" i="249"/>
  <c r="DLQ8" i="249"/>
  <c r="DLP8" i="249"/>
  <c r="DLO8" i="249"/>
  <c r="DLN8" i="249"/>
  <c r="DLM8" i="249"/>
  <c r="DLL8" i="249"/>
  <c r="DLK8" i="249"/>
  <c r="DLJ8" i="249"/>
  <c r="DLI8" i="249"/>
  <c r="DLH8" i="249"/>
  <c r="DLG8" i="249"/>
  <c r="DLF8" i="249"/>
  <c r="DLE8" i="249"/>
  <c r="DLD8" i="249"/>
  <c r="DLC8" i="249"/>
  <c r="DLB8" i="249"/>
  <c r="DLA8" i="249"/>
  <c r="DKZ8" i="249"/>
  <c r="DKY8" i="249"/>
  <c r="DKX8" i="249"/>
  <c r="DKW8" i="249"/>
  <c r="DKV8" i="249"/>
  <c r="DKU8" i="249"/>
  <c r="DKT8" i="249"/>
  <c r="DKS8" i="249"/>
  <c r="DKR8" i="249"/>
  <c r="DKQ8" i="249"/>
  <c r="DKP8" i="249"/>
  <c r="DKO8" i="249"/>
  <c r="DKN8" i="249"/>
  <c r="DKM8" i="249"/>
  <c r="DKL8" i="249"/>
  <c r="DKK8" i="249"/>
  <c r="DKJ8" i="249"/>
  <c r="DKI8" i="249"/>
  <c r="DKH8" i="249"/>
  <c r="DKG8" i="249"/>
  <c r="DKF8" i="249"/>
  <c r="DKE8" i="249"/>
  <c r="DKD8" i="249"/>
  <c r="DKC8" i="249"/>
  <c r="DKB8" i="249"/>
  <c r="DKA8" i="249"/>
  <c r="DJZ8" i="249"/>
  <c r="DJY8" i="249"/>
  <c r="DJX8" i="249"/>
  <c r="DJW8" i="249"/>
  <c r="DJV8" i="249"/>
  <c r="DJU8" i="249"/>
  <c r="DJT8" i="249"/>
  <c r="DJS8" i="249"/>
  <c r="DJR8" i="249"/>
  <c r="DJQ8" i="249"/>
  <c r="DJP8" i="249"/>
  <c r="DJO8" i="249"/>
  <c r="DJN8" i="249"/>
  <c r="DJM8" i="249"/>
  <c r="DJL8" i="249"/>
  <c r="DJK8" i="249"/>
  <c r="DJJ8" i="249"/>
  <c r="DJI8" i="249"/>
  <c r="DJH8" i="249"/>
  <c r="DJG8" i="249"/>
  <c r="DJF8" i="249"/>
  <c r="DJE8" i="249"/>
  <c r="DJD8" i="249"/>
  <c r="DJC8" i="249"/>
  <c r="DJB8" i="249"/>
  <c r="DJA8" i="249"/>
  <c r="DIZ8" i="249"/>
  <c r="DIY8" i="249"/>
  <c r="DIX8" i="249"/>
  <c r="DIW8" i="249"/>
  <c r="DIV8" i="249"/>
  <c r="DIU8" i="249"/>
  <c r="DIT8" i="249"/>
  <c r="DIS8" i="249"/>
  <c r="DIR8" i="249"/>
  <c r="DIQ8" i="249"/>
  <c r="DIP8" i="249"/>
  <c r="DIO8" i="249"/>
  <c r="DIN8" i="249"/>
  <c r="DIM8" i="249"/>
  <c r="DIL8" i="249"/>
  <c r="DIK8" i="249"/>
  <c r="DIJ8" i="249"/>
  <c r="DII8" i="249"/>
  <c r="DIH8" i="249"/>
  <c r="DIG8" i="249"/>
  <c r="DIF8" i="249"/>
  <c r="DIE8" i="249"/>
  <c r="DID8" i="249"/>
  <c r="DIC8" i="249"/>
  <c r="DIB8" i="249"/>
  <c r="DIA8" i="249"/>
  <c r="DHZ8" i="249"/>
  <c r="DHY8" i="249"/>
  <c r="DHX8" i="249"/>
  <c r="DHW8" i="249"/>
  <c r="DHV8" i="249"/>
  <c r="DHU8" i="249"/>
  <c r="DHT8" i="249"/>
  <c r="DHS8" i="249"/>
  <c r="DHR8" i="249"/>
  <c r="DHQ8" i="249"/>
  <c r="DHP8" i="249"/>
  <c r="DHO8" i="249"/>
  <c r="DHN8" i="249"/>
  <c r="DHM8" i="249"/>
  <c r="DHL8" i="249"/>
  <c r="DHK8" i="249"/>
  <c r="DHJ8" i="249"/>
  <c r="DHI8" i="249"/>
  <c r="DHH8" i="249"/>
  <c r="DHG8" i="249"/>
  <c r="DHF8" i="249"/>
  <c r="DHE8" i="249"/>
  <c r="DHD8" i="249"/>
  <c r="DHC8" i="249"/>
  <c r="DHB8" i="249"/>
  <c r="DHA8" i="249"/>
  <c r="DGZ8" i="249"/>
  <c r="DGY8" i="249"/>
  <c r="DGX8" i="249"/>
  <c r="DGW8" i="249"/>
  <c r="DGV8" i="249"/>
  <c r="DGU8" i="249"/>
  <c r="DGT8" i="249"/>
  <c r="DGS8" i="249"/>
  <c r="DGR8" i="249"/>
  <c r="DGQ8" i="249"/>
  <c r="DGP8" i="249"/>
  <c r="DGO8" i="249"/>
  <c r="DGN8" i="249"/>
  <c r="DGM8" i="249"/>
  <c r="DGL8" i="249"/>
  <c r="DGK8" i="249"/>
  <c r="DGJ8" i="249"/>
  <c r="DGI8" i="249"/>
  <c r="DGH8" i="249"/>
  <c r="DGG8" i="249"/>
  <c r="DGF8" i="249"/>
  <c r="DGE8" i="249"/>
  <c r="DGD8" i="249"/>
  <c r="DGC8" i="249"/>
  <c r="DGB8" i="249"/>
  <c r="DGA8" i="249"/>
  <c r="DFZ8" i="249"/>
  <c r="DFY8" i="249"/>
  <c r="DFX8" i="249"/>
  <c r="DFW8" i="249"/>
  <c r="DFV8" i="249"/>
  <c r="DFU8" i="249"/>
  <c r="DFT8" i="249"/>
  <c r="DFS8" i="249"/>
  <c r="DFR8" i="249"/>
  <c r="DFQ8" i="249"/>
  <c r="DFP8" i="249"/>
  <c r="DFO8" i="249"/>
  <c r="DFN8" i="249"/>
  <c r="DFM8" i="249"/>
  <c r="DFL8" i="249"/>
  <c r="DFK8" i="249"/>
  <c r="DFJ8" i="249"/>
  <c r="DFI8" i="249"/>
  <c r="DFH8" i="249"/>
  <c r="DFG8" i="249"/>
  <c r="DFF8" i="249"/>
  <c r="DFE8" i="249"/>
  <c r="DFD8" i="249"/>
  <c r="DFC8" i="249"/>
  <c r="DFB8" i="249"/>
  <c r="DFA8" i="249"/>
  <c r="DEZ8" i="249"/>
  <c r="DEY8" i="249"/>
  <c r="DEX8" i="249"/>
  <c r="DEW8" i="249"/>
  <c r="DEV8" i="249"/>
  <c r="DEU8" i="249"/>
  <c r="DET8" i="249"/>
  <c r="DES8" i="249"/>
  <c r="DER8" i="249"/>
  <c r="DEQ8" i="249"/>
  <c r="DEP8" i="249"/>
  <c r="DEO8" i="249"/>
  <c r="DEN8" i="249"/>
  <c r="DEM8" i="249"/>
  <c r="DEL8" i="249"/>
  <c r="DEK8" i="249"/>
  <c r="DEJ8" i="249"/>
  <c r="DEI8" i="249"/>
  <c r="DEH8" i="249"/>
  <c r="DEG8" i="249"/>
  <c r="DEF8" i="249"/>
  <c r="DEE8" i="249"/>
  <c r="DED8" i="249"/>
  <c r="DEC8" i="249"/>
  <c r="DEB8" i="249"/>
  <c r="DEA8" i="249"/>
  <c r="DDZ8" i="249"/>
  <c r="DDY8" i="249"/>
  <c r="DDX8" i="249"/>
  <c r="DDW8" i="249"/>
  <c r="DDV8" i="249"/>
  <c r="DDU8" i="249"/>
  <c r="DDT8" i="249"/>
  <c r="DDS8" i="249"/>
  <c r="DDR8" i="249"/>
  <c r="DDQ8" i="249"/>
  <c r="DDP8" i="249"/>
  <c r="DDO8" i="249"/>
  <c r="DDN8" i="249"/>
  <c r="DDM8" i="249"/>
  <c r="DDL8" i="249"/>
  <c r="DDK8" i="249"/>
  <c r="DDJ8" i="249"/>
  <c r="DDI8" i="249"/>
  <c r="DDH8" i="249"/>
  <c r="DDG8" i="249"/>
  <c r="DDF8" i="249"/>
  <c r="DDE8" i="249"/>
  <c r="DDD8" i="249"/>
  <c r="DDC8" i="249"/>
  <c r="DDB8" i="249"/>
  <c r="DDA8" i="249"/>
  <c r="DCZ8" i="249"/>
  <c r="DCY8" i="249"/>
  <c r="DCX8" i="249"/>
  <c r="DCW8" i="249"/>
  <c r="DCV8" i="249"/>
  <c r="DCU8" i="249"/>
  <c r="DCT8" i="249"/>
  <c r="DCS8" i="249"/>
  <c r="DCR8" i="249"/>
  <c r="DCQ8" i="249"/>
  <c r="DCP8" i="249"/>
  <c r="DCO8" i="249"/>
  <c r="DCN8" i="249"/>
  <c r="DCM8" i="249"/>
  <c r="DCL8" i="249"/>
  <c r="DCK8" i="249"/>
  <c r="DCJ8" i="249"/>
  <c r="DCI8" i="249"/>
  <c r="DCH8" i="249"/>
  <c r="DCG8" i="249"/>
  <c r="DCF8" i="249"/>
  <c r="DCE8" i="249"/>
  <c r="DCD8" i="249"/>
  <c r="DCC8" i="249"/>
  <c r="DCB8" i="249"/>
  <c r="DCA8" i="249"/>
  <c r="DBZ8" i="249"/>
  <c r="DBY8" i="249"/>
  <c r="DBX8" i="249"/>
  <c r="DBW8" i="249"/>
  <c r="DBV8" i="249"/>
  <c r="DBU8" i="249"/>
  <c r="DBT8" i="249"/>
  <c r="DBS8" i="249"/>
  <c r="DBR8" i="249"/>
  <c r="DBQ8" i="249"/>
  <c r="DBP8" i="249"/>
  <c r="DBO8" i="249"/>
  <c r="DBN8" i="249"/>
  <c r="DBM8" i="249"/>
  <c r="DBL8" i="249"/>
  <c r="DBK8" i="249"/>
  <c r="DBJ8" i="249"/>
  <c r="DBI8" i="249"/>
  <c r="DBH8" i="249"/>
  <c r="DBG8" i="249"/>
  <c r="DBF8" i="249"/>
  <c r="DBE8" i="249"/>
  <c r="DBD8" i="249"/>
  <c r="DBC8" i="249"/>
  <c r="DBB8" i="249"/>
  <c r="DBA8" i="249"/>
  <c r="DAZ8" i="249"/>
  <c r="DAY8" i="249"/>
  <c r="DAX8" i="249"/>
  <c r="DAW8" i="249"/>
  <c r="DAV8" i="249"/>
  <c r="DAU8" i="249"/>
  <c r="DAT8" i="249"/>
  <c r="DAS8" i="249"/>
  <c r="DAR8" i="249"/>
  <c r="DAQ8" i="249"/>
  <c r="DAP8" i="249"/>
  <c r="DAO8" i="249"/>
  <c r="DAN8" i="249"/>
  <c r="DAM8" i="249"/>
  <c r="DAL8" i="249"/>
  <c r="DAK8" i="249"/>
  <c r="DAJ8" i="249"/>
  <c r="DAI8" i="249"/>
  <c r="DAH8" i="249"/>
  <c r="DAG8" i="249"/>
  <c r="DAF8" i="249"/>
  <c r="DAE8" i="249"/>
  <c r="DAD8" i="249"/>
  <c r="DAC8" i="249"/>
  <c r="DAB8" i="249"/>
  <c r="DAA8" i="249"/>
  <c r="CZZ8" i="249"/>
  <c r="CZY8" i="249"/>
  <c r="CZX8" i="249"/>
  <c r="CZW8" i="249"/>
  <c r="CZV8" i="249"/>
  <c r="CZU8" i="249"/>
  <c r="CZT8" i="249"/>
  <c r="CZS8" i="249"/>
  <c r="CZR8" i="249"/>
  <c r="CZQ8" i="249"/>
  <c r="CZP8" i="249"/>
  <c r="CZO8" i="249"/>
  <c r="CZN8" i="249"/>
  <c r="CZM8" i="249"/>
  <c r="CZL8" i="249"/>
  <c r="CZK8" i="249"/>
  <c r="CZJ8" i="249"/>
  <c r="CZI8" i="249"/>
  <c r="CZH8" i="249"/>
  <c r="CZG8" i="249"/>
  <c r="CZF8" i="249"/>
  <c r="CZE8" i="249"/>
  <c r="CZD8" i="249"/>
  <c r="CZC8" i="249"/>
  <c r="CZB8" i="249"/>
  <c r="CZA8" i="249"/>
  <c r="CYZ8" i="249"/>
  <c r="CYY8" i="249"/>
  <c r="CYX8" i="249"/>
  <c r="CYW8" i="249"/>
  <c r="CYV8" i="249"/>
  <c r="CYU8" i="249"/>
  <c r="CYT8" i="249"/>
  <c r="CYS8" i="249"/>
  <c r="CYR8" i="249"/>
  <c r="CYQ8" i="249"/>
  <c r="CYP8" i="249"/>
  <c r="CYO8" i="249"/>
  <c r="CYN8" i="249"/>
  <c r="CYM8" i="249"/>
  <c r="CYL8" i="249"/>
  <c r="CYK8" i="249"/>
  <c r="CYJ8" i="249"/>
  <c r="CYI8" i="249"/>
  <c r="CYH8" i="249"/>
  <c r="CYG8" i="249"/>
  <c r="CYF8" i="249"/>
  <c r="CYE8" i="249"/>
  <c r="CYD8" i="249"/>
  <c r="CYC8" i="249"/>
  <c r="CYB8" i="249"/>
  <c r="CYA8" i="249"/>
  <c r="CXZ8" i="249"/>
  <c r="CXY8" i="249"/>
  <c r="CXX8" i="249"/>
  <c r="CXW8" i="249"/>
  <c r="CXV8" i="249"/>
  <c r="CXU8" i="249"/>
  <c r="CXT8" i="249"/>
  <c r="CXS8" i="249"/>
  <c r="CXR8" i="249"/>
  <c r="CXQ8" i="249"/>
  <c r="CXP8" i="249"/>
  <c r="CXO8" i="249"/>
  <c r="CXN8" i="249"/>
  <c r="CXM8" i="249"/>
  <c r="CXL8" i="249"/>
  <c r="CXK8" i="249"/>
  <c r="CXJ8" i="249"/>
  <c r="CXI8" i="249"/>
  <c r="CXH8" i="249"/>
  <c r="CXG8" i="249"/>
  <c r="CXF8" i="249"/>
  <c r="CXE8" i="249"/>
  <c r="CXD8" i="249"/>
  <c r="CXC8" i="249"/>
  <c r="CXB8" i="249"/>
  <c r="CXA8" i="249"/>
  <c r="CWZ8" i="249"/>
  <c r="CWY8" i="249"/>
  <c r="CWX8" i="249"/>
  <c r="CWW8" i="249"/>
  <c r="CWV8" i="249"/>
  <c r="CWU8" i="249"/>
  <c r="CWT8" i="249"/>
  <c r="CWS8" i="249"/>
  <c r="CWR8" i="249"/>
  <c r="CWQ8" i="249"/>
  <c r="CWP8" i="249"/>
  <c r="CWO8" i="249"/>
  <c r="CWN8" i="249"/>
  <c r="CWM8" i="249"/>
  <c r="CWL8" i="249"/>
  <c r="CWK8" i="249"/>
  <c r="CWJ8" i="249"/>
  <c r="CWI8" i="249"/>
  <c r="CWH8" i="249"/>
  <c r="CWG8" i="249"/>
  <c r="CWF8" i="249"/>
  <c r="CWE8" i="249"/>
  <c r="CWD8" i="249"/>
  <c r="CWC8" i="249"/>
  <c r="CWB8" i="249"/>
  <c r="CWA8" i="249"/>
  <c r="CVZ8" i="249"/>
  <c r="CVY8" i="249"/>
  <c r="CVX8" i="249"/>
  <c r="CVW8" i="249"/>
  <c r="CVV8" i="249"/>
  <c r="CVU8" i="249"/>
  <c r="CVT8" i="249"/>
  <c r="CVS8" i="249"/>
  <c r="CVR8" i="249"/>
  <c r="CVQ8" i="249"/>
  <c r="CVP8" i="249"/>
  <c r="CVO8" i="249"/>
  <c r="CVN8" i="249"/>
  <c r="CVM8" i="249"/>
  <c r="CVL8" i="249"/>
  <c r="CVK8" i="249"/>
  <c r="CVJ8" i="249"/>
  <c r="CVI8" i="249"/>
  <c r="CVH8" i="249"/>
  <c r="CVG8" i="249"/>
  <c r="CVF8" i="249"/>
  <c r="CVE8" i="249"/>
  <c r="CVD8" i="249"/>
  <c r="CVC8" i="249"/>
  <c r="CVB8" i="249"/>
  <c r="CVA8" i="249"/>
  <c r="CUZ8" i="249"/>
  <c r="CUY8" i="249"/>
  <c r="CUX8" i="249"/>
  <c r="CUW8" i="249"/>
  <c r="CUV8" i="249"/>
  <c r="CUU8" i="249"/>
  <c r="CUT8" i="249"/>
  <c r="CUS8" i="249"/>
  <c r="CUR8" i="249"/>
  <c r="CUQ8" i="249"/>
  <c r="CUP8" i="249"/>
  <c r="CUO8" i="249"/>
  <c r="CUN8" i="249"/>
  <c r="CUM8" i="249"/>
  <c r="CUL8" i="249"/>
  <c r="CUK8" i="249"/>
  <c r="CUJ8" i="249"/>
  <c r="CUI8" i="249"/>
  <c r="CUH8" i="249"/>
  <c r="CUG8" i="249"/>
  <c r="CUF8" i="249"/>
  <c r="CUE8" i="249"/>
  <c r="CUD8" i="249"/>
  <c r="CUC8" i="249"/>
  <c r="CUB8" i="249"/>
  <c r="CUA8" i="249"/>
  <c r="CTZ8" i="249"/>
  <c r="CTY8" i="249"/>
  <c r="CTX8" i="249"/>
  <c r="CTW8" i="249"/>
  <c r="CTV8" i="249"/>
  <c r="CTU8" i="249"/>
  <c r="CTT8" i="249"/>
  <c r="CTS8" i="249"/>
  <c r="CTR8" i="249"/>
  <c r="CTQ8" i="249"/>
  <c r="CTP8" i="249"/>
  <c r="CTO8" i="249"/>
  <c r="CTN8" i="249"/>
  <c r="CTM8" i="249"/>
  <c r="CTL8" i="249"/>
  <c r="CTK8" i="249"/>
  <c r="CTJ8" i="249"/>
  <c r="CTI8" i="249"/>
  <c r="CTH8" i="249"/>
  <c r="CTG8" i="249"/>
  <c r="CTF8" i="249"/>
  <c r="CTE8" i="249"/>
  <c r="CTD8" i="249"/>
  <c r="CTC8" i="249"/>
  <c r="CTB8" i="249"/>
  <c r="CTA8" i="249"/>
  <c r="CSZ8" i="249"/>
  <c r="CSY8" i="249"/>
  <c r="CSX8" i="249"/>
  <c r="CSW8" i="249"/>
  <c r="CSV8" i="249"/>
  <c r="CSU8" i="249"/>
  <c r="CST8" i="249"/>
  <c r="CSS8" i="249"/>
  <c r="CSR8" i="249"/>
  <c r="CSQ8" i="249"/>
  <c r="CSP8" i="249"/>
  <c r="CSO8" i="249"/>
  <c r="CSN8" i="249"/>
  <c r="CSM8" i="249"/>
  <c r="CSL8" i="249"/>
  <c r="CSK8" i="249"/>
  <c r="CSJ8" i="249"/>
  <c r="CSI8" i="249"/>
  <c r="CSH8" i="249"/>
  <c r="CSG8" i="249"/>
  <c r="CSF8" i="249"/>
  <c r="CSE8" i="249"/>
  <c r="CSD8" i="249"/>
  <c r="CSC8" i="249"/>
  <c r="CSB8" i="249"/>
  <c r="CSA8" i="249"/>
  <c r="CRZ8" i="249"/>
  <c r="CRY8" i="249"/>
  <c r="CRX8" i="249"/>
  <c r="CRW8" i="249"/>
  <c r="CRV8" i="249"/>
  <c r="CRU8" i="249"/>
  <c r="CRT8" i="249"/>
  <c r="CRS8" i="249"/>
  <c r="CRR8" i="249"/>
  <c r="CRQ8" i="249"/>
  <c r="CRP8" i="249"/>
  <c r="CRO8" i="249"/>
  <c r="CRN8" i="249"/>
  <c r="CRM8" i="249"/>
  <c r="CRL8" i="249"/>
  <c r="CRK8" i="249"/>
  <c r="CRJ8" i="249"/>
  <c r="CRI8" i="249"/>
  <c r="CRH8" i="249"/>
  <c r="CRG8" i="249"/>
  <c r="CRF8" i="249"/>
  <c r="CRE8" i="249"/>
  <c r="CRD8" i="249"/>
  <c r="CRC8" i="249"/>
  <c r="CRB8" i="249"/>
  <c r="CRA8" i="249"/>
  <c r="CQZ8" i="249"/>
  <c r="CQY8" i="249"/>
  <c r="CQX8" i="249"/>
  <c r="CQW8" i="249"/>
  <c r="CQV8" i="249"/>
  <c r="CQU8" i="249"/>
  <c r="CQT8" i="249"/>
  <c r="CQS8" i="249"/>
  <c r="CQR8" i="249"/>
  <c r="CQQ8" i="249"/>
  <c r="CQP8" i="249"/>
  <c r="CQO8" i="249"/>
  <c r="CQN8" i="249"/>
  <c r="CQM8" i="249"/>
  <c r="CQL8" i="249"/>
  <c r="CQK8" i="249"/>
  <c r="CQJ8" i="249"/>
  <c r="CQI8" i="249"/>
  <c r="CQH8" i="249"/>
  <c r="CQG8" i="249"/>
  <c r="CQF8" i="249"/>
  <c r="CQE8" i="249"/>
  <c r="CQD8" i="249"/>
  <c r="CQC8" i="249"/>
  <c r="CQB8" i="249"/>
  <c r="CQA8" i="249"/>
  <c r="CPZ8" i="249"/>
  <c r="CPY8" i="249"/>
  <c r="CPX8" i="249"/>
  <c r="CPW8" i="249"/>
  <c r="CPV8" i="249"/>
  <c r="CPU8" i="249"/>
  <c r="CPT8" i="249"/>
  <c r="CPS8" i="249"/>
  <c r="CPR8" i="249"/>
  <c r="CPQ8" i="249"/>
  <c r="CPP8" i="249"/>
  <c r="CPO8" i="249"/>
  <c r="CPN8" i="249"/>
  <c r="CPM8" i="249"/>
  <c r="CPL8" i="249"/>
  <c r="CPK8" i="249"/>
  <c r="CPJ8" i="249"/>
  <c r="CPI8" i="249"/>
  <c r="CPH8" i="249"/>
  <c r="CPG8" i="249"/>
  <c r="CPF8" i="249"/>
  <c r="CPE8" i="249"/>
  <c r="CPD8" i="249"/>
  <c r="CPC8" i="249"/>
  <c r="CPB8" i="249"/>
  <c r="CPA8" i="249"/>
  <c r="COZ8" i="249"/>
  <c r="COY8" i="249"/>
  <c r="COX8" i="249"/>
  <c r="COW8" i="249"/>
  <c r="COV8" i="249"/>
  <c r="COU8" i="249"/>
  <c r="COT8" i="249"/>
  <c r="COS8" i="249"/>
  <c r="COR8" i="249"/>
  <c r="COQ8" i="249"/>
  <c r="COP8" i="249"/>
  <c r="COO8" i="249"/>
  <c r="CON8" i="249"/>
  <c r="COM8" i="249"/>
  <c r="COL8" i="249"/>
  <c r="COK8" i="249"/>
  <c r="COJ8" i="249"/>
  <c r="COI8" i="249"/>
  <c r="COH8" i="249"/>
  <c r="COG8" i="249"/>
  <c r="COF8" i="249"/>
  <c r="COE8" i="249"/>
  <c r="COD8" i="249"/>
  <c r="COC8" i="249"/>
  <c r="COB8" i="249"/>
  <c r="COA8" i="249"/>
  <c r="CNZ8" i="249"/>
  <c r="CNY8" i="249"/>
  <c r="CNX8" i="249"/>
  <c r="CNW8" i="249"/>
  <c r="CNV8" i="249"/>
  <c r="CNU8" i="249"/>
  <c r="CNT8" i="249"/>
  <c r="CNS8" i="249"/>
  <c r="CNR8" i="249"/>
  <c r="CNQ8" i="249"/>
  <c r="CNP8" i="249"/>
  <c r="CNO8" i="249"/>
  <c r="CNN8" i="249"/>
  <c r="CNM8" i="249"/>
  <c r="CNL8" i="249"/>
  <c r="CNK8" i="249"/>
  <c r="CNJ8" i="249"/>
  <c r="CNI8" i="249"/>
  <c r="CNH8" i="249"/>
  <c r="CNG8" i="249"/>
  <c r="CNF8" i="249"/>
  <c r="CNE8" i="249"/>
  <c r="CND8" i="249"/>
  <c r="CNC8" i="249"/>
  <c r="CNB8" i="249"/>
  <c r="CNA8" i="249"/>
  <c r="CMZ8" i="249"/>
  <c r="CMY8" i="249"/>
  <c r="CMX8" i="249"/>
  <c r="CMW8" i="249"/>
  <c r="CMV8" i="249"/>
  <c r="CMU8" i="249"/>
  <c r="CMT8" i="249"/>
  <c r="CMS8" i="249"/>
  <c r="CMR8" i="249"/>
  <c r="CMQ8" i="249"/>
  <c r="CMP8" i="249"/>
  <c r="CMO8" i="249"/>
  <c r="CMN8" i="249"/>
  <c r="CMM8" i="249"/>
  <c r="CML8" i="249"/>
  <c r="CMK8" i="249"/>
  <c r="CMJ8" i="249"/>
  <c r="CMI8" i="249"/>
  <c r="CMH8" i="249"/>
  <c r="CMG8" i="249"/>
  <c r="CMF8" i="249"/>
  <c r="CME8" i="249"/>
  <c r="CMD8" i="249"/>
  <c r="CMC8" i="249"/>
  <c r="CMB8" i="249"/>
  <c r="CMA8" i="249"/>
  <c r="CLZ8" i="249"/>
  <c r="CLY8" i="249"/>
  <c r="CLX8" i="249"/>
  <c r="CLW8" i="249"/>
  <c r="CLV8" i="249"/>
  <c r="CLU8" i="249"/>
  <c r="CLT8" i="249"/>
  <c r="CLS8" i="249"/>
  <c r="CLR8" i="249"/>
  <c r="CLQ8" i="249"/>
  <c r="CLP8" i="249"/>
  <c r="CLO8" i="249"/>
  <c r="CLN8" i="249"/>
  <c r="CLM8" i="249"/>
  <c r="CLL8" i="249"/>
  <c r="CLK8" i="249"/>
  <c r="CLJ8" i="249"/>
  <c r="CLI8" i="249"/>
  <c r="CLH8" i="249"/>
  <c r="CLG8" i="249"/>
  <c r="CLF8" i="249"/>
  <c r="CLE8" i="249"/>
  <c r="CLD8" i="249"/>
  <c r="CLC8" i="249"/>
  <c r="CLB8" i="249"/>
  <c r="CLA8" i="249"/>
  <c r="CKZ8" i="249"/>
  <c r="CKY8" i="249"/>
  <c r="CKX8" i="249"/>
  <c r="CKW8" i="249"/>
  <c r="CKV8" i="249"/>
  <c r="CKU8" i="249"/>
  <c r="CKT8" i="249"/>
  <c r="CKS8" i="249"/>
  <c r="CKR8" i="249"/>
  <c r="CKQ8" i="249"/>
  <c r="CKP8" i="249"/>
  <c r="CKO8" i="249"/>
  <c r="CKN8" i="249"/>
  <c r="CKM8" i="249"/>
  <c r="CKL8" i="249"/>
  <c r="CKK8" i="249"/>
  <c r="CKJ8" i="249"/>
  <c r="CKI8" i="249"/>
  <c r="CKH8" i="249"/>
  <c r="CKG8" i="249"/>
  <c r="CKF8" i="249"/>
  <c r="CKE8" i="249"/>
  <c r="CKD8" i="249"/>
  <c r="CKC8" i="249"/>
  <c r="CKB8" i="249"/>
  <c r="CKA8" i="249"/>
  <c r="CJZ8" i="249"/>
  <c r="CJY8" i="249"/>
  <c r="CJX8" i="249"/>
  <c r="CJW8" i="249"/>
  <c r="CJV8" i="249"/>
  <c r="CJU8" i="249"/>
  <c r="CJT8" i="249"/>
  <c r="CJS8" i="249"/>
  <c r="CJR8" i="249"/>
  <c r="CJQ8" i="249"/>
  <c r="CJP8" i="249"/>
  <c r="CJO8" i="249"/>
  <c r="CJN8" i="249"/>
  <c r="CJM8" i="249"/>
  <c r="CJL8" i="249"/>
  <c r="CJK8" i="249"/>
  <c r="CJJ8" i="249"/>
  <c r="CJI8" i="249"/>
  <c r="CJH8" i="249"/>
  <c r="CJG8" i="249"/>
  <c r="CJF8" i="249"/>
  <c r="CJE8" i="249"/>
  <c r="CJD8" i="249"/>
  <c r="CJC8" i="249"/>
  <c r="CJB8" i="249"/>
  <c r="CJA8" i="249"/>
  <c r="CIZ8" i="249"/>
  <c r="CIY8" i="249"/>
  <c r="CIX8" i="249"/>
  <c r="CIW8" i="249"/>
  <c r="CIV8" i="249"/>
  <c r="CIU8" i="249"/>
  <c r="CIT8" i="249"/>
  <c r="CIS8" i="249"/>
  <c r="CIR8" i="249"/>
  <c r="CIQ8" i="249"/>
  <c r="CIP8" i="249"/>
  <c r="CIO8" i="249"/>
  <c r="CIN8" i="249"/>
  <c r="CIM8" i="249"/>
  <c r="CIL8" i="249"/>
  <c r="CIK8" i="249"/>
  <c r="CIJ8" i="249"/>
  <c r="CII8" i="249"/>
  <c r="CIH8" i="249"/>
  <c r="CIG8" i="249"/>
  <c r="CIF8" i="249"/>
  <c r="CIE8" i="249"/>
  <c r="CID8" i="249"/>
  <c r="CIC8" i="249"/>
  <c r="CIB8" i="249"/>
  <c r="CIA8" i="249"/>
  <c r="CHZ8" i="249"/>
  <c r="CHY8" i="249"/>
  <c r="CHX8" i="249"/>
  <c r="CHW8" i="249"/>
  <c r="CHV8" i="249"/>
  <c r="CHU8" i="249"/>
  <c r="CHT8" i="249"/>
  <c r="CHS8" i="249"/>
  <c r="CHR8" i="249"/>
  <c r="CHQ8" i="249"/>
  <c r="CHP8" i="249"/>
  <c r="CHO8" i="249"/>
  <c r="CHN8" i="249"/>
  <c r="CHM8" i="249"/>
  <c r="CHL8" i="249"/>
  <c r="CHK8" i="249"/>
  <c r="CHJ8" i="249"/>
  <c r="CHI8" i="249"/>
  <c r="CHH8" i="249"/>
  <c r="CHG8" i="249"/>
  <c r="CHF8" i="249"/>
  <c r="CHE8" i="249"/>
  <c r="CHD8" i="249"/>
  <c r="CHC8" i="249"/>
  <c r="CHB8" i="249"/>
  <c r="CHA8" i="249"/>
  <c r="CGZ8" i="249"/>
  <c r="CGY8" i="249"/>
  <c r="CGX8" i="249"/>
  <c r="CGW8" i="249"/>
  <c r="CGV8" i="249"/>
  <c r="CGU8" i="249"/>
  <c r="CGT8" i="249"/>
  <c r="CGS8" i="249"/>
  <c r="CGR8" i="249"/>
  <c r="CGQ8" i="249"/>
  <c r="CGP8" i="249"/>
  <c r="CGO8" i="249"/>
  <c r="CGN8" i="249"/>
  <c r="CGM8" i="249"/>
  <c r="CGL8" i="249"/>
  <c r="CGK8" i="249"/>
  <c r="CGJ8" i="249"/>
  <c r="CGI8" i="249"/>
  <c r="CGH8" i="249"/>
  <c r="CGG8" i="249"/>
  <c r="CGF8" i="249"/>
  <c r="CGE8" i="249"/>
  <c r="CGD8" i="249"/>
  <c r="CGC8" i="249"/>
  <c r="CGB8" i="249"/>
  <c r="CGA8" i="249"/>
  <c r="CFZ8" i="249"/>
  <c r="CFY8" i="249"/>
  <c r="CFX8" i="249"/>
  <c r="CFW8" i="249"/>
  <c r="CFV8" i="249"/>
  <c r="CFU8" i="249"/>
  <c r="CFT8" i="249"/>
  <c r="CFS8" i="249"/>
  <c r="CFR8" i="249"/>
  <c r="CFQ8" i="249"/>
  <c r="CFP8" i="249"/>
  <c r="CFO8" i="249"/>
  <c r="CFN8" i="249"/>
  <c r="CFM8" i="249"/>
  <c r="CFL8" i="249"/>
  <c r="CFK8" i="249"/>
  <c r="CFJ8" i="249"/>
  <c r="CFI8" i="249"/>
  <c r="CFH8" i="249"/>
  <c r="CFG8" i="249"/>
  <c r="CFF8" i="249"/>
  <c r="CFE8" i="249"/>
  <c r="CFD8" i="249"/>
  <c r="CFC8" i="249"/>
  <c r="CFB8" i="249"/>
  <c r="CFA8" i="249"/>
  <c r="CEZ8" i="249"/>
  <c r="CEY8" i="249"/>
  <c r="CEX8" i="249"/>
  <c r="CEW8" i="249"/>
  <c r="CEV8" i="249"/>
  <c r="CEU8" i="249"/>
  <c r="CET8" i="249"/>
  <c r="CES8" i="249"/>
  <c r="CER8" i="249"/>
  <c r="CEQ8" i="249"/>
  <c r="CEP8" i="249"/>
  <c r="CEO8" i="249"/>
  <c r="CEN8" i="249"/>
  <c r="CEM8" i="249"/>
  <c r="CEL8" i="249"/>
  <c r="CEK8" i="249"/>
  <c r="CEJ8" i="249"/>
  <c r="CEI8" i="249"/>
  <c r="CEH8" i="249"/>
  <c r="CEG8" i="249"/>
  <c r="CEF8" i="249"/>
  <c r="CEE8" i="249"/>
  <c r="CED8" i="249"/>
  <c r="CEC8" i="249"/>
  <c r="CEB8" i="249"/>
  <c r="CEA8" i="249"/>
  <c r="CDZ8" i="249"/>
  <c r="CDY8" i="249"/>
  <c r="CDX8" i="249"/>
  <c r="CDW8" i="249"/>
  <c r="CDV8" i="249"/>
  <c r="CDU8" i="249"/>
  <c r="CDT8" i="249"/>
  <c r="CDS8" i="249"/>
  <c r="CDR8" i="249"/>
  <c r="CDQ8" i="249"/>
  <c r="CDP8" i="249"/>
  <c r="CDO8" i="249"/>
  <c r="CDN8" i="249"/>
  <c r="CDM8" i="249"/>
  <c r="CDL8" i="249"/>
  <c r="CDK8" i="249"/>
  <c r="CDJ8" i="249"/>
  <c r="CDI8" i="249"/>
  <c r="CDH8" i="249"/>
  <c r="CDG8" i="249"/>
  <c r="CDF8" i="249"/>
  <c r="CDE8" i="249"/>
  <c r="CDD8" i="249"/>
  <c r="CDC8" i="249"/>
  <c r="CDB8" i="249"/>
  <c r="CDA8" i="249"/>
  <c r="CCZ8" i="249"/>
  <c r="CCY8" i="249"/>
  <c r="CCX8" i="249"/>
  <c r="CCW8" i="249"/>
  <c r="CCV8" i="249"/>
  <c r="CCU8" i="249"/>
  <c r="CCT8" i="249"/>
  <c r="CCS8" i="249"/>
  <c r="CCR8" i="249"/>
  <c r="CCQ8" i="249"/>
  <c r="CCP8" i="249"/>
  <c r="CCO8" i="249"/>
  <c r="CCN8" i="249"/>
  <c r="CCM8" i="249"/>
  <c r="CCL8" i="249"/>
  <c r="CCK8" i="249"/>
  <c r="CCJ8" i="249"/>
  <c r="CCI8" i="249"/>
  <c r="CCH8" i="249"/>
  <c r="CCG8" i="249"/>
  <c r="CCF8" i="249"/>
  <c r="CCE8" i="249"/>
  <c r="CCD8" i="249"/>
  <c r="CCC8" i="249"/>
  <c r="CCB8" i="249"/>
  <c r="CCA8" i="249"/>
  <c r="CBZ8" i="249"/>
  <c r="CBY8" i="249"/>
  <c r="CBX8" i="249"/>
  <c r="CBW8" i="249"/>
  <c r="CBV8" i="249"/>
  <c r="CBU8" i="249"/>
  <c r="CBT8" i="249"/>
  <c r="CBS8" i="249"/>
  <c r="CBR8" i="249"/>
  <c r="CBQ8" i="249"/>
  <c r="CBP8" i="249"/>
  <c r="CBO8" i="249"/>
  <c r="CBN8" i="249"/>
  <c r="CBM8" i="249"/>
  <c r="CBL8" i="249"/>
  <c r="CBK8" i="249"/>
  <c r="CBJ8" i="249"/>
  <c r="CBI8" i="249"/>
  <c r="CBH8" i="249"/>
  <c r="CBG8" i="249"/>
  <c r="CBF8" i="249"/>
  <c r="CBE8" i="249"/>
  <c r="CBD8" i="249"/>
  <c r="CBC8" i="249"/>
  <c r="CBB8" i="249"/>
  <c r="CBA8" i="249"/>
  <c r="CAZ8" i="249"/>
  <c r="CAY8" i="249"/>
  <c r="CAX8" i="249"/>
  <c r="CAW8" i="249"/>
  <c r="CAV8" i="249"/>
  <c r="CAU8" i="249"/>
  <c r="CAT8" i="249"/>
  <c r="CAS8" i="249"/>
  <c r="CAR8" i="249"/>
  <c r="CAQ8" i="249"/>
  <c r="CAP8" i="249"/>
  <c r="CAO8" i="249"/>
  <c r="CAN8" i="249"/>
  <c r="CAM8" i="249"/>
  <c r="CAL8" i="249"/>
  <c r="CAK8" i="249"/>
  <c r="CAJ8" i="249"/>
  <c r="CAI8" i="249"/>
  <c r="CAH8" i="249"/>
  <c r="CAG8" i="249"/>
  <c r="CAF8" i="249"/>
  <c r="CAE8" i="249"/>
  <c r="CAD8" i="249"/>
  <c r="CAC8" i="249"/>
  <c r="CAB8" i="249"/>
  <c r="CAA8" i="249"/>
  <c r="BZZ8" i="249"/>
  <c r="BZY8" i="249"/>
  <c r="BZX8" i="249"/>
  <c r="BZW8" i="249"/>
  <c r="BZV8" i="249"/>
  <c r="BZU8" i="249"/>
  <c r="BZT8" i="249"/>
  <c r="BZS8" i="249"/>
  <c r="BZR8" i="249"/>
  <c r="BZQ8" i="249"/>
  <c r="BZP8" i="249"/>
  <c r="BZO8" i="249"/>
  <c r="BZN8" i="249"/>
  <c r="BZM8" i="249"/>
  <c r="BZL8" i="249"/>
  <c r="BZK8" i="249"/>
  <c r="BZJ8" i="249"/>
  <c r="BZI8" i="249"/>
  <c r="BZH8" i="249"/>
  <c r="BZG8" i="249"/>
  <c r="BZF8" i="249"/>
  <c r="BZE8" i="249"/>
  <c r="BZD8" i="249"/>
  <c r="BZC8" i="249"/>
  <c r="BZB8" i="249"/>
  <c r="BZA8" i="249"/>
  <c r="BYZ8" i="249"/>
  <c r="BYY8" i="249"/>
  <c r="BYX8" i="249"/>
  <c r="BYW8" i="249"/>
  <c r="BYV8" i="249"/>
  <c r="BYU8" i="249"/>
  <c r="BYT8" i="249"/>
  <c r="BYS8" i="249"/>
  <c r="BYR8" i="249"/>
  <c r="BYQ8" i="249"/>
  <c r="BYP8" i="249"/>
  <c r="BYO8" i="249"/>
  <c r="BYN8" i="249"/>
  <c r="BYM8" i="249"/>
  <c r="BYL8" i="249"/>
  <c r="BYK8" i="249"/>
  <c r="BYJ8" i="249"/>
  <c r="BYI8" i="249"/>
  <c r="BYH8" i="249"/>
  <c r="BYG8" i="249"/>
  <c r="BYF8" i="249"/>
  <c r="BYE8" i="249"/>
  <c r="BYD8" i="249"/>
  <c r="BYC8" i="249"/>
  <c r="BYB8" i="249"/>
  <c r="BYA8" i="249"/>
  <c r="BXZ8" i="249"/>
  <c r="BXY8" i="249"/>
  <c r="BXX8" i="249"/>
  <c r="BXW8" i="249"/>
  <c r="BXV8" i="249"/>
  <c r="BXU8" i="249"/>
  <c r="BXT8" i="249"/>
  <c r="BXS8" i="249"/>
  <c r="BXR8" i="249"/>
  <c r="BXQ8" i="249"/>
  <c r="BXP8" i="249"/>
  <c r="BXO8" i="249"/>
  <c r="BXN8" i="249"/>
  <c r="BXM8" i="249"/>
  <c r="BXL8" i="249"/>
  <c r="BXK8" i="249"/>
  <c r="BXJ8" i="249"/>
  <c r="BXI8" i="249"/>
  <c r="BXH8" i="249"/>
  <c r="BXG8" i="249"/>
  <c r="BXF8" i="249"/>
  <c r="BXE8" i="249"/>
  <c r="BXD8" i="249"/>
  <c r="BXC8" i="249"/>
  <c r="BXB8" i="249"/>
  <c r="BXA8" i="249"/>
  <c r="BWZ8" i="249"/>
  <c r="BWY8" i="249"/>
  <c r="BWX8" i="249"/>
  <c r="BWW8" i="249"/>
  <c r="BWV8" i="249"/>
  <c r="BWU8" i="249"/>
  <c r="BWT8" i="249"/>
  <c r="BWS8" i="249"/>
  <c r="BWR8" i="249"/>
  <c r="BWQ8" i="249"/>
  <c r="BWP8" i="249"/>
  <c r="BWO8" i="249"/>
  <c r="BWN8" i="249"/>
  <c r="BWM8" i="249"/>
  <c r="BWL8" i="249"/>
  <c r="BWK8" i="249"/>
  <c r="BWJ8" i="249"/>
  <c r="BWI8" i="249"/>
  <c r="BWH8" i="249"/>
  <c r="BWG8" i="249"/>
  <c r="BWF8" i="249"/>
  <c r="BWE8" i="249"/>
  <c r="BWD8" i="249"/>
  <c r="BWC8" i="249"/>
  <c r="BWB8" i="249"/>
  <c r="BWA8" i="249"/>
  <c r="BVZ8" i="249"/>
  <c r="BVY8" i="249"/>
  <c r="BVX8" i="249"/>
  <c r="BVW8" i="249"/>
  <c r="BVV8" i="249"/>
  <c r="BVU8" i="249"/>
  <c r="BVT8" i="249"/>
  <c r="BVS8" i="249"/>
  <c r="BVR8" i="249"/>
  <c r="BVQ8" i="249"/>
  <c r="BVP8" i="249"/>
  <c r="BVO8" i="249"/>
  <c r="BVN8" i="249"/>
  <c r="BVM8" i="249"/>
  <c r="BVL8" i="249"/>
  <c r="BVK8" i="249"/>
  <c r="BVJ8" i="249"/>
  <c r="BVI8" i="249"/>
  <c r="BVH8" i="249"/>
  <c r="BVG8" i="249"/>
  <c r="BVF8" i="249"/>
  <c r="BVE8" i="249"/>
  <c r="BVD8" i="249"/>
  <c r="BVC8" i="249"/>
  <c r="BVB8" i="249"/>
  <c r="BVA8" i="249"/>
  <c r="BUZ8" i="249"/>
  <c r="BUY8" i="249"/>
  <c r="BUX8" i="249"/>
  <c r="BUW8" i="249"/>
  <c r="BUV8" i="249"/>
  <c r="BUU8" i="249"/>
  <c r="BUT8" i="249"/>
  <c r="BUS8" i="249"/>
  <c r="BUR8" i="249"/>
  <c r="BUQ8" i="249"/>
  <c r="BUP8" i="249"/>
  <c r="BUO8" i="249"/>
  <c r="BUN8" i="249"/>
  <c r="BUM8" i="249"/>
  <c r="BUL8" i="249"/>
  <c r="BUK8" i="249"/>
  <c r="BUJ8" i="249"/>
  <c r="BUI8" i="249"/>
  <c r="BUH8" i="249"/>
  <c r="BUG8" i="249"/>
  <c r="BUF8" i="249"/>
  <c r="BUE8" i="249"/>
  <c r="BUD8" i="249"/>
  <c r="BUC8" i="249"/>
  <c r="BUB8" i="249"/>
  <c r="BUA8" i="249"/>
  <c r="BTZ8" i="249"/>
  <c r="BTY8" i="249"/>
  <c r="BTX8" i="249"/>
  <c r="BTW8" i="249"/>
  <c r="BTV8" i="249"/>
  <c r="BTU8" i="249"/>
  <c r="BTT8" i="249"/>
  <c r="BTS8" i="249"/>
  <c r="BTR8" i="249"/>
  <c r="BTQ8" i="249"/>
  <c r="BTP8" i="249"/>
  <c r="BTO8" i="249"/>
  <c r="BTN8" i="249"/>
  <c r="BTM8" i="249"/>
  <c r="BTL8" i="249"/>
  <c r="BTK8" i="249"/>
  <c r="BTJ8" i="249"/>
  <c r="BTI8" i="249"/>
  <c r="BTH8" i="249"/>
  <c r="BTG8" i="249"/>
  <c r="BTF8" i="249"/>
  <c r="BTE8" i="249"/>
  <c r="BTD8" i="249"/>
  <c r="BTC8" i="249"/>
  <c r="BTB8" i="249"/>
  <c r="BTA8" i="249"/>
  <c r="BSZ8" i="249"/>
  <c r="BSY8" i="249"/>
  <c r="BSX8" i="249"/>
  <c r="BSW8" i="249"/>
  <c r="BSV8" i="249"/>
  <c r="BSU8" i="249"/>
  <c r="BST8" i="249"/>
  <c r="BSS8" i="249"/>
  <c r="BSR8" i="249"/>
  <c r="BSQ8" i="249"/>
  <c r="BSP8" i="249"/>
  <c r="BSO8" i="249"/>
  <c r="BSN8" i="249"/>
  <c r="BSM8" i="249"/>
  <c r="BSL8" i="249"/>
  <c r="BSK8" i="249"/>
  <c r="BSJ8" i="249"/>
  <c r="BSI8" i="249"/>
  <c r="BSH8" i="249"/>
  <c r="BSG8" i="249"/>
  <c r="BSF8" i="249"/>
  <c r="BSE8" i="249"/>
  <c r="BSD8" i="249"/>
  <c r="BSC8" i="249"/>
  <c r="BSB8" i="249"/>
  <c r="BSA8" i="249"/>
  <c r="BRZ8" i="249"/>
  <c r="BRY8" i="249"/>
  <c r="BRX8" i="249"/>
  <c r="BRW8" i="249"/>
  <c r="BRV8" i="249"/>
  <c r="BRU8" i="249"/>
  <c r="BRT8" i="249"/>
  <c r="BRS8" i="249"/>
  <c r="BRR8" i="249"/>
  <c r="BRQ8" i="249"/>
  <c r="BRP8" i="249"/>
  <c r="BRO8" i="249"/>
  <c r="BRN8" i="249"/>
  <c r="BRM8" i="249"/>
  <c r="BRL8" i="249"/>
  <c r="BRK8" i="249"/>
  <c r="BRJ8" i="249"/>
  <c r="BRI8" i="249"/>
  <c r="BRH8" i="249"/>
  <c r="BRG8" i="249"/>
  <c r="BRF8" i="249"/>
  <c r="BRE8" i="249"/>
  <c r="BRD8" i="249"/>
  <c r="BRC8" i="249"/>
  <c r="BRB8" i="249"/>
  <c r="BRA8" i="249"/>
  <c r="BQZ8" i="249"/>
  <c r="BQY8" i="249"/>
  <c r="BQX8" i="249"/>
  <c r="BQW8" i="249"/>
  <c r="BQV8" i="249"/>
  <c r="BQU8" i="249"/>
  <c r="BQT8" i="249"/>
  <c r="BQS8" i="249"/>
  <c r="BQR8" i="249"/>
  <c r="BQQ8" i="249"/>
  <c r="BQP8" i="249"/>
  <c r="BQO8" i="249"/>
  <c r="BQN8" i="249"/>
  <c r="BQM8" i="249"/>
  <c r="BQL8" i="249"/>
  <c r="BQK8" i="249"/>
  <c r="BQJ8" i="249"/>
  <c r="BQI8" i="249"/>
  <c r="BQH8" i="249"/>
  <c r="BQG8" i="249"/>
  <c r="BQF8" i="249"/>
  <c r="BQE8" i="249"/>
  <c r="BQD8" i="249"/>
  <c r="BQC8" i="249"/>
  <c r="BQB8" i="249"/>
  <c r="BQA8" i="249"/>
  <c r="BPZ8" i="249"/>
  <c r="BPY8" i="249"/>
  <c r="BPX8" i="249"/>
  <c r="BPW8" i="249"/>
  <c r="BPV8" i="249"/>
  <c r="BPU8" i="249"/>
  <c r="BPT8" i="249"/>
  <c r="BPS8" i="249"/>
  <c r="BPR8" i="249"/>
  <c r="BPQ8" i="249"/>
  <c r="BPP8" i="249"/>
  <c r="BPO8" i="249"/>
  <c r="BPN8" i="249"/>
  <c r="BPM8" i="249"/>
  <c r="BPL8" i="249"/>
  <c r="BPK8" i="249"/>
  <c r="BPJ8" i="249"/>
  <c r="BPI8" i="249"/>
  <c r="BPH8" i="249"/>
  <c r="BPG8" i="249"/>
  <c r="BPF8" i="249"/>
  <c r="BPE8" i="249"/>
  <c r="BPD8" i="249"/>
  <c r="BPC8" i="249"/>
  <c r="BPB8" i="249"/>
  <c r="BPA8" i="249"/>
  <c r="BOZ8" i="249"/>
  <c r="BOY8" i="249"/>
  <c r="BOX8" i="249"/>
  <c r="BOW8" i="249"/>
  <c r="BOV8" i="249"/>
  <c r="BOU8" i="249"/>
  <c r="BOT8" i="249"/>
  <c r="BOS8" i="249"/>
  <c r="BOR8" i="249"/>
  <c r="BOQ8" i="249"/>
  <c r="BOP8" i="249"/>
  <c r="BOO8" i="249"/>
  <c r="BON8" i="249"/>
  <c r="BOM8" i="249"/>
  <c r="BOL8" i="249"/>
  <c r="BOK8" i="249"/>
  <c r="BOJ8" i="249"/>
  <c r="BOI8" i="249"/>
  <c r="BOH8" i="249"/>
  <c r="BOG8" i="249"/>
  <c r="BOF8" i="249"/>
  <c r="BOE8" i="249"/>
  <c r="BOD8" i="249"/>
  <c r="BOC8" i="249"/>
  <c r="BOB8" i="249"/>
  <c r="BOA8" i="249"/>
  <c r="BNZ8" i="249"/>
  <c r="BNY8" i="249"/>
  <c r="BNX8" i="249"/>
  <c r="BNW8" i="249"/>
  <c r="BNV8" i="249"/>
  <c r="BNU8" i="249"/>
  <c r="BNT8" i="249"/>
  <c r="BNS8" i="249"/>
  <c r="BNR8" i="249"/>
  <c r="BNQ8" i="249"/>
  <c r="BNP8" i="249"/>
  <c r="BNO8" i="249"/>
  <c r="BNN8" i="249"/>
  <c r="BNM8" i="249"/>
  <c r="BNL8" i="249"/>
  <c r="BNK8" i="249"/>
  <c r="BNJ8" i="249"/>
  <c r="BNI8" i="249"/>
  <c r="BNH8" i="249"/>
  <c r="BNG8" i="249"/>
  <c r="BNF8" i="249"/>
  <c r="BNE8" i="249"/>
  <c r="BND8" i="249"/>
  <c r="BNC8" i="249"/>
  <c r="BNB8" i="249"/>
  <c r="BNA8" i="249"/>
  <c r="BMZ8" i="249"/>
  <c r="BMY8" i="249"/>
  <c r="BMX8" i="249"/>
  <c r="BMW8" i="249"/>
  <c r="BMV8" i="249"/>
  <c r="BMU8" i="249"/>
  <c r="BMT8" i="249"/>
  <c r="BMS8" i="249"/>
  <c r="BMR8" i="249"/>
  <c r="BMQ8" i="249"/>
  <c r="BMP8" i="249"/>
  <c r="BMO8" i="249"/>
  <c r="BMN8" i="249"/>
  <c r="BMM8" i="249"/>
  <c r="BML8" i="249"/>
  <c r="BMK8" i="249"/>
  <c r="BMJ8" i="249"/>
  <c r="BMI8" i="249"/>
  <c r="BMH8" i="249"/>
  <c r="BMG8" i="249"/>
  <c r="BMF8" i="249"/>
  <c r="BME8" i="249"/>
  <c r="BMD8" i="249"/>
  <c r="BMC8" i="249"/>
  <c r="BMB8" i="249"/>
  <c r="BMA8" i="249"/>
  <c r="BLZ8" i="249"/>
  <c r="BLY8" i="249"/>
  <c r="BLX8" i="249"/>
  <c r="BLW8" i="249"/>
  <c r="BLV8" i="249"/>
  <c r="BLU8" i="249"/>
  <c r="BLT8" i="249"/>
  <c r="BLS8" i="249"/>
  <c r="BLR8" i="249"/>
  <c r="BLQ8" i="249"/>
  <c r="BLP8" i="249"/>
  <c r="BLO8" i="249"/>
  <c r="BLN8" i="249"/>
  <c r="BLM8" i="249"/>
  <c r="BLL8" i="249"/>
  <c r="BLK8" i="249"/>
  <c r="BLJ8" i="249"/>
  <c r="BLI8" i="249"/>
  <c r="BLH8" i="249"/>
  <c r="BLG8" i="249"/>
  <c r="BLF8" i="249"/>
  <c r="BLE8" i="249"/>
  <c r="BLD8" i="249"/>
  <c r="BLC8" i="249"/>
  <c r="BLB8" i="249"/>
  <c r="BLA8" i="249"/>
  <c r="BKZ8" i="249"/>
  <c r="BKY8" i="249"/>
  <c r="BKX8" i="249"/>
  <c r="BKW8" i="249"/>
  <c r="BKV8" i="249"/>
  <c r="BKU8" i="249"/>
  <c r="BKT8" i="249"/>
  <c r="BKS8" i="249"/>
  <c r="BKR8" i="249"/>
  <c r="BKQ8" i="249"/>
  <c r="BKP8" i="249"/>
  <c r="BKO8" i="249"/>
  <c r="BKN8" i="249"/>
  <c r="BKM8" i="249"/>
  <c r="BKL8" i="249"/>
  <c r="BKK8" i="249"/>
  <c r="BKJ8" i="249"/>
  <c r="BKI8" i="249"/>
  <c r="BKH8" i="249"/>
  <c r="BKG8" i="249"/>
  <c r="BKF8" i="249"/>
  <c r="BKE8" i="249"/>
  <c r="BKD8" i="249"/>
  <c r="BKC8" i="249"/>
  <c r="BKB8" i="249"/>
  <c r="BKA8" i="249"/>
  <c r="BJZ8" i="249"/>
  <c r="BJY8" i="249"/>
  <c r="BJX8" i="249"/>
  <c r="BJW8" i="249"/>
  <c r="BJV8" i="249"/>
  <c r="BJU8" i="249"/>
  <c r="BJT8" i="249"/>
  <c r="BJS8" i="249"/>
  <c r="BJR8" i="249"/>
  <c r="BJQ8" i="249"/>
  <c r="BJP8" i="249"/>
  <c r="BJO8" i="249"/>
  <c r="BJN8" i="249"/>
  <c r="BJM8" i="249"/>
  <c r="BJL8" i="249"/>
  <c r="BJK8" i="249"/>
  <c r="BJJ8" i="249"/>
  <c r="BJI8" i="249"/>
  <c r="BJH8" i="249"/>
  <c r="BJG8" i="249"/>
  <c r="BJF8" i="249"/>
  <c r="BJE8" i="249"/>
  <c r="BJD8" i="249"/>
  <c r="BJC8" i="249"/>
  <c r="BJB8" i="249"/>
  <c r="BJA8" i="249"/>
  <c r="BIZ8" i="249"/>
  <c r="BIY8" i="249"/>
  <c r="BIX8" i="249"/>
  <c r="BIW8" i="249"/>
  <c r="BIV8" i="249"/>
  <c r="BIU8" i="249"/>
  <c r="BIT8" i="249"/>
  <c r="BIS8" i="249"/>
  <c r="BIR8" i="249"/>
  <c r="BIQ8" i="249"/>
  <c r="BIP8" i="249"/>
  <c r="BIO8" i="249"/>
  <c r="BIN8" i="249"/>
  <c r="BIM8" i="249"/>
  <c r="BIL8" i="249"/>
  <c r="BIK8" i="249"/>
  <c r="BIJ8" i="249"/>
  <c r="BII8" i="249"/>
  <c r="BIH8" i="249"/>
  <c r="BIG8" i="249"/>
  <c r="BIF8" i="249"/>
  <c r="BIE8" i="249"/>
  <c r="BID8" i="249"/>
  <c r="BIC8" i="249"/>
  <c r="BIB8" i="249"/>
  <c r="BIA8" i="249"/>
  <c r="BHZ8" i="249"/>
  <c r="BHY8" i="249"/>
  <c r="BHX8" i="249"/>
  <c r="BHW8" i="249"/>
  <c r="BHV8" i="249"/>
  <c r="BHU8" i="249"/>
  <c r="BHT8" i="249"/>
  <c r="BHS8" i="249"/>
  <c r="BHR8" i="249"/>
  <c r="BHQ8" i="249"/>
  <c r="BHP8" i="249"/>
  <c r="BHO8" i="249"/>
  <c r="BHN8" i="249"/>
  <c r="BHM8" i="249"/>
  <c r="BHL8" i="249"/>
  <c r="BHK8" i="249"/>
  <c r="BHJ8" i="249"/>
  <c r="BHI8" i="249"/>
  <c r="BHH8" i="249"/>
  <c r="BHG8" i="249"/>
  <c r="BHF8" i="249"/>
  <c r="BHE8" i="249"/>
  <c r="BHD8" i="249"/>
  <c r="BHC8" i="249"/>
  <c r="BHB8" i="249"/>
  <c r="BHA8" i="249"/>
  <c r="BGZ8" i="249"/>
  <c r="BGY8" i="249"/>
  <c r="BGX8" i="249"/>
  <c r="BGW8" i="249"/>
  <c r="BGV8" i="249"/>
  <c r="BGU8" i="249"/>
  <c r="BGT8" i="249"/>
  <c r="BGS8" i="249"/>
  <c r="BGR8" i="249"/>
  <c r="BGQ8" i="249"/>
  <c r="BGP8" i="249"/>
  <c r="BGO8" i="249"/>
  <c r="BGN8" i="249"/>
  <c r="BGM8" i="249"/>
  <c r="BGL8" i="249"/>
  <c r="BGK8" i="249"/>
  <c r="BGJ8" i="249"/>
  <c r="BGI8" i="249"/>
  <c r="BGH8" i="249"/>
  <c r="BGG8" i="249"/>
  <c r="BGF8" i="249"/>
  <c r="BGE8" i="249"/>
  <c r="BGD8" i="249"/>
  <c r="BGC8" i="249"/>
  <c r="BGB8" i="249"/>
  <c r="BGA8" i="249"/>
  <c r="BFZ8" i="249"/>
  <c r="BFY8" i="249"/>
  <c r="BFX8" i="249"/>
  <c r="BFW8" i="249"/>
  <c r="BFV8" i="249"/>
  <c r="BFU8" i="249"/>
  <c r="BFT8" i="249"/>
  <c r="BFS8" i="249"/>
  <c r="BFR8" i="249"/>
  <c r="BFQ8" i="249"/>
  <c r="BFP8" i="249"/>
  <c r="BFO8" i="249"/>
  <c r="BFN8" i="249"/>
  <c r="BFM8" i="249"/>
  <c r="BFL8" i="249"/>
  <c r="BFK8" i="249"/>
  <c r="BFJ8" i="249"/>
  <c r="BFI8" i="249"/>
  <c r="BFH8" i="249"/>
  <c r="BFG8" i="249"/>
  <c r="BFF8" i="249"/>
  <c r="BFE8" i="249"/>
  <c r="BFD8" i="249"/>
  <c r="BFC8" i="249"/>
  <c r="BFB8" i="249"/>
  <c r="BFA8" i="249"/>
  <c r="BEZ8" i="249"/>
  <c r="BEY8" i="249"/>
  <c r="BEX8" i="249"/>
  <c r="BEW8" i="249"/>
  <c r="BEV8" i="249"/>
  <c r="BEU8" i="249"/>
  <c r="BET8" i="249"/>
  <c r="BES8" i="249"/>
  <c r="BER8" i="249"/>
  <c r="BEQ8" i="249"/>
  <c r="BEP8" i="249"/>
  <c r="BEO8" i="249"/>
  <c r="BEN8" i="249"/>
  <c r="BEM8" i="249"/>
  <c r="BEL8" i="249"/>
  <c r="BEK8" i="249"/>
  <c r="BEJ8" i="249"/>
  <c r="BEI8" i="249"/>
  <c r="BEH8" i="249"/>
  <c r="BEG8" i="249"/>
  <c r="BEF8" i="249"/>
  <c r="BEE8" i="249"/>
  <c r="BED8" i="249"/>
  <c r="BEC8" i="249"/>
  <c r="BEB8" i="249"/>
  <c r="BEA8" i="249"/>
  <c r="BDZ8" i="249"/>
  <c r="BDY8" i="249"/>
  <c r="BDX8" i="249"/>
  <c r="BDW8" i="249"/>
  <c r="BDV8" i="249"/>
  <c r="BDU8" i="249"/>
  <c r="BDT8" i="249"/>
  <c r="BDS8" i="249"/>
  <c r="BDR8" i="249"/>
  <c r="BDQ8" i="249"/>
  <c r="BDP8" i="249"/>
  <c r="BDO8" i="249"/>
  <c r="BDN8" i="249"/>
  <c r="BDM8" i="249"/>
  <c r="BDL8" i="249"/>
  <c r="BDK8" i="249"/>
  <c r="BDJ8" i="249"/>
  <c r="BDI8" i="249"/>
  <c r="BDH8" i="249"/>
  <c r="BDG8" i="249"/>
  <c r="BDF8" i="249"/>
  <c r="BDE8" i="249"/>
  <c r="BDD8" i="249"/>
  <c r="BDC8" i="249"/>
  <c r="BDB8" i="249"/>
  <c r="BDA8" i="249"/>
  <c r="BCZ8" i="249"/>
  <c r="BCY8" i="249"/>
  <c r="BCX8" i="249"/>
  <c r="BCW8" i="249"/>
  <c r="BCV8" i="249"/>
  <c r="BCU8" i="249"/>
  <c r="BCT8" i="249"/>
  <c r="BCS8" i="249"/>
  <c r="BCR8" i="249"/>
  <c r="BCQ8" i="249"/>
  <c r="BCP8" i="249"/>
  <c r="BCO8" i="249"/>
  <c r="BCN8" i="249"/>
  <c r="BCM8" i="249"/>
  <c r="BCL8" i="249"/>
  <c r="BCK8" i="249"/>
  <c r="BCJ8" i="249"/>
  <c r="BCI8" i="249"/>
  <c r="BCH8" i="249"/>
  <c r="BCG8" i="249"/>
  <c r="BCF8" i="249"/>
  <c r="BCE8" i="249"/>
  <c r="BCD8" i="249"/>
  <c r="BCC8" i="249"/>
  <c r="BCB8" i="249"/>
  <c r="BCA8" i="249"/>
  <c r="BBZ8" i="249"/>
  <c r="BBY8" i="249"/>
  <c r="BBX8" i="249"/>
  <c r="BBW8" i="249"/>
  <c r="BBV8" i="249"/>
  <c r="BBU8" i="249"/>
  <c r="BBT8" i="249"/>
  <c r="BBS8" i="249"/>
  <c r="BBR8" i="249"/>
  <c r="BBQ8" i="249"/>
  <c r="BBP8" i="249"/>
  <c r="BBO8" i="249"/>
  <c r="BBN8" i="249"/>
  <c r="BBM8" i="249"/>
  <c r="BBL8" i="249"/>
  <c r="BBK8" i="249"/>
  <c r="BBJ8" i="249"/>
  <c r="BBI8" i="249"/>
  <c r="BBH8" i="249"/>
  <c r="BBG8" i="249"/>
  <c r="BBF8" i="249"/>
  <c r="BBE8" i="249"/>
  <c r="BBD8" i="249"/>
  <c r="BBC8" i="249"/>
  <c r="BBB8" i="249"/>
  <c r="BBA8" i="249"/>
  <c r="BAZ8" i="249"/>
  <c r="BAY8" i="249"/>
  <c r="BAX8" i="249"/>
  <c r="BAW8" i="249"/>
  <c r="BAV8" i="249"/>
  <c r="BAU8" i="249"/>
  <c r="BAT8" i="249"/>
  <c r="BAS8" i="249"/>
  <c r="BAR8" i="249"/>
  <c r="BAQ8" i="249"/>
  <c r="BAP8" i="249"/>
  <c r="BAO8" i="249"/>
  <c r="BAN8" i="249"/>
  <c r="BAM8" i="249"/>
  <c r="BAL8" i="249"/>
  <c r="BAK8" i="249"/>
  <c r="BAJ8" i="249"/>
  <c r="BAI8" i="249"/>
  <c r="BAH8" i="249"/>
  <c r="BAG8" i="249"/>
  <c r="BAF8" i="249"/>
  <c r="BAE8" i="249"/>
  <c r="BAD8" i="249"/>
  <c r="BAC8" i="249"/>
  <c r="BAB8" i="249"/>
  <c r="BAA8" i="249"/>
  <c r="AZZ8" i="249"/>
  <c r="AZY8" i="249"/>
  <c r="AZX8" i="249"/>
  <c r="AZW8" i="249"/>
  <c r="AZV8" i="249"/>
  <c r="AZU8" i="249"/>
  <c r="AZT8" i="249"/>
  <c r="AZS8" i="249"/>
  <c r="AZR8" i="249"/>
  <c r="AZQ8" i="249"/>
  <c r="AZP8" i="249"/>
  <c r="AZO8" i="249"/>
  <c r="AZN8" i="249"/>
  <c r="AZM8" i="249"/>
  <c r="AZL8" i="249"/>
  <c r="AZK8" i="249"/>
  <c r="AZJ8" i="249"/>
  <c r="AZI8" i="249"/>
  <c r="AZH8" i="249"/>
  <c r="AZG8" i="249"/>
  <c r="AZF8" i="249"/>
  <c r="AZE8" i="249"/>
  <c r="AZD8" i="249"/>
  <c r="AZC8" i="249"/>
  <c r="AZB8" i="249"/>
  <c r="AZA8" i="249"/>
  <c r="AYZ8" i="249"/>
  <c r="AYY8" i="249"/>
  <c r="AYX8" i="249"/>
  <c r="AYW8" i="249"/>
  <c r="AYV8" i="249"/>
  <c r="AYU8" i="249"/>
  <c r="AYT8" i="249"/>
  <c r="AYS8" i="249"/>
  <c r="AYR8" i="249"/>
  <c r="AYQ8" i="249"/>
  <c r="AYP8" i="249"/>
  <c r="AYO8" i="249"/>
  <c r="AYN8" i="249"/>
  <c r="AYM8" i="249"/>
  <c r="AYL8" i="249"/>
  <c r="AYK8" i="249"/>
  <c r="AYJ8" i="249"/>
  <c r="AYI8" i="249"/>
  <c r="AYH8" i="249"/>
  <c r="AYG8" i="249"/>
  <c r="AYF8" i="249"/>
  <c r="AYE8" i="249"/>
  <c r="AYD8" i="249"/>
  <c r="AYC8" i="249"/>
  <c r="AYB8" i="249"/>
  <c r="AYA8" i="249"/>
  <c r="AXZ8" i="249"/>
  <c r="AXY8" i="249"/>
  <c r="AXX8" i="249"/>
  <c r="AXW8" i="249"/>
  <c r="AXV8" i="249"/>
  <c r="AXU8" i="249"/>
  <c r="AXT8" i="249"/>
  <c r="AXS8" i="249"/>
  <c r="AXR8" i="249"/>
  <c r="AXQ8" i="249"/>
  <c r="AXP8" i="249"/>
  <c r="AXO8" i="249"/>
  <c r="AXN8" i="249"/>
  <c r="AXM8" i="249"/>
  <c r="AXL8" i="249"/>
  <c r="AXK8" i="249"/>
  <c r="AXJ8" i="249"/>
  <c r="AXI8" i="249"/>
  <c r="AXH8" i="249"/>
  <c r="AXG8" i="249"/>
  <c r="AXF8" i="249"/>
  <c r="AXE8" i="249"/>
  <c r="AXD8" i="249"/>
  <c r="AXC8" i="249"/>
  <c r="AXB8" i="249"/>
  <c r="AXA8" i="249"/>
  <c r="AWZ8" i="249"/>
  <c r="AWY8" i="249"/>
  <c r="AWX8" i="249"/>
  <c r="AWW8" i="249"/>
  <c r="AWV8" i="249"/>
  <c r="AWU8" i="249"/>
  <c r="AWT8" i="249"/>
  <c r="AWS8" i="249"/>
  <c r="AWR8" i="249"/>
  <c r="AWQ8" i="249"/>
  <c r="AWP8" i="249"/>
  <c r="AWO8" i="249"/>
  <c r="AWN8" i="249"/>
  <c r="AWM8" i="249"/>
  <c r="AWL8" i="249"/>
  <c r="AWK8" i="249"/>
  <c r="AWJ8" i="249"/>
  <c r="AWI8" i="249"/>
  <c r="AWH8" i="249"/>
  <c r="AWG8" i="249"/>
  <c r="AWF8" i="249"/>
  <c r="AWE8" i="249"/>
  <c r="AWD8" i="249"/>
  <c r="AWC8" i="249"/>
  <c r="AWB8" i="249"/>
  <c r="AWA8" i="249"/>
  <c r="AVZ8" i="249"/>
  <c r="AVY8" i="249"/>
  <c r="AVX8" i="249"/>
  <c r="AVW8" i="249"/>
  <c r="AVV8" i="249"/>
  <c r="AVU8" i="249"/>
  <c r="AVT8" i="249"/>
  <c r="AVS8" i="249"/>
  <c r="AVR8" i="249"/>
  <c r="AVQ8" i="249"/>
  <c r="AVP8" i="249"/>
  <c r="AVO8" i="249"/>
  <c r="AVN8" i="249"/>
  <c r="AVM8" i="249"/>
  <c r="AVL8" i="249"/>
  <c r="AVK8" i="249"/>
  <c r="AVJ8" i="249"/>
  <c r="AVI8" i="249"/>
  <c r="AVH8" i="249"/>
  <c r="AVG8" i="249"/>
  <c r="AVF8" i="249"/>
  <c r="AVE8" i="249"/>
  <c r="AVD8" i="249"/>
  <c r="AVC8" i="249"/>
  <c r="AVB8" i="249"/>
  <c r="AVA8" i="249"/>
  <c r="AUZ8" i="249"/>
  <c r="AUY8" i="249"/>
  <c r="AUX8" i="249"/>
  <c r="AUW8" i="249"/>
  <c r="AUV8" i="249"/>
  <c r="AUU8" i="249"/>
  <c r="AUT8" i="249"/>
  <c r="AUS8" i="249"/>
  <c r="AUR8" i="249"/>
  <c r="AUQ8" i="249"/>
  <c r="AUP8" i="249"/>
  <c r="AUO8" i="249"/>
  <c r="AUN8" i="249"/>
  <c r="AUM8" i="249"/>
  <c r="AUL8" i="249"/>
  <c r="AUK8" i="249"/>
  <c r="AUJ8" i="249"/>
  <c r="AUI8" i="249"/>
  <c r="AUH8" i="249"/>
  <c r="AUG8" i="249"/>
  <c r="AUF8" i="249"/>
  <c r="AUE8" i="249"/>
  <c r="AUD8" i="249"/>
  <c r="AUC8" i="249"/>
  <c r="AUB8" i="249"/>
  <c r="AUA8" i="249"/>
  <c r="ATZ8" i="249"/>
  <c r="ATY8" i="249"/>
  <c r="ATX8" i="249"/>
  <c r="ATW8" i="249"/>
  <c r="ATV8" i="249"/>
  <c r="ATU8" i="249"/>
  <c r="ATT8" i="249"/>
  <c r="ATS8" i="249"/>
  <c r="ATR8" i="249"/>
  <c r="ATQ8" i="249"/>
  <c r="ATP8" i="249"/>
  <c r="ATO8" i="249"/>
  <c r="ATN8" i="249"/>
  <c r="ATM8" i="249"/>
  <c r="ATL8" i="249"/>
  <c r="ATK8" i="249"/>
  <c r="ATJ8" i="249"/>
  <c r="ATI8" i="249"/>
  <c r="ATH8" i="249"/>
  <c r="ATG8" i="249"/>
  <c r="ATF8" i="249"/>
  <c r="ATE8" i="249"/>
  <c r="ATD8" i="249"/>
  <c r="ATC8" i="249"/>
  <c r="ATB8" i="249"/>
  <c r="ATA8" i="249"/>
  <c r="ASZ8" i="249"/>
  <c r="ASY8" i="249"/>
  <c r="ASX8" i="249"/>
  <c r="ASW8" i="249"/>
  <c r="ASV8" i="249"/>
  <c r="ASU8" i="249"/>
  <c r="AST8" i="249"/>
  <c r="ASS8" i="249"/>
  <c r="ASR8" i="249"/>
  <c r="ASQ8" i="249"/>
  <c r="ASP8" i="249"/>
  <c r="ASO8" i="249"/>
  <c r="ASN8" i="249"/>
  <c r="ASM8" i="249"/>
  <c r="ASL8" i="249"/>
  <c r="ASK8" i="249"/>
  <c r="ASJ8" i="249"/>
  <c r="ASI8" i="249"/>
  <c r="ASH8" i="249"/>
  <c r="ASG8" i="249"/>
  <c r="ASF8" i="249"/>
  <c r="ASE8" i="249"/>
  <c r="ASD8" i="249"/>
  <c r="ASC8" i="249"/>
  <c r="ASB8" i="249"/>
  <c r="ASA8" i="249"/>
  <c r="ARZ8" i="249"/>
  <c r="ARY8" i="249"/>
  <c r="ARX8" i="249"/>
  <c r="ARW8" i="249"/>
  <c r="ARV8" i="249"/>
  <c r="ARU8" i="249"/>
  <c r="ART8" i="249"/>
  <c r="ARS8" i="249"/>
  <c r="ARR8" i="249"/>
  <c r="ARQ8" i="249"/>
  <c r="ARP8" i="249"/>
  <c r="ARO8" i="249"/>
  <c r="ARN8" i="249"/>
  <c r="ARM8" i="249"/>
  <c r="ARL8" i="249"/>
  <c r="ARK8" i="249"/>
  <c r="ARJ8" i="249"/>
  <c r="ARI8" i="249"/>
  <c r="ARH8" i="249"/>
  <c r="ARG8" i="249"/>
  <c r="ARF8" i="249"/>
  <c r="ARE8" i="249"/>
  <c r="ARD8" i="249"/>
  <c r="ARC8" i="249"/>
  <c r="ARB8" i="249"/>
  <c r="ARA8" i="249"/>
  <c r="AQZ8" i="249"/>
  <c r="AQY8" i="249"/>
  <c r="AQX8" i="249"/>
  <c r="AQW8" i="249"/>
  <c r="AQV8" i="249"/>
  <c r="AQU8" i="249"/>
  <c r="AQT8" i="249"/>
  <c r="AQS8" i="249"/>
  <c r="AQR8" i="249"/>
  <c r="AQQ8" i="249"/>
  <c r="AQP8" i="249"/>
  <c r="AQO8" i="249"/>
  <c r="AQN8" i="249"/>
  <c r="AQM8" i="249"/>
  <c r="AQL8" i="249"/>
  <c r="AQK8" i="249"/>
  <c r="AQJ8" i="249"/>
  <c r="AQI8" i="249"/>
  <c r="AQH8" i="249"/>
  <c r="AQG8" i="249"/>
  <c r="AQF8" i="249"/>
  <c r="AQE8" i="249"/>
  <c r="AQD8" i="249"/>
  <c r="AQC8" i="249"/>
  <c r="AQB8" i="249"/>
  <c r="AQA8" i="249"/>
  <c r="APZ8" i="249"/>
  <c r="APY8" i="249"/>
  <c r="APX8" i="249"/>
  <c r="APW8" i="249"/>
  <c r="APV8" i="249"/>
  <c r="APU8" i="249"/>
  <c r="APT8" i="249"/>
  <c r="APS8" i="249"/>
  <c r="APR8" i="249"/>
  <c r="APQ8" i="249"/>
  <c r="APP8" i="249"/>
  <c r="APO8" i="249"/>
  <c r="APN8" i="249"/>
  <c r="APM8" i="249"/>
  <c r="APL8" i="249"/>
  <c r="APK8" i="249"/>
  <c r="APJ8" i="249"/>
  <c r="API8" i="249"/>
  <c r="APH8" i="249"/>
  <c r="APG8" i="249"/>
  <c r="APF8" i="249"/>
  <c r="APE8" i="249"/>
  <c r="APD8" i="249"/>
  <c r="APC8" i="249"/>
  <c r="APB8" i="249"/>
  <c r="APA8" i="249"/>
  <c r="AOZ8" i="249"/>
  <c r="AOY8" i="249"/>
  <c r="AOX8" i="249"/>
  <c r="AOW8" i="249"/>
  <c r="AOV8" i="249"/>
  <c r="AOU8" i="249"/>
  <c r="AOT8" i="249"/>
  <c r="AOS8" i="249"/>
  <c r="AOR8" i="249"/>
  <c r="AOQ8" i="249"/>
  <c r="AOP8" i="249"/>
  <c r="AOO8" i="249"/>
  <c r="AON8" i="249"/>
  <c r="AOM8" i="249"/>
  <c r="AOL8" i="249"/>
  <c r="AOK8" i="249"/>
  <c r="AOJ8" i="249"/>
  <c r="AOI8" i="249"/>
  <c r="AOH8" i="249"/>
  <c r="AOG8" i="249"/>
  <c r="AOF8" i="249"/>
  <c r="AOE8" i="249"/>
  <c r="AOD8" i="249"/>
  <c r="AOC8" i="249"/>
  <c r="AOB8" i="249"/>
  <c r="AOA8" i="249"/>
  <c r="ANZ8" i="249"/>
  <c r="ANY8" i="249"/>
  <c r="ANX8" i="249"/>
  <c r="ANW8" i="249"/>
  <c r="ANV8" i="249"/>
  <c r="ANU8" i="249"/>
  <c r="ANT8" i="249"/>
  <c r="ANS8" i="249"/>
  <c r="ANR8" i="249"/>
  <c r="ANQ8" i="249"/>
  <c r="ANP8" i="249"/>
  <c r="ANO8" i="249"/>
  <c r="ANN8" i="249"/>
  <c r="ANM8" i="249"/>
  <c r="ANL8" i="249"/>
  <c r="ANK8" i="249"/>
  <c r="ANJ8" i="249"/>
  <c r="ANI8" i="249"/>
  <c r="ANH8" i="249"/>
  <c r="ANG8" i="249"/>
  <c r="ANF8" i="249"/>
  <c r="ANE8" i="249"/>
  <c r="AND8" i="249"/>
  <c r="ANC8" i="249"/>
  <c r="ANB8" i="249"/>
  <c r="ANA8" i="249"/>
  <c r="AMZ8" i="249"/>
  <c r="AMY8" i="249"/>
  <c r="AMX8" i="249"/>
  <c r="AMW8" i="249"/>
  <c r="AMV8" i="249"/>
  <c r="AMU8" i="249"/>
  <c r="AMT8" i="249"/>
  <c r="AMS8" i="249"/>
  <c r="AMR8" i="249"/>
  <c r="AMQ8" i="249"/>
  <c r="AMP8" i="249"/>
  <c r="AMO8" i="249"/>
  <c r="AMN8" i="249"/>
  <c r="AMM8" i="249"/>
  <c r="AML8" i="249"/>
  <c r="AMK8" i="249"/>
  <c r="AMJ8" i="249"/>
  <c r="AMI8" i="249"/>
  <c r="AMH8" i="249"/>
  <c r="AMG8" i="249"/>
  <c r="AMF8" i="249"/>
  <c r="AME8" i="249"/>
  <c r="AMD8" i="249"/>
  <c r="AMC8" i="249"/>
  <c r="AMB8" i="249"/>
  <c r="AMA8" i="249"/>
  <c r="ALZ8" i="249"/>
  <c r="ALY8" i="249"/>
  <c r="ALX8" i="249"/>
  <c r="ALW8" i="249"/>
  <c r="ALV8" i="249"/>
  <c r="ALU8" i="249"/>
  <c r="ALT8" i="249"/>
  <c r="ALS8" i="249"/>
  <c r="ALR8" i="249"/>
  <c r="ALQ8" i="249"/>
  <c r="ALP8" i="249"/>
  <c r="ALO8" i="249"/>
  <c r="ALN8" i="249"/>
  <c r="ALM8" i="249"/>
  <c r="ALL8" i="249"/>
  <c r="ALK8" i="249"/>
  <c r="ALJ8" i="249"/>
  <c r="ALI8" i="249"/>
  <c r="ALH8" i="249"/>
  <c r="ALG8" i="249"/>
  <c r="ALF8" i="249"/>
  <c r="ALE8" i="249"/>
  <c r="ALD8" i="249"/>
  <c r="ALC8" i="249"/>
  <c r="ALB8" i="249"/>
  <c r="ALA8" i="249"/>
  <c r="AKZ8" i="249"/>
  <c r="AKY8" i="249"/>
  <c r="AKX8" i="249"/>
  <c r="AKW8" i="249"/>
  <c r="AKV8" i="249"/>
  <c r="AKU8" i="249"/>
  <c r="AKT8" i="249"/>
  <c r="AKS8" i="249"/>
  <c r="AKR8" i="249"/>
  <c r="AKQ8" i="249"/>
  <c r="AKP8" i="249"/>
  <c r="AKO8" i="249"/>
  <c r="AKN8" i="249"/>
  <c r="AKM8" i="249"/>
  <c r="AKL8" i="249"/>
  <c r="AKK8" i="249"/>
  <c r="AKJ8" i="249"/>
  <c r="AKI8" i="249"/>
  <c r="AKH8" i="249"/>
  <c r="AKG8" i="249"/>
  <c r="AKF8" i="249"/>
  <c r="AKE8" i="249"/>
  <c r="AKD8" i="249"/>
  <c r="AKC8" i="249"/>
  <c r="AKB8" i="249"/>
  <c r="AKA8" i="249"/>
  <c r="AJZ8" i="249"/>
  <c r="AJY8" i="249"/>
  <c r="AJX8" i="249"/>
  <c r="AJW8" i="249"/>
  <c r="AJV8" i="249"/>
  <c r="AJU8" i="249"/>
  <c r="AJT8" i="249"/>
  <c r="AJS8" i="249"/>
  <c r="AJR8" i="249"/>
  <c r="AJQ8" i="249"/>
  <c r="AJP8" i="249"/>
  <c r="AJO8" i="249"/>
  <c r="AJN8" i="249"/>
  <c r="AJM8" i="249"/>
  <c r="AJL8" i="249"/>
  <c r="AJK8" i="249"/>
  <c r="AJJ8" i="249"/>
  <c r="AJI8" i="249"/>
  <c r="AJH8" i="249"/>
  <c r="AJG8" i="249"/>
  <c r="AJF8" i="249"/>
  <c r="AJE8" i="249"/>
  <c r="AJD8" i="249"/>
  <c r="AJC8" i="249"/>
  <c r="AJB8" i="249"/>
  <c r="AJA8" i="249"/>
  <c r="AIZ8" i="249"/>
  <c r="AIY8" i="249"/>
  <c r="AIX8" i="249"/>
  <c r="AIW8" i="249"/>
  <c r="AIV8" i="249"/>
  <c r="AIU8" i="249"/>
  <c r="AIT8" i="249"/>
  <c r="AIS8" i="249"/>
  <c r="AIR8" i="249"/>
  <c r="AIQ8" i="249"/>
  <c r="AIP8" i="249"/>
  <c r="AIO8" i="249"/>
  <c r="AIN8" i="249"/>
  <c r="AIM8" i="249"/>
  <c r="AIL8" i="249"/>
  <c r="AIK8" i="249"/>
  <c r="AIJ8" i="249"/>
  <c r="AII8" i="249"/>
  <c r="AIH8" i="249"/>
  <c r="AIG8" i="249"/>
  <c r="AIF8" i="249"/>
  <c r="AIE8" i="249"/>
  <c r="AID8" i="249"/>
  <c r="AIC8" i="249"/>
  <c r="AIB8" i="249"/>
  <c r="AIA8" i="249"/>
  <c r="AHZ8" i="249"/>
  <c r="AHY8" i="249"/>
  <c r="AHX8" i="249"/>
  <c r="AHW8" i="249"/>
  <c r="AHV8" i="249"/>
  <c r="AHU8" i="249"/>
  <c r="AHT8" i="249"/>
  <c r="AHS8" i="249"/>
  <c r="AHR8" i="249"/>
  <c r="AHQ8" i="249"/>
  <c r="AHP8" i="249"/>
  <c r="AHO8" i="249"/>
  <c r="AHN8" i="249"/>
  <c r="AHM8" i="249"/>
  <c r="AHL8" i="249"/>
  <c r="AHK8" i="249"/>
  <c r="AHJ8" i="249"/>
  <c r="AHI8" i="249"/>
  <c r="AHH8" i="249"/>
  <c r="AHG8" i="249"/>
  <c r="AHF8" i="249"/>
  <c r="AHE8" i="249"/>
  <c r="AHD8" i="249"/>
  <c r="AHC8" i="249"/>
  <c r="AHB8" i="249"/>
  <c r="AHA8" i="249"/>
  <c r="AGZ8" i="249"/>
  <c r="AGY8" i="249"/>
  <c r="AGX8" i="249"/>
  <c r="AGW8" i="249"/>
  <c r="AGV8" i="249"/>
  <c r="AGU8" i="249"/>
  <c r="AGT8" i="249"/>
  <c r="AGS8" i="249"/>
  <c r="AGR8" i="249"/>
  <c r="AGQ8" i="249"/>
  <c r="AGP8" i="249"/>
  <c r="AGO8" i="249"/>
  <c r="AGN8" i="249"/>
  <c r="AGM8" i="249"/>
  <c r="AGL8" i="249"/>
  <c r="AGK8" i="249"/>
  <c r="AGJ8" i="249"/>
  <c r="AGI8" i="249"/>
  <c r="AGH8" i="249"/>
  <c r="AGG8" i="249"/>
  <c r="AGF8" i="249"/>
  <c r="AGE8" i="249"/>
  <c r="AGD8" i="249"/>
  <c r="AGC8" i="249"/>
  <c r="AGB8" i="249"/>
  <c r="AGA8" i="249"/>
  <c r="AFZ8" i="249"/>
  <c r="AFY8" i="249"/>
  <c r="AFX8" i="249"/>
  <c r="AFW8" i="249"/>
  <c r="AFV8" i="249"/>
  <c r="AFU8" i="249"/>
  <c r="AFT8" i="249"/>
  <c r="AFS8" i="249"/>
  <c r="AFR8" i="249"/>
  <c r="AFQ8" i="249"/>
  <c r="AFP8" i="249"/>
  <c r="AFO8" i="249"/>
  <c r="AFN8" i="249"/>
  <c r="AFM8" i="249"/>
  <c r="AFL8" i="249"/>
  <c r="AFK8" i="249"/>
  <c r="AFJ8" i="249"/>
  <c r="AFI8" i="249"/>
  <c r="AFH8" i="249"/>
  <c r="AFG8" i="249"/>
  <c r="AFF8" i="249"/>
  <c r="AFE8" i="249"/>
  <c r="AFD8" i="249"/>
  <c r="AFC8" i="249"/>
  <c r="AFB8" i="249"/>
  <c r="AFA8" i="249"/>
  <c r="AEZ8" i="249"/>
  <c r="AEY8" i="249"/>
  <c r="AEX8" i="249"/>
  <c r="AEW8" i="249"/>
  <c r="AEV8" i="249"/>
  <c r="AEU8" i="249"/>
  <c r="AET8" i="249"/>
  <c r="AES8" i="249"/>
  <c r="AER8" i="249"/>
  <c r="AEQ8" i="249"/>
  <c r="AEP8" i="249"/>
  <c r="AEO8" i="249"/>
  <c r="AEN8" i="249"/>
  <c r="AEM8" i="249"/>
  <c r="AEL8" i="249"/>
  <c r="AEK8" i="249"/>
  <c r="AEJ8" i="249"/>
  <c r="AEI8" i="249"/>
  <c r="AEH8" i="249"/>
  <c r="AEG8" i="249"/>
  <c r="AEF8" i="249"/>
  <c r="AEE8" i="249"/>
  <c r="AED8" i="249"/>
  <c r="AEC8" i="249"/>
  <c r="AEB8" i="249"/>
  <c r="AEA8" i="249"/>
  <c r="ADZ8" i="249"/>
  <c r="ADY8" i="249"/>
  <c r="ADX8" i="249"/>
  <c r="ADW8" i="249"/>
  <c r="ADV8" i="249"/>
  <c r="ADU8" i="249"/>
  <c r="ADT8" i="249"/>
  <c r="ADS8" i="249"/>
  <c r="ADR8" i="249"/>
  <c r="ADQ8" i="249"/>
  <c r="ADP8" i="249"/>
  <c r="ADO8" i="249"/>
  <c r="ADN8" i="249"/>
  <c r="ADM8" i="249"/>
  <c r="ADL8" i="249"/>
  <c r="ADK8" i="249"/>
  <c r="ADJ8" i="249"/>
  <c r="ADI8" i="249"/>
  <c r="ADH8" i="249"/>
  <c r="ADG8" i="249"/>
  <c r="ADF8" i="249"/>
  <c r="ADE8" i="249"/>
  <c r="ADD8" i="249"/>
  <c r="ADC8" i="249"/>
  <c r="ADB8" i="249"/>
  <c r="ADA8" i="249"/>
  <c r="ACZ8" i="249"/>
  <c r="ACY8" i="249"/>
  <c r="ACX8" i="249"/>
  <c r="ACW8" i="249"/>
  <c r="ACV8" i="249"/>
  <c r="ACU8" i="249"/>
  <c r="ACT8" i="249"/>
  <c r="ACS8" i="249"/>
  <c r="ACR8" i="249"/>
  <c r="ACQ8" i="249"/>
  <c r="ACP8" i="249"/>
  <c r="ACO8" i="249"/>
  <c r="ACN8" i="249"/>
  <c r="ACM8" i="249"/>
  <c r="ACL8" i="249"/>
  <c r="ACK8" i="249"/>
  <c r="ACJ8" i="249"/>
  <c r="ACI8" i="249"/>
  <c r="ACH8" i="249"/>
  <c r="ACG8" i="249"/>
  <c r="ACF8" i="249"/>
  <c r="ACE8" i="249"/>
  <c r="ACD8" i="249"/>
  <c r="ACC8" i="249"/>
  <c r="ACB8" i="249"/>
  <c r="ACA8" i="249"/>
  <c r="ABZ8" i="249"/>
  <c r="ABY8" i="249"/>
  <c r="ABX8" i="249"/>
  <c r="ABW8" i="249"/>
  <c r="ABV8" i="249"/>
  <c r="ABU8" i="249"/>
  <c r="ABT8" i="249"/>
  <c r="ABS8" i="249"/>
  <c r="ABR8" i="249"/>
  <c r="ABQ8" i="249"/>
  <c r="ABP8" i="249"/>
  <c r="ABO8" i="249"/>
  <c r="ABN8" i="249"/>
  <c r="ABM8" i="249"/>
  <c r="ABL8" i="249"/>
  <c r="ABK8" i="249"/>
  <c r="ABJ8" i="249"/>
  <c r="ABI8" i="249"/>
  <c r="ABH8" i="249"/>
  <c r="ABG8" i="249"/>
  <c r="ABF8" i="249"/>
  <c r="ABE8" i="249"/>
  <c r="ABD8" i="249"/>
  <c r="ABC8" i="249"/>
  <c r="ABB8" i="249"/>
  <c r="ABA8" i="249"/>
  <c r="AAZ8" i="249"/>
  <c r="AAY8" i="249"/>
  <c r="AAX8" i="249"/>
  <c r="AAW8" i="249"/>
  <c r="AAV8" i="249"/>
  <c r="AAU8" i="249"/>
  <c r="AAT8" i="249"/>
  <c r="AAS8" i="249"/>
  <c r="AAR8" i="249"/>
  <c r="AAQ8" i="249"/>
  <c r="AAP8" i="249"/>
  <c r="AAO8" i="249"/>
  <c r="AAN8" i="249"/>
  <c r="AAM8" i="249"/>
  <c r="AAL8" i="249"/>
  <c r="AAK8" i="249"/>
  <c r="AAJ8" i="249"/>
  <c r="AAI8" i="249"/>
  <c r="AAH8" i="249"/>
  <c r="AAG8" i="249"/>
  <c r="AAF8" i="249"/>
  <c r="AAE8" i="249"/>
  <c r="AAD8" i="249"/>
  <c r="AAC8" i="249"/>
  <c r="AAB8" i="249"/>
  <c r="AAA8" i="249"/>
  <c r="ZZ8" i="249"/>
  <c r="ZY8" i="249"/>
  <c r="ZX8" i="249"/>
  <c r="ZW8" i="249"/>
  <c r="ZV8" i="249"/>
  <c r="ZU8" i="249"/>
  <c r="ZT8" i="249"/>
  <c r="ZS8" i="249"/>
  <c r="ZR8" i="249"/>
  <c r="ZQ8" i="249"/>
  <c r="ZP8" i="249"/>
  <c r="ZO8" i="249"/>
  <c r="ZN8" i="249"/>
  <c r="ZM8" i="249"/>
  <c r="ZL8" i="249"/>
  <c r="ZK8" i="249"/>
  <c r="ZJ8" i="249"/>
  <c r="ZI8" i="249"/>
  <c r="ZH8" i="249"/>
  <c r="ZG8" i="249"/>
  <c r="ZF8" i="249"/>
  <c r="ZE8" i="249"/>
  <c r="ZD8" i="249"/>
  <c r="ZC8" i="249"/>
  <c r="ZB8" i="249"/>
  <c r="ZA8" i="249"/>
  <c r="YZ8" i="249"/>
  <c r="YY8" i="249"/>
  <c r="YX8" i="249"/>
  <c r="YW8" i="249"/>
  <c r="YV8" i="249"/>
  <c r="YU8" i="249"/>
  <c r="YT8" i="249"/>
  <c r="YS8" i="249"/>
  <c r="YR8" i="249"/>
  <c r="YQ8" i="249"/>
  <c r="YP8" i="249"/>
  <c r="YO8" i="249"/>
  <c r="YN8" i="249"/>
  <c r="YM8" i="249"/>
  <c r="YL8" i="249"/>
  <c r="YK8" i="249"/>
  <c r="YJ8" i="249"/>
  <c r="YI8" i="249"/>
  <c r="YH8" i="249"/>
  <c r="YG8" i="249"/>
  <c r="YF8" i="249"/>
  <c r="YE8" i="249"/>
  <c r="YD8" i="249"/>
  <c r="YC8" i="249"/>
  <c r="YB8" i="249"/>
  <c r="YA8" i="249"/>
  <c r="XZ8" i="249"/>
  <c r="XY8" i="249"/>
  <c r="XX8" i="249"/>
  <c r="XW8" i="249"/>
  <c r="XV8" i="249"/>
  <c r="XU8" i="249"/>
  <c r="XT8" i="249"/>
  <c r="XS8" i="249"/>
  <c r="XR8" i="249"/>
  <c r="XQ8" i="249"/>
  <c r="XP8" i="249"/>
  <c r="XO8" i="249"/>
  <c r="XN8" i="249"/>
  <c r="XM8" i="249"/>
  <c r="XL8" i="249"/>
  <c r="XK8" i="249"/>
  <c r="XJ8" i="249"/>
  <c r="XI8" i="249"/>
  <c r="XH8" i="249"/>
  <c r="XG8" i="249"/>
  <c r="XF8" i="249"/>
  <c r="XE8" i="249"/>
  <c r="XD8" i="249"/>
  <c r="XC8" i="249"/>
  <c r="XB8" i="249"/>
  <c r="XA8" i="249"/>
  <c r="WZ8" i="249"/>
  <c r="WY8" i="249"/>
  <c r="WX8" i="249"/>
  <c r="WW8" i="249"/>
  <c r="WV8" i="249"/>
  <c r="WU8" i="249"/>
  <c r="WT8" i="249"/>
  <c r="WS8" i="249"/>
  <c r="WR8" i="249"/>
  <c r="WQ8" i="249"/>
  <c r="WP8" i="249"/>
  <c r="WO8" i="249"/>
  <c r="WN8" i="249"/>
  <c r="WM8" i="249"/>
  <c r="WL8" i="249"/>
  <c r="WK8" i="249"/>
  <c r="WJ8" i="249"/>
  <c r="WI8" i="249"/>
  <c r="WH8" i="249"/>
  <c r="WG8" i="249"/>
  <c r="WF8" i="249"/>
  <c r="WE8" i="249"/>
  <c r="WD8" i="249"/>
  <c r="WC8" i="249"/>
  <c r="WB8" i="249"/>
  <c r="WA8" i="249"/>
  <c r="VZ8" i="249"/>
  <c r="VY8" i="249"/>
  <c r="VX8" i="249"/>
  <c r="VW8" i="249"/>
  <c r="VV8" i="249"/>
  <c r="VU8" i="249"/>
  <c r="VT8" i="249"/>
  <c r="VS8" i="249"/>
  <c r="VR8" i="249"/>
  <c r="VQ8" i="249"/>
  <c r="VP8" i="249"/>
  <c r="VO8" i="249"/>
  <c r="VN8" i="249"/>
  <c r="VM8" i="249"/>
  <c r="VL8" i="249"/>
  <c r="VK8" i="249"/>
  <c r="VJ8" i="249"/>
  <c r="VI8" i="249"/>
  <c r="VH8" i="249"/>
  <c r="VG8" i="249"/>
  <c r="VF8" i="249"/>
  <c r="VE8" i="249"/>
  <c r="VD8" i="249"/>
  <c r="VC8" i="249"/>
  <c r="VB8" i="249"/>
  <c r="VA8" i="249"/>
  <c r="UZ8" i="249"/>
  <c r="UY8" i="249"/>
  <c r="UX8" i="249"/>
  <c r="UW8" i="249"/>
  <c r="UV8" i="249"/>
  <c r="UU8" i="249"/>
  <c r="UT8" i="249"/>
  <c r="US8" i="249"/>
  <c r="UR8" i="249"/>
  <c r="UQ8" i="249"/>
  <c r="UP8" i="249"/>
  <c r="UO8" i="249"/>
  <c r="UN8" i="249"/>
  <c r="UM8" i="249"/>
  <c r="UL8" i="249"/>
  <c r="UK8" i="249"/>
  <c r="UJ8" i="249"/>
  <c r="UI8" i="249"/>
  <c r="UH8" i="249"/>
  <c r="UG8" i="249"/>
  <c r="UF8" i="249"/>
  <c r="UE8" i="249"/>
  <c r="UD8" i="249"/>
  <c r="UC8" i="249"/>
  <c r="UB8" i="249"/>
  <c r="UA8" i="249"/>
  <c r="TZ8" i="249"/>
  <c r="TY8" i="249"/>
  <c r="TX8" i="249"/>
  <c r="TW8" i="249"/>
  <c r="TV8" i="249"/>
  <c r="TU8" i="249"/>
  <c r="TT8" i="249"/>
  <c r="TS8" i="249"/>
  <c r="TR8" i="249"/>
  <c r="TQ8" i="249"/>
  <c r="TP8" i="249"/>
  <c r="TO8" i="249"/>
  <c r="TN8" i="249"/>
  <c r="TM8" i="249"/>
  <c r="TL8" i="249"/>
  <c r="TK8" i="249"/>
  <c r="TJ8" i="249"/>
  <c r="TI8" i="249"/>
  <c r="TH8" i="249"/>
  <c r="TG8" i="249"/>
  <c r="TF8" i="249"/>
  <c r="TE8" i="249"/>
  <c r="TD8" i="249"/>
  <c r="TC8" i="249"/>
  <c r="TB8" i="249"/>
  <c r="TA8" i="249"/>
  <c r="SZ8" i="249"/>
  <c r="SY8" i="249"/>
  <c r="SX8" i="249"/>
  <c r="SW8" i="249"/>
  <c r="SV8" i="249"/>
  <c r="SU8" i="249"/>
  <c r="ST8" i="249"/>
  <c r="SS8" i="249"/>
  <c r="SR8" i="249"/>
  <c r="SQ8" i="249"/>
  <c r="SP8" i="249"/>
  <c r="SO8" i="249"/>
  <c r="SN8" i="249"/>
  <c r="SM8" i="249"/>
  <c r="SL8" i="249"/>
  <c r="SK8" i="249"/>
  <c r="SJ8" i="249"/>
  <c r="SI8" i="249"/>
  <c r="SH8" i="249"/>
  <c r="SG8" i="249"/>
  <c r="SF8" i="249"/>
  <c r="SE8" i="249"/>
  <c r="SD8" i="249"/>
  <c r="SC8" i="249"/>
  <c r="SB8" i="249"/>
  <c r="SA8" i="249"/>
  <c r="RZ8" i="249"/>
  <c r="RY8" i="249"/>
  <c r="RX8" i="249"/>
  <c r="RW8" i="249"/>
  <c r="RV8" i="249"/>
  <c r="RU8" i="249"/>
  <c r="RT8" i="249"/>
  <c r="RS8" i="249"/>
  <c r="RR8" i="249"/>
  <c r="RQ8" i="249"/>
  <c r="RP8" i="249"/>
  <c r="RO8" i="249"/>
  <c r="RN8" i="249"/>
  <c r="RM8" i="249"/>
  <c r="RL8" i="249"/>
  <c r="RK8" i="249"/>
  <c r="RJ8" i="249"/>
  <c r="RI8" i="249"/>
  <c r="RH8" i="249"/>
  <c r="RG8" i="249"/>
  <c r="RF8" i="249"/>
  <c r="RE8" i="249"/>
  <c r="RD8" i="249"/>
  <c r="RC8" i="249"/>
  <c r="RB8" i="249"/>
  <c r="RA8" i="249"/>
  <c r="QZ8" i="249"/>
  <c r="QY8" i="249"/>
  <c r="QX8" i="249"/>
  <c r="QW8" i="249"/>
  <c r="QV8" i="249"/>
  <c r="QU8" i="249"/>
  <c r="QT8" i="249"/>
  <c r="QS8" i="249"/>
  <c r="QR8" i="249"/>
  <c r="QQ8" i="249"/>
  <c r="QP8" i="249"/>
  <c r="QO8" i="249"/>
  <c r="QN8" i="249"/>
  <c r="QM8" i="249"/>
  <c r="QL8" i="249"/>
  <c r="QK8" i="249"/>
  <c r="QJ8" i="249"/>
  <c r="QI8" i="249"/>
  <c r="QH8" i="249"/>
  <c r="QG8" i="249"/>
  <c r="QF8" i="249"/>
  <c r="QE8" i="249"/>
  <c r="QD8" i="249"/>
  <c r="QC8" i="249"/>
  <c r="QB8" i="249"/>
  <c r="QA8" i="249"/>
  <c r="PZ8" i="249"/>
  <c r="PY8" i="249"/>
  <c r="PX8" i="249"/>
  <c r="PW8" i="249"/>
  <c r="PV8" i="249"/>
  <c r="PU8" i="249"/>
  <c r="PT8" i="249"/>
  <c r="PS8" i="249"/>
  <c r="PR8" i="249"/>
  <c r="PQ8" i="249"/>
  <c r="PP8" i="249"/>
  <c r="PO8" i="249"/>
  <c r="PN8" i="249"/>
  <c r="PM8" i="249"/>
  <c r="PL8" i="249"/>
  <c r="PK8" i="249"/>
  <c r="PJ8" i="249"/>
  <c r="PI8" i="249"/>
  <c r="PH8" i="249"/>
  <c r="PG8" i="249"/>
  <c r="PF8" i="249"/>
  <c r="PE8" i="249"/>
  <c r="PD8" i="249"/>
  <c r="PC8" i="249"/>
  <c r="PB8" i="249"/>
  <c r="PA8" i="249"/>
  <c r="OZ8" i="249"/>
  <c r="OY8" i="249"/>
  <c r="OX8" i="249"/>
  <c r="OW8" i="249"/>
  <c r="OV8" i="249"/>
  <c r="OU8" i="249"/>
  <c r="OT8" i="249"/>
  <c r="OS8" i="249"/>
  <c r="OR8" i="249"/>
  <c r="OQ8" i="249"/>
  <c r="OP8" i="249"/>
  <c r="OO8" i="249"/>
  <c r="ON8" i="249"/>
  <c r="OM8" i="249"/>
  <c r="OL8" i="249"/>
  <c r="OK8" i="249"/>
  <c r="OJ8" i="249"/>
  <c r="OI8" i="249"/>
  <c r="OH8" i="249"/>
  <c r="OG8" i="249"/>
  <c r="OF8" i="249"/>
  <c r="OE8" i="249"/>
  <c r="OD8" i="249"/>
  <c r="OC8" i="249"/>
  <c r="OB8" i="249"/>
  <c r="OA8" i="249"/>
  <c r="NZ8" i="249"/>
  <c r="NY8" i="249"/>
  <c r="NX8" i="249"/>
  <c r="NW8" i="249"/>
  <c r="NV8" i="249"/>
  <c r="NU8" i="249"/>
  <c r="NT8" i="249"/>
  <c r="NS8" i="249"/>
  <c r="NR8" i="249"/>
  <c r="NQ8" i="249"/>
  <c r="NP8" i="249"/>
  <c r="NO8" i="249"/>
  <c r="NN8" i="249"/>
  <c r="NM8" i="249"/>
  <c r="NL8" i="249"/>
  <c r="NK8" i="249"/>
  <c r="NJ8" i="249"/>
  <c r="NI8" i="249"/>
  <c r="NH8" i="249"/>
  <c r="NG8" i="249"/>
  <c r="NF8" i="249"/>
  <c r="NE8" i="249"/>
  <c r="ND8" i="249"/>
  <c r="NC8" i="249"/>
  <c r="NB8" i="249"/>
  <c r="NA8" i="249"/>
  <c r="MZ8" i="249"/>
  <c r="MY8" i="249"/>
  <c r="MX8" i="249"/>
  <c r="MW8" i="249"/>
  <c r="MV8" i="249"/>
  <c r="MU8" i="249"/>
  <c r="MT8" i="249"/>
  <c r="MS8" i="249"/>
  <c r="MR8" i="249"/>
  <c r="MQ8" i="249"/>
  <c r="MP8" i="249"/>
  <c r="MO8" i="249"/>
  <c r="MN8" i="249"/>
  <c r="MM8" i="249"/>
  <c r="ML8" i="249"/>
  <c r="MK8" i="249"/>
  <c r="MJ8" i="249"/>
  <c r="MI8" i="249"/>
  <c r="MH8" i="249"/>
  <c r="MG8" i="249"/>
  <c r="MF8" i="249"/>
  <c r="ME8" i="249"/>
  <c r="MD8" i="249"/>
  <c r="MC8" i="249"/>
  <c r="MB8" i="249"/>
  <c r="MA8" i="249"/>
  <c r="LZ8" i="249"/>
  <c r="LY8" i="249"/>
  <c r="LX8" i="249"/>
  <c r="LW8" i="249"/>
  <c r="LV8" i="249"/>
  <c r="LU8" i="249"/>
  <c r="LT8" i="249"/>
  <c r="LS8" i="249"/>
  <c r="LR8" i="249"/>
  <c r="LQ8" i="249"/>
  <c r="LP8" i="249"/>
  <c r="LO8" i="249"/>
  <c r="LN8" i="249"/>
  <c r="LM8" i="249"/>
  <c r="LL8" i="249"/>
  <c r="LK8" i="249"/>
  <c r="LJ8" i="249"/>
  <c r="LI8" i="249"/>
  <c r="LH8" i="249"/>
  <c r="LG8" i="249"/>
  <c r="LF8" i="249"/>
  <c r="LE8" i="249"/>
  <c r="LD8" i="249"/>
  <c r="LC8" i="249"/>
  <c r="LB8" i="249"/>
  <c r="LA8" i="249"/>
  <c r="KZ8" i="249"/>
  <c r="KY8" i="249"/>
  <c r="KX8" i="249"/>
  <c r="KW8" i="249"/>
  <c r="KV8" i="249"/>
  <c r="KU8" i="249"/>
  <c r="KT8" i="249"/>
  <c r="KS8" i="249"/>
  <c r="KR8" i="249"/>
  <c r="KQ8" i="249"/>
  <c r="KP8" i="249"/>
  <c r="KO8" i="249"/>
  <c r="KN8" i="249"/>
  <c r="KM8" i="249"/>
  <c r="KL8" i="249"/>
  <c r="KK8" i="249"/>
  <c r="KJ8" i="249"/>
  <c r="KI8" i="249"/>
  <c r="KH8" i="249"/>
  <c r="KG8" i="249"/>
  <c r="KF8" i="249"/>
  <c r="KE8" i="249"/>
  <c r="KD8" i="249"/>
  <c r="KC8" i="249"/>
  <c r="KB8" i="249"/>
  <c r="KA8" i="249"/>
  <c r="JZ8" i="249"/>
  <c r="JY8" i="249"/>
  <c r="JX8" i="249"/>
  <c r="JW8" i="249"/>
  <c r="JV8" i="249"/>
  <c r="JU8" i="249"/>
  <c r="JT8" i="249"/>
  <c r="JS8" i="249"/>
  <c r="JR8" i="249"/>
  <c r="JQ8" i="249"/>
  <c r="JP8" i="249"/>
  <c r="JO8" i="249"/>
  <c r="JN8" i="249"/>
  <c r="JM8" i="249"/>
  <c r="JL8" i="249"/>
  <c r="JK8" i="249"/>
  <c r="JJ8" i="249"/>
  <c r="JI8" i="249"/>
  <c r="JH8" i="249"/>
  <c r="JG8" i="249"/>
  <c r="JF8" i="249"/>
  <c r="JE8" i="249"/>
  <c r="JD8" i="249"/>
  <c r="JC8" i="249"/>
  <c r="JB8" i="249"/>
  <c r="JA8" i="249"/>
  <c r="IZ8" i="249"/>
  <c r="IY8" i="249"/>
  <c r="IX8" i="249"/>
  <c r="IW8" i="249"/>
  <c r="IV8" i="249"/>
  <c r="IU8" i="249"/>
  <c r="IT8" i="249"/>
  <c r="IS8" i="249"/>
  <c r="IR8" i="249"/>
  <c r="IQ8" i="249"/>
  <c r="IP8" i="249"/>
  <c r="IO8" i="249"/>
  <c r="IN8" i="249"/>
  <c r="IM8" i="249"/>
  <c r="IL8" i="249"/>
  <c r="IK8" i="249"/>
  <c r="IJ8" i="249"/>
  <c r="II8" i="249"/>
  <c r="IH8" i="249"/>
  <c r="IG8" i="249"/>
  <c r="IF8" i="249"/>
  <c r="IE8" i="249"/>
  <c r="ID8" i="249"/>
  <c r="IC8" i="249"/>
  <c r="IB8" i="249"/>
  <c r="IA8" i="249"/>
  <c r="HZ8" i="249"/>
  <c r="HY8" i="249"/>
  <c r="HX8" i="249"/>
  <c r="HW8" i="249"/>
  <c r="HV8" i="249"/>
  <c r="HU8" i="249"/>
  <c r="HT8" i="249"/>
  <c r="HS8" i="249"/>
  <c r="HR8" i="249"/>
  <c r="HQ8" i="249"/>
  <c r="HP8" i="249"/>
  <c r="HO8" i="249"/>
  <c r="HN8" i="249"/>
  <c r="HM8" i="249"/>
  <c r="HL8" i="249"/>
  <c r="HK8" i="249"/>
  <c r="HJ8" i="249"/>
  <c r="HI8" i="249"/>
  <c r="HH8" i="249"/>
  <c r="HG8" i="249"/>
  <c r="HF8" i="249"/>
  <c r="HE8" i="249"/>
  <c r="HD8" i="249"/>
  <c r="HC8" i="249"/>
  <c r="HB8" i="249"/>
  <c r="HA8" i="249"/>
  <c r="GZ8" i="249"/>
  <c r="GY8" i="249"/>
  <c r="GX8" i="249"/>
  <c r="GW8" i="249"/>
  <c r="GV8" i="249"/>
  <c r="GU8" i="249"/>
  <c r="GT8" i="249"/>
  <c r="GS8" i="249"/>
  <c r="GR8" i="249"/>
  <c r="GQ8" i="249"/>
  <c r="GP8" i="249"/>
  <c r="GO8" i="249"/>
  <c r="GN8" i="249"/>
  <c r="GM8" i="249"/>
  <c r="GL8" i="249"/>
  <c r="GK8" i="249"/>
  <c r="GJ8" i="249"/>
  <c r="GI8" i="249"/>
  <c r="GH8" i="249"/>
  <c r="GG8" i="249"/>
  <c r="GF8" i="249"/>
  <c r="GE8" i="249"/>
  <c r="GD8" i="249"/>
  <c r="GC8" i="249"/>
  <c r="GB8" i="249"/>
  <c r="GA8" i="249"/>
  <c r="FZ8" i="249"/>
  <c r="FY8" i="249"/>
  <c r="FX8" i="249"/>
  <c r="FW8" i="249"/>
  <c r="FV8" i="249"/>
  <c r="FU8" i="249"/>
  <c r="FT8" i="249"/>
  <c r="FS8" i="249"/>
  <c r="FR8" i="249"/>
  <c r="FQ8" i="249"/>
  <c r="FP8" i="249"/>
  <c r="FO8" i="249"/>
  <c r="FN8" i="249"/>
  <c r="FM8" i="249"/>
  <c r="FL8" i="249"/>
  <c r="FK8" i="249"/>
  <c r="FJ8" i="249"/>
  <c r="FI8" i="249"/>
  <c r="FH8" i="249"/>
  <c r="FG8" i="249"/>
  <c r="FF8" i="249"/>
  <c r="FE8" i="249"/>
  <c r="FD8" i="249"/>
  <c r="FC8" i="249"/>
  <c r="FB8" i="249"/>
  <c r="FA8" i="249"/>
  <c r="EZ8" i="249"/>
  <c r="EY8" i="249"/>
  <c r="EX8" i="249"/>
  <c r="EW8" i="249"/>
  <c r="EV8" i="249"/>
  <c r="EU8" i="249"/>
  <c r="ET8" i="249"/>
  <c r="ES8" i="249"/>
  <c r="ER8" i="249"/>
  <c r="EQ8" i="249"/>
  <c r="EP8" i="249"/>
  <c r="EO8" i="249"/>
  <c r="EN8" i="249"/>
  <c r="EM8" i="249"/>
  <c r="EL8" i="249"/>
  <c r="EK8" i="249"/>
  <c r="EJ8" i="249"/>
  <c r="EI8" i="249"/>
  <c r="EH8" i="249"/>
  <c r="EG8" i="249"/>
  <c r="EF8" i="249"/>
  <c r="EE8" i="249"/>
  <c r="ED8" i="249"/>
  <c r="EC8" i="249"/>
  <c r="EB8" i="249"/>
  <c r="EA8" i="249"/>
  <c r="DZ8" i="249"/>
  <c r="DY8" i="249"/>
  <c r="DX8" i="249"/>
  <c r="DW8" i="249"/>
  <c r="DV8" i="249"/>
  <c r="DU8" i="249"/>
  <c r="DT8" i="249"/>
  <c r="DS8" i="249"/>
  <c r="DR8" i="249"/>
  <c r="DQ8" i="249"/>
  <c r="DP8" i="249"/>
  <c r="DO8" i="249"/>
  <c r="DN8" i="249"/>
  <c r="DM8" i="249"/>
  <c r="DL8" i="249"/>
  <c r="DK8" i="249"/>
  <c r="DJ8" i="249"/>
  <c r="DI8" i="249"/>
  <c r="DH8" i="249"/>
  <c r="DG8" i="249"/>
  <c r="DF8" i="249"/>
  <c r="DE8" i="249"/>
  <c r="DD8" i="249"/>
  <c r="DC8" i="249"/>
  <c r="DB8" i="249"/>
  <c r="DA8" i="249"/>
  <c r="CZ8" i="249"/>
  <c r="CY8" i="249"/>
  <c r="CX8" i="249"/>
  <c r="CW8" i="249"/>
  <c r="CV8" i="249"/>
  <c r="CU8" i="249"/>
  <c r="CT8" i="249"/>
  <c r="CS8" i="249"/>
  <c r="CR8" i="249"/>
  <c r="CQ8" i="249"/>
  <c r="CP8" i="249"/>
  <c r="CO8" i="249"/>
  <c r="CN8" i="249"/>
  <c r="CM8" i="249"/>
  <c r="CL8" i="249"/>
  <c r="CK8" i="249"/>
  <c r="CJ8" i="249"/>
  <c r="CI8" i="249"/>
  <c r="CH8" i="249"/>
  <c r="CG8" i="249"/>
  <c r="CF8" i="249"/>
  <c r="CE8" i="249"/>
  <c r="CD8" i="249"/>
  <c r="CC8" i="249"/>
  <c r="CB8" i="249"/>
  <c r="CA8" i="249"/>
  <c r="BZ8" i="249"/>
  <c r="BY8" i="249"/>
  <c r="BX8" i="249"/>
  <c r="BW8" i="249"/>
  <c r="BV8" i="249"/>
  <c r="BU8" i="249"/>
  <c r="BT8" i="249"/>
  <c r="BS8" i="249"/>
  <c r="BR8" i="249"/>
  <c r="BQ8" i="249"/>
  <c r="BP8" i="249"/>
  <c r="BO8" i="249"/>
  <c r="BN8" i="249"/>
  <c r="BM8" i="249"/>
  <c r="BL8" i="249"/>
  <c r="BK8" i="249"/>
  <c r="BJ8" i="249"/>
  <c r="BI8" i="249"/>
  <c r="BH8" i="249"/>
  <c r="BG8" i="249"/>
  <c r="BF8" i="249"/>
  <c r="BE8" i="249"/>
  <c r="BD8" i="249"/>
  <c r="BC8" i="249"/>
  <c r="BB8" i="249"/>
  <c r="BA8" i="249"/>
  <c r="AZ8" i="249"/>
  <c r="AY8" i="249"/>
  <c r="AX8" i="249"/>
  <c r="AW8" i="249"/>
  <c r="AV8" i="249"/>
  <c r="AU8" i="249"/>
  <c r="AT8" i="249"/>
  <c r="AS8" i="249"/>
  <c r="AR8" i="249"/>
  <c r="AQ8" i="249"/>
  <c r="AP8" i="249"/>
  <c r="AO8" i="249"/>
  <c r="AN8" i="249"/>
  <c r="AM8" i="249"/>
  <c r="AL8" i="249"/>
  <c r="AK8" i="249"/>
  <c r="AJ8" i="249"/>
  <c r="AI8" i="249"/>
  <c r="AH8" i="249"/>
  <c r="AG8" i="249"/>
  <c r="AF8" i="249"/>
  <c r="AE8" i="249"/>
  <c r="AD8" i="249"/>
  <c r="AC8" i="249"/>
  <c r="AB8" i="249"/>
  <c r="J40" i="245" l="1"/>
  <c r="I40" i="245"/>
  <c r="H40" i="245"/>
  <c r="E40" i="245"/>
  <c r="E41" i="245" s="1"/>
  <c r="D40" i="245"/>
  <c r="D41" i="245" s="1"/>
  <c r="C40" i="245"/>
  <c r="C41" i="245" s="1"/>
  <c r="F39" i="245"/>
  <c r="K39" i="245" s="1"/>
  <c r="F38" i="245"/>
  <c r="K38" i="245" s="1"/>
  <c r="F37" i="245"/>
  <c r="K37" i="245" s="1"/>
  <c r="F36" i="245"/>
  <c r="K36" i="245" s="1"/>
  <c r="F35" i="245"/>
  <c r="J33" i="245"/>
  <c r="I33" i="245"/>
  <c r="H33" i="245"/>
  <c r="E33" i="245"/>
  <c r="D33" i="245"/>
  <c r="C33" i="245"/>
  <c r="F32" i="245"/>
  <c r="K32" i="245" s="1"/>
  <c r="F31" i="245"/>
  <c r="K31" i="245" s="1"/>
  <c r="F30" i="245"/>
  <c r="K30" i="245" s="1"/>
  <c r="F29" i="245"/>
  <c r="K29" i="245" s="1"/>
  <c r="F28" i="245"/>
  <c r="K28" i="245" s="1"/>
  <c r="F27" i="245"/>
  <c r="J25" i="245"/>
  <c r="I25" i="245"/>
  <c r="H25" i="245"/>
  <c r="E25" i="245"/>
  <c r="D25" i="245"/>
  <c r="C25" i="245"/>
  <c r="F24" i="245"/>
  <c r="K24" i="245" s="1"/>
  <c r="F23" i="245"/>
  <c r="K23" i="245" s="1"/>
  <c r="F22" i="245"/>
  <c r="J18" i="245"/>
  <c r="J19" i="245" s="1"/>
  <c r="I18" i="245"/>
  <c r="I19" i="245" s="1"/>
  <c r="H18" i="245"/>
  <c r="H19" i="245" s="1"/>
  <c r="E18" i="245"/>
  <c r="E19" i="245" s="1"/>
  <c r="E42" i="245" s="1"/>
  <c r="D18" i="245"/>
  <c r="C18" i="245"/>
  <c r="F17" i="245"/>
  <c r="K17" i="245" s="1"/>
  <c r="F16" i="245"/>
  <c r="K16" i="245" s="1"/>
  <c r="F15" i="245"/>
  <c r="K15" i="245" s="1"/>
  <c r="F14" i="245"/>
  <c r="K14" i="245" s="1"/>
  <c r="F13" i="245"/>
  <c r="J11" i="245"/>
  <c r="I11" i="245"/>
  <c r="H11" i="245"/>
  <c r="E11" i="245"/>
  <c r="D11" i="245"/>
  <c r="C11" i="245"/>
  <c r="F10" i="245"/>
  <c r="K10" i="245" s="1"/>
  <c r="F9" i="245"/>
  <c r="C87" i="245"/>
  <c r="S146" i="245" s="1"/>
  <c r="C53" i="245"/>
  <c r="C54" i="245"/>
  <c r="C55" i="245"/>
  <c r="C56" i="245"/>
  <c r="S115" i="245" s="1"/>
  <c r="C57" i="245"/>
  <c r="C58" i="245"/>
  <c r="C59" i="245"/>
  <c r="C60" i="245"/>
  <c r="C61" i="245"/>
  <c r="C62" i="245"/>
  <c r="C63" i="245"/>
  <c r="S122" i="245" s="1"/>
  <c r="C64" i="245"/>
  <c r="S123" i="245" s="1"/>
  <c r="C65" i="245"/>
  <c r="S124" i="245" s="1"/>
  <c r="C66" i="245"/>
  <c r="S125" i="245" s="1"/>
  <c r="C67" i="245"/>
  <c r="S126" i="245" s="1"/>
  <c r="C68" i="245"/>
  <c r="S127" i="245" s="1"/>
  <c r="C69" i="245"/>
  <c r="C70" i="245"/>
  <c r="C71" i="245"/>
  <c r="C72" i="245"/>
  <c r="C73" i="245"/>
  <c r="C74" i="245"/>
  <c r="C75" i="245"/>
  <c r="S134" i="245" s="1"/>
  <c r="C76" i="245"/>
  <c r="S135" i="245" s="1"/>
  <c r="C77" i="245"/>
  <c r="S136" i="245" s="1"/>
  <c r="C78" i="245"/>
  <c r="S137" i="245" s="1"/>
  <c r="C79" i="245"/>
  <c r="S138" i="245" s="1"/>
  <c r="C80" i="245"/>
  <c r="S139" i="245" s="1"/>
  <c r="C81" i="245"/>
  <c r="C82" i="245"/>
  <c r="C83" i="245"/>
  <c r="C84" i="245"/>
  <c r="C85" i="245"/>
  <c r="C86" i="245"/>
  <c r="C52" i="245"/>
  <c r="S111" i="245" s="1"/>
  <c r="I51" i="245"/>
  <c r="J51" i="245"/>
  <c r="K51" i="245"/>
  <c r="L51" i="245"/>
  <c r="H51" i="245"/>
  <c r="E51" i="245"/>
  <c r="D51" i="245"/>
  <c r="C112" i="245"/>
  <c r="C113" i="245"/>
  <c r="C114" i="245"/>
  <c r="C115" i="245"/>
  <c r="C116" i="245"/>
  <c r="S116" i="245" s="1"/>
  <c r="C117" i="245"/>
  <c r="S117" i="245" s="1"/>
  <c r="C118" i="245"/>
  <c r="S118" i="245" s="1"/>
  <c r="C119" i="245"/>
  <c r="C120" i="245"/>
  <c r="C121" i="245"/>
  <c r="C122" i="245"/>
  <c r="C123" i="245"/>
  <c r="C124" i="245"/>
  <c r="C125" i="245"/>
  <c r="C126" i="245"/>
  <c r="C127" i="245"/>
  <c r="C128" i="245"/>
  <c r="C129" i="245"/>
  <c r="C130" i="245"/>
  <c r="C131" i="245"/>
  <c r="C132" i="245"/>
  <c r="C133" i="245"/>
  <c r="C134" i="245"/>
  <c r="C135" i="245"/>
  <c r="C136" i="245"/>
  <c r="C137" i="245"/>
  <c r="C138" i="245"/>
  <c r="C139" i="245"/>
  <c r="C140" i="245"/>
  <c r="C141" i="245"/>
  <c r="C142" i="245"/>
  <c r="C143" i="245"/>
  <c r="C144" i="245"/>
  <c r="C145" i="245"/>
  <c r="C146" i="245"/>
  <c r="C111" i="245"/>
  <c r="P109" i="245"/>
  <c r="Q109" i="245"/>
  <c r="R109" i="245"/>
  <c r="O109" i="245"/>
  <c r="K109" i="245"/>
  <c r="L109" i="245"/>
  <c r="M109" i="245"/>
  <c r="J109" i="245"/>
  <c r="I109" i="245"/>
  <c r="E109" i="245"/>
  <c r="F109" i="245"/>
  <c r="D109" i="245"/>
  <c r="AB35" i="122"/>
  <c r="R108" i="244"/>
  <c r="Q108" i="244"/>
  <c r="P108" i="244"/>
  <c r="O108" i="244"/>
  <c r="M108" i="244"/>
  <c r="L109" i="244"/>
  <c r="K109" i="244"/>
  <c r="J109" i="244"/>
  <c r="I109" i="244"/>
  <c r="H109" i="244"/>
  <c r="G109" i="244"/>
  <c r="F109" i="244"/>
  <c r="E109" i="244"/>
  <c r="D109" i="244"/>
  <c r="C87" i="244"/>
  <c r="S145" i="244" s="1"/>
  <c r="C86" i="244"/>
  <c r="S144" i="244" s="1"/>
  <c r="C85" i="244"/>
  <c r="S143" i="244" s="1"/>
  <c r="C84" i="244"/>
  <c r="S142" i="244" s="1"/>
  <c r="C83" i="244"/>
  <c r="S141" i="244" s="1"/>
  <c r="C82" i="244"/>
  <c r="S140" i="244" s="1"/>
  <c r="C81" i="244"/>
  <c r="S139" i="244" s="1"/>
  <c r="C80" i="244"/>
  <c r="S138" i="244" s="1"/>
  <c r="C79" i="244"/>
  <c r="S137" i="244" s="1"/>
  <c r="C78" i="244"/>
  <c r="S136" i="244" s="1"/>
  <c r="C77" i="244"/>
  <c r="S135" i="244" s="1"/>
  <c r="C76" i="244"/>
  <c r="S134" i="244" s="1"/>
  <c r="C75" i="244"/>
  <c r="S133" i="244" s="1"/>
  <c r="C74" i="244"/>
  <c r="S132" i="244" s="1"/>
  <c r="C73" i="244"/>
  <c r="S131" i="244" s="1"/>
  <c r="C72" i="244"/>
  <c r="S130" i="244" s="1"/>
  <c r="C71" i="244"/>
  <c r="S129" i="244" s="1"/>
  <c r="C70" i="244"/>
  <c r="S128" i="244" s="1"/>
  <c r="C69" i="244"/>
  <c r="S127" i="244" s="1"/>
  <c r="C68" i="244"/>
  <c r="S126" i="244" s="1"/>
  <c r="C67" i="244"/>
  <c r="S125" i="244" s="1"/>
  <c r="C66" i="244"/>
  <c r="S124" i="244" s="1"/>
  <c r="C65" i="244"/>
  <c r="S123" i="244" s="1"/>
  <c r="C64" i="244"/>
  <c r="S122" i="244" s="1"/>
  <c r="C63" i="244"/>
  <c r="S121" i="244" s="1"/>
  <c r="C62" i="244"/>
  <c r="S120" i="244" s="1"/>
  <c r="C61" i="244"/>
  <c r="S119" i="244" s="1"/>
  <c r="C60" i="244"/>
  <c r="S118" i="244" s="1"/>
  <c r="C59" i="244"/>
  <c r="S117" i="244" s="1"/>
  <c r="C58" i="244"/>
  <c r="S116" i="244" s="1"/>
  <c r="C57" i="244"/>
  <c r="S115" i="244" s="1"/>
  <c r="C56" i="244"/>
  <c r="S114" i="244" s="1"/>
  <c r="C55" i="244"/>
  <c r="S113" i="244" s="1"/>
  <c r="C54" i="244"/>
  <c r="S112" i="244" s="1"/>
  <c r="C53" i="244"/>
  <c r="S111" i="244" s="1"/>
  <c r="C52" i="244"/>
  <c r="S110" i="244" s="1"/>
  <c r="L51" i="244"/>
  <c r="K51" i="244"/>
  <c r="J51" i="244"/>
  <c r="I51" i="244"/>
  <c r="H51" i="244"/>
  <c r="G51" i="244"/>
  <c r="E51" i="244"/>
  <c r="D51" i="244"/>
  <c r="C51" i="244"/>
  <c r="K42" i="244"/>
  <c r="J42" i="244"/>
  <c r="I42" i="244"/>
  <c r="H42" i="244"/>
  <c r="F42" i="244"/>
  <c r="E42" i="244"/>
  <c r="D42" i="244"/>
  <c r="C42" i="244"/>
  <c r="C149" i="226"/>
  <c r="C148" i="226"/>
  <c r="C147" i="226"/>
  <c r="C146" i="226"/>
  <c r="C145" i="226"/>
  <c r="C144" i="226"/>
  <c r="C143" i="226"/>
  <c r="C142" i="226"/>
  <c r="C141" i="226"/>
  <c r="C140" i="226"/>
  <c r="C139" i="226"/>
  <c r="C138" i="226"/>
  <c r="C137" i="226"/>
  <c r="C136" i="226"/>
  <c r="C135" i="226"/>
  <c r="C134" i="226"/>
  <c r="C133" i="226"/>
  <c r="C132" i="226"/>
  <c r="C131" i="226"/>
  <c r="C130" i="226"/>
  <c r="C129" i="226"/>
  <c r="C128" i="226"/>
  <c r="C127" i="226"/>
  <c r="C126" i="226"/>
  <c r="C125" i="226"/>
  <c r="C124" i="226"/>
  <c r="C123" i="226"/>
  <c r="C122" i="226"/>
  <c r="C121" i="226"/>
  <c r="C120" i="226"/>
  <c r="C119" i="226"/>
  <c r="C118" i="226"/>
  <c r="C117" i="226"/>
  <c r="C116" i="226"/>
  <c r="C115" i="226"/>
  <c r="C114" i="226"/>
  <c r="R112" i="226"/>
  <c r="Q112" i="226"/>
  <c r="P112" i="226"/>
  <c r="O112" i="226"/>
  <c r="M112" i="226"/>
  <c r="L112" i="226"/>
  <c r="K112" i="226"/>
  <c r="J112" i="226"/>
  <c r="I112" i="226"/>
  <c r="H112" i="226"/>
  <c r="F112" i="226"/>
  <c r="E112" i="226"/>
  <c r="D112" i="226"/>
  <c r="C89" i="226"/>
  <c r="C88" i="226"/>
  <c r="C87" i="226"/>
  <c r="C86" i="226"/>
  <c r="C85" i="226"/>
  <c r="C84" i="226"/>
  <c r="C83" i="226"/>
  <c r="C82" i="226"/>
  <c r="C81" i="226"/>
  <c r="C80" i="226"/>
  <c r="C79" i="226"/>
  <c r="C78" i="226"/>
  <c r="C77" i="226"/>
  <c r="C76" i="226"/>
  <c r="C75" i="226"/>
  <c r="C74" i="226"/>
  <c r="C73" i="226"/>
  <c r="C72" i="226"/>
  <c r="C71" i="226"/>
  <c r="C70" i="226"/>
  <c r="C69" i="226"/>
  <c r="C68" i="226"/>
  <c r="C67" i="226"/>
  <c r="C66" i="226"/>
  <c r="C65" i="226"/>
  <c r="C64" i="226"/>
  <c r="C63" i="226"/>
  <c r="C62" i="226"/>
  <c r="C61" i="226"/>
  <c r="C60" i="226"/>
  <c r="C59" i="226"/>
  <c r="C58" i="226"/>
  <c r="C57" i="226"/>
  <c r="C56" i="226"/>
  <c r="C55" i="226"/>
  <c r="C54" i="226"/>
  <c r="L53" i="226"/>
  <c r="K53" i="226"/>
  <c r="J53" i="226"/>
  <c r="I53" i="226"/>
  <c r="H53" i="226"/>
  <c r="E53" i="226"/>
  <c r="D53" i="226"/>
  <c r="C147" i="213"/>
  <c r="C146" i="213"/>
  <c r="C145" i="213"/>
  <c r="C144" i="213"/>
  <c r="C143" i="213"/>
  <c r="C142" i="213"/>
  <c r="C141" i="213"/>
  <c r="C140" i="213"/>
  <c r="C139" i="213"/>
  <c r="C138" i="213"/>
  <c r="C137" i="213"/>
  <c r="C136" i="213"/>
  <c r="C135" i="213"/>
  <c r="C134" i="213"/>
  <c r="C133" i="213"/>
  <c r="C132" i="213"/>
  <c r="C131" i="213"/>
  <c r="C130" i="213"/>
  <c r="C129" i="213"/>
  <c r="C128" i="213"/>
  <c r="C127" i="213"/>
  <c r="C126" i="213"/>
  <c r="C125" i="213"/>
  <c r="C124" i="213"/>
  <c r="C123" i="213"/>
  <c r="C122" i="213"/>
  <c r="C121" i="213"/>
  <c r="C120" i="213"/>
  <c r="C119" i="213"/>
  <c r="C118" i="213"/>
  <c r="C117" i="213"/>
  <c r="C116" i="213"/>
  <c r="C115" i="213"/>
  <c r="C114" i="213"/>
  <c r="C113" i="213"/>
  <c r="C112" i="213"/>
  <c r="R110" i="213"/>
  <c r="Q110" i="213"/>
  <c r="P110" i="213"/>
  <c r="O110" i="213"/>
  <c r="N110" i="213"/>
  <c r="L110" i="213"/>
  <c r="K110" i="213"/>
  <c r="J110" i="213"/>
  <c r="I110" i="213"/>
  <c r="H110" i="213"/>
  <c r="F110" i="213"/>
  <c r="E110" i="213"/>
  <c r="D110" i="213"/>
  <c r="C88" i="213"/>
  <c r="C87" i="213"/>
  <c r="C86" i="213"/>
  <c r="C85" i="213"/>
  <c r="C84" i="213"/>
  <c r="C83" i="213"/>
  <c r="C82" i="213"/>
  <c r="C81" i="213"/>
  <c r="C80" i="213"/>
  <c r="C79" i="213"/>
  <c r="C78" i="213"/>
  <c r="C77" i="213"/>
  <c r="C76" i="213"/>
  <c r="C75" i="213"/>
  <c r="C74" i="213"/>
  <c r="C73" i="213"/>
  <c r="C72" i="213"/>
  <c r="C71" i="213"/>
  <c r="C70" i="213"/>
  <c r="C69" i="213"/>
  <c r="C68" i="213"/>
  <c r="C67" i="213"/>
  <c r="C66" i="213"/>
  <c r="C65" i="213"/>
  <c r="C64" i="213"/>
  <c r="C63" i="213"/>
  <c r="C62" i="213"/>
  <c r="C61" i="213"/>
  <c r="C60" i="213"/>
  <c r="C59" i="213"/>
  <c r="C58" i="213"/>
  <c r="C57" i="213"/>
  <c r="C56" i="213"/>
  <c r="C55" i="213"/>
  <c r="C54" i="213"/>
  <c r="C53" i="213"/>
  <c r="L52" i="213"/>
  <c r="K52" i="213"/>
  <c r="J52" i="213"/>
  <c r="I52" i="213"/>
  <c r="H52" i="213"/>
  <c r="E52" i="213"/>
  <c r="D52" i="213"/>
  <c r="R108" i="208"/>
  <c r="Q108" i="208"/>
  <c r="P108" i="208"/>
  <c r="O108" i="208"/>
  <c r="N108" i="208"/>
  <c r="L108" i="208"/>
  <c r="K108" i="208"/>
  <c r="J108" i="208"/>
  <c r="I108" i="208"/>
  <c r="H108" i="208"/>
  <c r="F108" i="208"/>
  <c r="E108" i="208"/>
  <c r="D108" i="208"/>
  <c r="C108" i="208"/>
  <c r="C87" i="208"/>
  <c r="C86" i="208"/>
  <c r="C85" i="208"/>
  <c r="C84" i="208"/>
  <c r="C83" i="208"/>
  <c r="C82" i="208"/>
  <c r="C81" i="208"/>
  <c r="C80" i="208"/>
  <c r="C79" i="208"/>
  <c r="C78" i="208"/>
  <c r="C77" i="208"/>
  <c r="C76" i="208"/>
  <c r="C75" i="208"/>
  <c r="C74" i="208"/>
  <c r="C73" i="208"/>
  <c r="C72" i="208"/>
  <c r="C71" i="208"/>
  <c r="C70" i="208"/>
  <c r="C69" i="208"/>
  <c r="C68" i="208"/>
  <c r="C67" i="208"/>
  <c r="C66" i="208"/>
  <c r="C65" i="208"/>
  <c r="C64" i="208"/>
  <c r="C63" i="208"/>
  <c r="C62" i="208"/>
  <c r="C61" i="208"/>
  <c r="C60" i="208"/>
  <c r="C59" i="208"/>
  <c r="C58" i="208"/>
  <c r="C57" i="208"/>
  <c r="C56" i="208"/>
  <c r="C55" i="208"/>
  <c r="C54" i="208"/>
  <c r="C53" i="208"/>
  <c r="C52" i="208"/>
  <c r="L51" i="208"/>
  <c r="K51" i="208"/>
  <c r="J51" i="208"/>
  <c r="I51" i="208"/>
  <c r="H51" i="208"/>
  <c r="E51" i="208"/>
  <c r="D51" i="208"/>
  <c r="C146" i="198"/>
  <c r="C145" i="198"/>
  <c r="C144" i="198"/>
  <c r="C143" i="198"/>
  <c r="C142" i="198"/>
  <c r="C141" i="198"/>
  <c r="C140" i="198"/>
  <c r="C139" i="198"/>
  <c r="C138" i="198"/>
  <c r="C137" i="198"/>
  <c r="C136" i="198"/>
  <c r="C135" i="198"/>
  <c r="C134" i="198"/>
  <c r="C133" i="198"/>
  <c r="C132" i="198"/>
  <c r="C131" i="198"/>
  <c r="C130" i="198"/>
  <c r="C129" i="198"/>
  <c r="C128" i="198"/>
  <c r="C127" i="198"/>
  <c r="C126" i="198"/>
  <c r="C125" i="198"/>
  <c r="C124" i="198"/>
  <c r="C123" i="198"/>
  <c r="C122" i="198"/>
  <c r="C121" i="198"/>
  <c r="C120" i="198"/>
  <c r="C119" i="198"/>
  <c r="C118" i="198"/>
  <c r="C117" i="198"/>
  <c r="C116" i="198"/>
  <c r="C115" i="198"/>
  <c r="C114" i="198"/>
  <c r="C113" i="198"/>
  <c r="C112" i="198"/>
  <c r="C111" i="198"/>
  <c r="Q109" i="198"/>
  <c r="P109" i="198"/>
  <c r="O109" i="198"/>
  <c r="N109" i="198"/>
  <c r="L109" i="198"/>
  <c r="K109" i="198"/>
  <c r="J109" i="198"/>
  <c r="I109" i="198"/>
  <c r="G109" i="198"/>
  <c r="F109" i="198"/>
  <c r="E109" i="198"/>
  <c r="C88" i="198"/>
  <c r="C87" i="198"/>
  <c r="C86" i="198"/>
  <c r="C85" i="198"/>
  <c r="C84" i="198"/>
  <c r="C83" i="198"/>
  <c r="C82" i="198"/>
  <c r="C81" i="198"/>
  <c r="C80" i="198"/>
  <c r="C79" i="198"/>
  <c r="C78" i="198"/>
  <c r="C77" i="198"/>
  <c r="C76" i="198"/>
  <c r="C75" i="198"/>
  <c r="C74" i="198"/>
  <c r="C73" i="198"/>
  <c r="C72" i="198"/>
  <c r="C71" i="198"/>
  <c r="C70" i="198"/>
  <c r="C69" i="198"/>
  <c r="C68" i="198"/>
  <c r="C67" i="198"/>
  <c r="C66" i="198"/>
  <c r="C65" i="198"/>
  <c r="C64" i="198"/>
  <c r="C63" i="198"/>
  <c r="C62" i="198"/>
  <c r="C61" i="198"/>
  <c r="C60" i="198"/>
  <c r="C59" i="198"/>
  <c r="C58" i="198"/>
  <c r="C57" i="198"/>
  <c r="C56" i="198"/>
  <c r="C55" i="198"/>
  <c r="C54" i="198"/>
  <c r="C53" i="198"/>
  <c r="N51" i="198"/>
  <c r="L51" i="198"/>
  <c r="K51" i="198"/>
  <c r="J51" i="198"/>
  <c r="I51" i="198"/>
  <c r="F51" i="198"/>
  <c r="E51" i="198"/>
  <c r="C140" i="174"/>
  <c r="C139" i="174"/>
  <c r="C138" i="174"/>
  <c r="C137" i="174"/>
  <c r="C136" i="174"/>
  <c r="C135" i="174"/>
  <c r="C134" i="174"/>
  <c r="C133" i="174"/>
  <c r="C132" i="174"/>
  <c r="C131" i="174"/>
  <c r="C130" i="174"/>
  <c r="C129" i="174"/>
  <c r="C128" i="174"/>
  <c r="C127" i="174"/>
  <c r="C126" i="174"/>
  <c r="C125" i="174"/>
  <c r="C124" i="174"/>
  <c r="C123" i="174"/>
  <c r="C122" i="174"/>
  <c r="C121" i="174"/>
  <c r="C120" i="174"/>
  <c r="C119" i="174"/>
  <c r="C118" i="174"/>
  <c r="C117" i="174"/>
  <c r="C116" i="174"/>
  <c r="C115" i="174"/>
  <c r="C114" i="174"/>
  <c r="C113" i="174"/>
  <c r="C112" i="174"/>
  <c r="C111" i="174"/>
  <c r="C110" i="174"/>
  <c r="C109" i="174"/>
  <c r="C108" i="174"/>
  <c r="C107" i="174"/>
  <c r="C106" i="174"/>
  <c r="C105" i="174"/>
  <c r="O103" i="174"/>
  <c r="N103" i="174"/>
  <c r="M103" i="174"/>
  <c r="L103" i="174"/>
  <c r="K103" i="174"/>
  <c r="J103" i="174"/>
  <c r="I103" i="174"/>
  <c r="H103" i="174"/>
  <c r="G103" i="174"/>
  <c r="F103" i="174"/>
  <c r="E103" i="174"/>
  <c r="D103" i="174"/>
  <c r="C83" i="174"/>
  <c r="C82" i="174"/>
  <c r="C81" i="174"/>
  <c r="C80" i="174"/>
  <c r="C79" i="174"/>
  <c r="C78" i="174"/>
  <c r="C77" i="174"/>
  <c r="C76" i="174"/>
  <c r="C75" i="174"/>
  <c r="C74" i="174"/>
  <c r="C73" i="174"/>
  <c r="C72" i="174"/>
  <c r="C71" i="174"/>
  <c r="C70" i="174"/>
  <c r="C69" i="174"/>
  <c r="C68" i="174"/>
  <c r="C67" i="174"/>
  <c r="C66" i="174"/>
  <c r="C65" i="174"/>
  <c r="C64" i="174"/>
  <c r="C63" i="174"/>
  <c r="C62" i="174"/>
  <c r="C61" i="174"/>
  <c r="C60" i="174"/>
  <c r="C59" i="174"/>
  <c r="C58" i="174"/>
  <c r="C57" i="174"/>
  <c r="C56" i="174"/>
  <c r="C55" i="174"/>
  <c r="C54" i="174"/>
  <c r="C53" i="174"/>
  <c r="C52" i="174"/>
  <c r="C51" i="174"/>
  <c r="C50" i="174"/>
  <c r="C49" i="174"/>
  <c r="C48" i="174"/>
  <c r="G46" i="174"/>
  <c r="F46" i="174"/>
  <c r="E46" i="174"/>
  <c r="D46" i="174"/>
  <c r="S121" i="245" l="1"/>
  <c r="S132" i="245"/>
  <c r="S131" i="245"/>
  <c r="S112" i="245"/>
  <c r="S142" i="245"/>
  <c r="S130" i="245"/>
  <c r="S145" i="245"/>
  <c r="S144" i="245"/>
  <c r="S143" i="245"/>
  <c r="S141" i="245"/>
  <c r="S129" i="245"/>
  <c r="S133" i="245"/>
  <c r="S114" i="245"/>
  <c r="S120" i="245"/>
  <c r="S113" i="245"/>
  <c r="S140" i="245"/>
  <c r="S128" i="245"/>
  <c r="J41" i="245"/>
  <c r="J42" i="245"/>
  <c r="C19" i="245"/>
  <c r="C42" i="245" s="1"/>
  <c r="H41" i="245"/>
  <c r="H42" i="245" s="1"/>
  <c r="D19" i="245"/>
  <c r="D42" i="245" s="1"/>
  <c r="I41" i="245"/>
  <c r="I42" i="245" s="1"/>
  <c r="C112" i="226"/>
  <c r="C109" i="244"/>
  <c r="S108" i="244" s="1"/>
  <c r="K35" i="245"/>
  <c r="K40" i="245" s="1"/>
  <c r="F40" i="245"/>
  <c r="F33" i="245"/>
  <c r="K27" i="245"/>
  <c r="K33" i="245" s="1"/>
  <c r="K22" i="245"/>
  <c r="K25" i="245" s="1"/>
  <c r="F25" i="245"/>
  <c r="F18" i="245"/>
  <c r="K13" i="245"/>
  <c r="K18" i="245" s="1"/>
  <c r="K9" i="245"/>
  <c r="K11" i="245" s="1"/>
  <c r="F11" i="245"/>
  <c r="C109" i="245"/>
  <c r="S119" i="245"/>
  <c r="C51" i="245"/>
  <c r="C52" i="213"/>
  <c r="C51" i="208"/>
  <c r="C53" i="226"/>
  <c r="C110" i="213"/>
  <c r="C109" i="198"/>
  <c r="C51" i="198"/>
  <c r="C46" i="174"/>
  <c r="C103" i="174"/>
  <c r="L31" i="122"/>
  <c r="B31" i="122"/>
  <c r="AB31" i="122" s="1"/>
  <c r="F19" i="245" l="1"/>
  <c r="F41" i="245"/>
  <c r="F42" i="245" s="1"/>
  <c r="K19" i="245"/>
  <c r="K41" i="245"/>
  <c r="S109" i="245"/>
  <c r="Y7" i="241"/>
  <c r="I26" i="239"/>
  <c r="I27" i="239"/>
  <c r="I24" i="239" s="1"/>
  <c r="K42" i="245" l="1"/>
  <c r="W7" i="230"/>
  <c r="F18" i="226" l="1"/>
  <c r="F17" i="226"/>
  <c r="F16" i="226"/>
  <c r="F15" i="226"/>
  <c r="F14" i="226"/>
  <c r="C34" i="226"/>
  <c r="D34" i="226"/>
  <c r="E34" i="226"/>
  <c r="F40" i="226" l="1"/>
  <c r="F39" i="226"/>
  <c r="F38" i="226"/>
  <c r="K38" i="226" s="1"/>
  <c r="F37" i="226"/>
  <c r="K37" i="226" s="1"/>
  <c r="F36" i="226"/>
  <c r="F33" i="226"/>
  <c r="K33" i="226" s="1"/>
  <c r="F32" i="226"/>
  <c r="K32" i="226" s="1"/>
  <c r="F30" i="226"/>
  <c r="K30" i="226" s="1"/>
  <c r="F29" i="226"/>
  <c r="K29" i="226" s="1"/>
  <c r="F28" i="226"/>
  <c r="K28" i="226" s="1"/>
  <c r="F25" i="226"/>
  <c r="K25" i="226" s="1"/>
  <c r="F24" i="226"/>
  <c r="K24" i="226" s="1"/>
  <c r="F23" i="226"/>
  <c r="K16" i="226"/>
  <c r="K15" i="226"/>
  <c r="K14" i="226"/>
  <c r="F11" i="226"/>
  <c r="K11" i="226" s="1"/>
  <c r="F10" i="226"/>
  <c r="K40" i="226"/>
  <c r="K39" i="226"/>
  <c r="K36" i="226"/>
  <c r="K23" i="226"/>
  <c r="K18" i="226"/>
  <c r="K17" i="226"/>
  <c r="J41" i="226"/>
  <c r="I41" i="226"/>
  <c r="H41" i="226"/>
  <c r="E41" i="226"/>
  <c r="D41" i="226"/>
  <c r="J34" i="226"/>
  <c r="I34" i="226"/>
  <c r="H34" i="226"/>
  <c r="J26" i="226"/>
  <c r="I26" i="226"/>
  <c r="H26" i="226"/>
  <c r="E26" i="226"/>
  <c r="D26" i="226"/>
  <c r="J19" i="226"/>
  <c r="I19" i="226"/>
  <c r="H19" i="226"/>
  <c r="E19" i="226"/>
  <c r="D19" i="226"/>
  <c r="J12" i="226"/>
  <c r="I12" i="226"/>
  <c r="H12" i="226"/>
  <c r="E12" i="226"/>
  <c r="D12" i="226"/>
  <c r="C41" i="226"/>
  <c r="C26" i="226"/>
  <c r="C19" i="226"/>
  <c r="C12" i="226"/>
  <c r="F41" i="226" l="1"/>
  <c r="J20" i="226"/>
  <c r="C42" i="226"/>
  <c r="C20" i="226"/>
  <c r="C43" i="226" s="1"/>
  <c r="F19" i="226"/>
  <c r="F12" i="226"/>
  <c r="F26" i="226"/>
  <c r="I42" i="226"/>
  <c r="F34" i="226"/>
  <c r="D42" i="226"/>
  <c r="E42" i="226"/>
  <c r="K10" i="226"/>
  <c r="K12" i="226" s="1"/>
  <c r="E20" i="226"/>
  <c r="D20" i="226"/>
  <c r="J42" i="226"/>
  <c r="K34" i="226"/>
  <c r="K26" i="226"/>
  <c r="H42" i="226"/>
  <c r="K41" i="226"/>
  <c r="K19" i="226"/>
  <c r="H20" i="226"/>
  <c r="I20" i="226"/>
  <c r="E43" i="226" l="1"/>
  <c r="H43" i="226"/>
  <c r="J43" i="226"/>
  <c r="F20" i="226"/>
  <c r="F42" i="226"/>
  <c r="D43" i="226"/>
  <c r="I43" i="226"/>
  <c r="K20" i="226"/>
  <c r="K42" i="226"/>
  <c r="L29" i="122"/>
  <c r="B29" i="122"/>
  <c r="AB29" i="122" s="1"/>
  <c r="F43" i="226" l="1"/>
  <c r="K43" i="226"/>
  <c r="L27" i="122" l="1"/>
  <c r="B27" i="122"/>
  <c r="AB27" i="122" l="1"/>
  <c r="F33" i="174" l="1"/>
  <c r="D33" i="174"/>
  <c r="J25" i="174"/>
  <c r="J23" i="174"/>
  <c r="J26" i="174"/>
  <c r="E33" i="174"/>
  <c r="D15" i="174"/>
  <c r="D35" i="174" s="1"/>
  <c r="E15" i="174"/>
  <c r="J32" i="174"/>
  <c r="J31" i="174"/>
  <c r="J30" i="174"/>
  <c r="J29" i="174"/>
  <c r="J27" i="174"/>
  <c r="J21" i="174"/>
  <c r="J19" i="174"/>
  <c r="J11" i="174"/>
  <c r="J12" i="174"/>
  <c r="J14" i="174"/>
  <c r="J10" i="174"/>
  <c r="I15" i="174"/>
  <c r="I35" i="174" s="1"/>
  <c r="H33" i="174"/>
  <c r="H15" i="174"/>
  <c r="C33" i="174"/>
  <c r="C35" i="174" s="1"/>
  <c r="G33" i="174"/>
  <c r="G35" i="174" s="1"/>
  <c r="E35" i="174" l="1"/>
  <c r="J15" i="174"/>
  <c r="H35" i="174"/>
  <c r="J33" i="174"/>
  <c r="J35" i="174" l="1"/>
</calcChain>
</file>

<file path=xl/sharedStrings.xml><?xml version="1.0" encoding="utf-8"?>
<sst xmlns="http://schemas.openxmlformats.org/spreadsheetml/2006/main" count="5134" uniqueCount="1390">
  <si>
    <t>Glosario</t>
  </si>
  <si>
    <t>Recursos humanos del área médica. 1995-1999</t>
  </si>
  <si>
    <t>Estado consolidado de ingresos y gastos correspondiente al ejercicio de 1944-1988</t>
  </si>
  <si>
    <t>Estado consolidado de ingresos y gastos correspondiente al ejercicio de 1989-1996</t>
  </si>
  <si>
    <t>Estado consolidado de ingresos y gastos por ramo de seguro. 1995-1996</t>
  </si>
  <si>
    <t>Estado de ingresos y gastos por ramo de seguro. 1998</t>
  </si>
  <si>
    <t>Estado de ingresos y gastos por ramo de seguro. 1999</t>
  </si>
  <si>
    <t>Estado de ingresos y gastos por ramo de seguro. 2000</t>
  </si>
  <si>
    <t>Estado de ingresos y gastos por ramo de seguro. 2001</t>
  </si>
  <si>
    <t>Estado de ingresos y gastos por ramo de seguro. 2002</t>
  </si>
  <si>
    <t>Estado de ingresos y gastos por ramo de seguro. 2003</t>
  </si>
  <si>
    <t>Estado de ingresos y gastos por ramo de seguro. 2004</t>
  </si>
  <si>
    <t>Estado de ingresos y gastos por ramo de seguro. 2005</t>
  </si>
  <si>
    <t>Estado de ingresos y gastos por ramo de seguro. 2006</t>
  </si>
  <si>
    <t>Estado de ingresos y gastos por ramo de seguro. 2007</t>
  </si>
  <si>
    <t>Estado de ingresos y gastos por ramo de seguro. 2008</t>
  </si>
  <si>
    <t>Estado de ingresos y gastos por ramo de seguro. 2009</t>
  </si>
  <si>
    <t>Estado de ingresos y gastos por ramo de seguro. 2010</t>
  </si>
  <si>
    <t>Total</t>
  </si>
  <si>
    <t xml:space="preserve">     Aguascalientes</t>
  </si>
  <si>
    <t xml:space="preserve">     Baja California</t>
  </si>
  <si>
    <t xml:space="preserve">     Baja California Sur</t>
  </si>
  <si>
    <t xml:space="preserve">     Campeche</t>
  </si>
  <si>
    <t xml:space="preserve">     Coahuila </t>
  </si>
  <si>
    <t xml:space="preserve">     Colima</t>
  </si>
  <si>
    <t xml:space="preserve">     Chiapas</t>
  </si>
  <si>
    <t xml:space="preserve">     Chihuahua</t>
  </si>
  <si>
    <t xml:space="preserve">     Nivel Central</t>
  </si>
  <si>
    <t xml:space="preserve">     Durango</t>
  </si>
  <si>
    <t xml:space="preserve">     Guanajuato</t>
  </si>
  <si>
    <t xml:space="preserve">     Guerrero</t>
  </si>
  <si>
    <t xml:space="preserve">     Hidalgo</t>
  </si>
  <si>
    <t xml:space="preserve">     Jalisco</t>
  </si>
  <si>
    <t xml:space="preserve">     Michoacán</t>
  </si>
  <si>
    <t xml:space="preserve">     Morelos</t>
  </si>
  <si>
    <t xml:space="preserve">     Nayarit</t>
  </si>
  <si>
    <t xml:space="preserve">     Nuevo León</t>
  </si>
  <si>
    <t xml:space="preserve">     Oaxaca</t>
  </si>
  <si>
    <t xml:space="preserve">     Puebla</t>
  </si>
  <si>
    <t xml:space="preserve">     Querétaro</t>
  </si>
  <si>
    <t xml:space="preserve">     Quintana Roo</t>
  </si>
  <si>
    <t xml:space="preserve">     San Luis Potosí</t>
  </si>
  <si>
    <t xml:space="preserve">     Sinaloa</t>
  </si>
  <si>
    <t xml:space="preserve">     Sonora</t>
  </si>
  <si>
    <t xml:space="preserve">     Tabasco</t>
  </si>
  <si>
    <t xml:space="preserve">     Tamaulipas</t>
  </si>
  <si>
    <t xml:space="preserve">     Tlaxcala</t>
  </si>
  <si>
    <t xml:space="preserve">     Veracruz Norte</t>
  </si>
  <si>
    <t xml:space="preserve">     Veracruz Sur</t>
  </si>
  <si>
    <t xml:space="preserve">     Yucatán</t>
  </si>
  <si>
    <t xml:space="preserve">     Zacatecas</t>
  </si>
  <si>
    <t>Suma</t>
  </si>
  <si>
    <t>Años</t>
  </si>
  <si>
    <t>Concepto</t>
  </si>
  <si>
    <t>Ingresos</t>
  </si>
  <si>
    <t>Gastos</t>
  </si>
  <si>
    <t>Resultados del ejercicio</t>
  </si>
  <si>
    <t>Productos de inversión y otros ingresos</t>
  </si>
  <si>
    <t>Prestaciones en especie</t>
  </si>
  <si>
    <t>Prestaciones en dinero</t>
  </si>
  <si>
    <t>Gastos de Provisiones</t>
  </si>
  <si>
    <t>Reversión de cuotas de administración</t>
  </si>
  <si>
    <t>Incobrabilidades, depreciaciones e intereses actuariales</t>
  </si>
  <si>
    <t>Ajuste a resultados a ejercicios anteriores</t>
  </si>
  <si>
    <t>DE</t>
  </si>
  <si>
    <t>1944</t>
  </si>
  <si>
    <t>1945</t>
  </si>
  <si>
    <t>1946</t>
  </si>
  <si>
    <t>1947</t>
  </si>
  <si>
    <t>1948</t>
  </si>
  <si>
    <t>1949</t>
  </si>
  <si>
    <t>1950</t>
  </si>
  <si>
    <t>1951</t>
  </si>
  <si>
    <t>1952</t>
  </si>
  <si>
    <t>1953</t>
  </si>
  <si>
    <t>1954</t>
  </si>
  <si>
    <t>1955</t>
  </si>
  <si>
    <t>1956</t>
  </si>
  <si>
    <t>1957</t>
  </si>
  <si>
    <t>1958</t>
  </si>
  <si>
    <t>1959</t>
  </si>
  <si>
    <t>1960</t>
  </si>
  <si>
    <t>1961</t>
  </si>
  <si>
    <t>1962</t>
  </si>
  <si>
    <t>1963</t>
  </si>
  <si>
    <t>1964</t>
  </si>
  <si>
    <t>1965</t>
  </si>
  <si>
    <t>1967</t>
  </si>
  <si>
    <t>1968</t>
  </si>
  <si>
    <t>1969</t>
  </si>
  <si>
    <t>1970</t>
  </si>
  <si>
    <t>1971</t>
  </si>
  <si>
    <t>1972</t>
  </si>
  <si>
    <t>1973</t>
  </si>
  <si>
    <t>1974</t>
  </si>
  <si>
    <t>1975</t>
  </si>
  <si>
    <t>1976</t>
  </si>
  <si>
    <t>1977</t>
  </si>
  <si>
    <t>1978</t>
  </si>
  <si>
    <t>1979</t>
  </si>
  <si>
    <t>1980</t>
  </si>
  <si>
    <t>1981</t>
  </si>
  <si>
    <t>1983</t>
  </si>
  <si>
    <t>1984</t>
  </si>
  <si>
    <t>1985</t>
  </si>
  <si>
    <t>1986</t>
  </si>
  <si>
    <t>1987</t>
  </si>
  <si>
    <t>1988</t>
  </si>
  <si>
    <t>Fuente: Coordinación de Contabilidad y Trámite de Erogaciones, con integración de cifras de la Coordinación de Presupuesto e Información Programática.</t>
  </si>
  <si>
    <t>Cuotas Obrero-Patronal, Contribución Estatal y Solidaridad Social</t>
  </si>
  <si>
    <t>Resultado del ejercicio</t>
  </si>
  <si>
    <t>Cuotas</t>
  </si>
  <si>
    <t>Productos de Inversión y otros</t>
  </si>
  <si>
    <t>Serviciosde Personal</t>
  </si>
  <si>
    <t>Servicios Generales</t>
  </si>
  <si>
    <t>Intereses</t>
  </si>
  <si>
    <t>Ajustes a resultados ejercicios anteriores</t>
  </si>
  <si>
    <t>Provisión para reservas actuariales</t>
  </si>
  <si>
    <t>Obrero Patronales</t>
  </si>
  <si>
    <t>Cargo del Estado</t>
  </si>
  <si>
    <t xml:space="preserve"> </t>
  </si>
  <si>
    <t>De 1984 A 1992 Balanza "H"; 1993 a 1996, Balanza "G".</t>
  </si>
  <si>
    <t>Incobrabilidades, depreciaciones y reversión de cuotas</t>
  </si>
  <si>
    <t>Mantenimiento</t>
  </si>
  <si>
    <t>Consumo de Bienes</t>
  </si>
  <si>
    <t>Provision para obligaciones contractuales</t>
  </si>
  <si>
    <t>Provision para la reserva de gastos</t>
  </si>
  <si>
    <t>Prestaciones en Dinero</t>
  </si>
  <si>
    <t>Incobrabilidades, Depreciaciones y Reversión de cuotas</t>
  </si>
  <si>
    <t>Fuente: Coordinación de Contabilidad y Trámite de Erogaciones, con integración de cifras de la Coordinación de Presupuesto e Información Programática, 1997, Balanza "H", 1998 Balanza "G", 1999 Balanza "H", 2000 Balanza "H", 2001 Balanza "H", 2002 Balanza "H", 2003 Balanza "H", 2004 Balanza "G-11", 2005 cierre contable al 30/03/06, 2006 cierre contable al 31/01/07, 2007 cierre contable al 14/03/08, 2008 cierre contable al 12/02/09, 2009 Estados Financieros Versión 020210_1630hrs, 2010 Estados Financieros Versión 9982010_040211_2200 hrs, 2011 Estados Financieros Versión 9982011_160312_0300hrs.</t>
  </si>
  <si>
    <t>Nota 1</t>
  </si>
  <si>
    <t>Del importe total de los ingresos por Cuotas Obrero Patronales (COP's), se efectuó la separación de los ingresos por concepto de multas, recargos y actualizaciones (derivados de COP's) para ubicarlos en el renglón de otros ingresos.</t>
  </si>
  <si>
    <t>(Cuentas 41031601, 41031602 y 41031604)</t>
  </si>
  <si>
    <t>Nota 2</t>
  </si>
  <si>
    <t>Del rubro de Intereses Financieros que en el Estado de Ingresos y Gastos se presenta en "Otros Gastos", para efectos de presentación se reubica la Pérdida Cambiaria de las Reservas Financieras y el Costo Financiero por el pago de Préstamos de la ROCF, para presentarse el efecto neto en los Ingresos de las Reservas.</t>
  </si>
  <si>
    <t>(Cuentas 42070106 y 42070108)</t>
  </si>
  <si>
    <t>Nota 3</t>
  </si>
  <si>
    <t>De las cuentas que integran el Gasto Corriente, se efectúa la reubicación de la cuenta Aportación de Trabajadores del RJP, que presenta saldo acreedor, al renglón de Ingresos por Aportación de los Trabajadores al Fondo de Jubilación, compensándose con el gasto que efectúa el IMSS por las aportaciones a dicho régimen.</t>
  </si>
  <si>
    <t>(Cuentas 42065007 y 42060232 )</t>
  </si>
  <si>
    <t>Riesgos de Trajabo</t>
  </si>
  <si>
    <t>Enfermedad y Maternidad</t>
  </si>
  <si>
    <t>Invalidez, vejez, cesantía y muerte</t>
  </si>
  <si>
    <t>Guarderías</t>
  </si>
  <si>
    <t>Cuotas y contribuciones</t>
  </si>
  <si>
    <t xml:space="preserve">   Contribución Estatal</t>
  </si>
  <si>
    <t xml:space="preserve">   Solidaridad Social (Contribución Estatal)</t>
  </si>
  <si>
    <t xml:space="preserve">   Intereses Moratorios </t>
  </si>
  <si>
    <t xml:space="preserve">   Intereses de Inversión de Reservas Actuariales</t>
  </si>
  <si>
    <t xml:space="preserve">   Intereses Financieros e Ingresos Diversos</t>
  </si>
  <si>
    <t>Prestaciones Médicas</t>
  </si>
  <si>
    <t xml:space="preserve">   Gasto Directo</t>
  </si>
  <si>
    <t xml:space="preserve">   Gasto de Apoyo, de Normatividad y Supervisión</t>
  </si>
  <si>
    <t>Prestaciones Sociales</t>
  </si>
  <si>
    <t xml:space="preserve">   Sociales</t>
  </si>
  <si>
    <t xml:space="preserve">    Gasto Directo</t>
  </si>
  <si>
    <t xml:space="preserve">    Gasto de Apoyo, de Normatividad y Supervisión</t>
  </si>
  <si>
    <t xml:space="preserve">   Operación de Guarderías en Delegaciones</t>
  </si>
  <si>
    <t xml:space="preserve">    Subsidios por Incapacidad Temporal en R.T.</t>
  </si>
  <si>
    <t xml:space="preserve">    Subsidios por Enfermedad General</t>
  </si>
  <si>
    <t xml:space="preserve">    Subsidios por Maternidad</t>
  </si>
  <si>
    <t xml:space="preserve">    Pensiones por Incapacidad Permanente</t>
  </si>
  <si>
    <t xml:space="preserve">    Pensiones de Viudez</t>
  </si>
  <si>
    <t xml:space="preserve">    Pensiones de Orfandad</t>
  </si>
  <si>
    <t xml:space="preserve">    Pensiones de Ascendencia</t>
  </si>
  <si>
    <t xml:space="preserve">    Pensiones de Invalidez</t>
  </si>
  <si>
    <t xml:space="preserve">    Pensiones de Vejez</t>
  </si>
  <si>
    <t xml:space="preserve">    Finiquitos por Matrimonio a Viudas Pensionadas</t>
  </si>
  <si>
    <t xml:space="preserve">    Finiquitos por Pensiones de Orfandad</t>
  </si>
  <si>
    <t xml:space="preserve">    Finiquitos a Pens. por cambio de residencia al ext.</t>
  </si>
  <si>
    <t xml:space="preserve">    Ayuda para Gastos de Matrimonio a los Asegurados</t>
  </si>
  <si>
    <t xml:space="preserve">    Ayuda para Gastos de Funeral</t>
  </si>
  <si>
    <t xml:space="preserve">    Indemnizaciones por Incapacidad Permanente</t>
  </si>
  <si>
    <t xml:space="preserve">    Pensiones por Jubilaciones años de servicio</t>
  </si>
  <si>
    <t xml:space="preserve">    Pensiones por Jubilaciones por R.T.</t>
  </si>
  <si>
    <t xml:space="preserve">    Indemnizaciones a Pensionados Empleados IMSS</t>
  </si>
  <si>
    <t xml:space="preserve">   Gastos de Apoyo, de Normatividad y Supervisión</t>
  </si>
  <si>
    <t>Gastos de administración</t>
  </si>
  <si>
    <t>Gastos no distribuibles</t>
  </si>
  <si>
    <t xml:space="preserve">   Reversión de Cuotas Obrero Patronales</t>
  </si>
  <si>
    <t xml:space="preserve">   Intereses Financieros</t>
  </si>
  <si>
    <t xml:space="preserve">   Castigo por Incobrabilidad y Fluctuación en Precios</t>
  </si>
  <si>
    <t xml:space="preserve">   Depreciaciones y Amortizaciones</t>
  </si>
  <si>
    <t xml:space="preserve">   Ajuste a Resultados de Ejercicios Anteriores</t>
  </si>
  <si>
    <t>Gastos de proviciones</t>
  </si>
  <si>
    <t xml:space="preserve">   Provisiones para Reservas Actuariales en R.T.</t>
  </si>
  <si>
    <t xml:space="preserve">   Provisiones para Reservas Actuariales en I.V.C.M.</t>
  </si>
  <si>
    <t xml:space="preserve">   Obligaciones Contractuales</t>
  </si>
  <si>
    <t>Remanente de Operación</t>
  </si>
  <si>
    <t>Nota.- En el año de 1995 se trabajó la Balanza G.</t>
  </si>
  <si>
    <t>Fuente: Coordinación de Contabilidad y Trámite de Erogaciones.</t>
  </si>
  <si>
    <t>Enfermedad 
y 
Maternidad</t>
  </si>
  <si>
    <t>% En relación al total de ingresos</t>
  </si>
  <si>
    <t xml:space="preserve">  Cuotas Obrero Patronales</t>
  </si>
  <si>
    <t xml:space="preserve">  Cuotas a Cargo del Gobierno Federal</t>
  </si>
  <si>
    <t xml:space="preserve">  Suma</t>
  </si>
  <si>
    <t xml:space="preserve">  Productos de Inversión y Otros ingresos</t>
  </si>
  <si>
    <t xml:space="preserve">    Intereses Moratorios</t>
  </si>
  <si>
    <t xml:space="preserve">    Intereses de inversión de Reservas Actuariales</t>
  </si>
  <si>
    <t xml:space="preserve">    Ingresos diversos</t>
  </si>
  <si>
    <t>Total de Ingresos</t>
  </si>
  <si>
    <t xml:space="preserve">  Prestaciones Médicas</t>
  </si>
  <si>
    <t xml:space="preserve">  Prestaciones Sociales</t>
  </si>
  <si>
    <t xml:space="preserve">    Gasto de apoyo, de normatividad y supervisión</t>
  </si>
  <si>
    <t xml:space="preserve">  Operación de Guarderías</t>
  </si>
  <si>
    <t xml:space="preserve">      Subsidios por incapacidad temporal en RT</t>
  </si>
  <si>
    <t xml:space="preserve">      Subsidios por enfermedad general</t>
  </si>
  <si>
    <t xml:space="preserve">      Subsidios por maternidad</t>
  </si>
  <si>
    <t xml:space="preserve">      Pensiones por incapacidad permanente</t>
  </si>
  <si>
    <t xml:space="preserve">      Pensiones de viudez</t>
  </si>
  <si>
    <t xml:space="preserve">      Pensiones de orfandad</t>
  </si>
  <si>
    <t xml:space="preserve">      Pensiones de ascendencia</t>
  </si>
  <si>
    <t xml:space="preserve">      Pensiones de invalidez</t>
  </si>
  <si>
    <t xml:space="preserve">      Pensiones de vejez</t>
  </si>
  <si>
    <t xml:space="preserve">      Ayudas para gastos de matrimonio de asegurados</t>
  </si>
  <si>
    <t xml:space="preserve">      Ayuda para gastos de funeral</t>
  </si>
  <si>
    <t xml:space="preserve">      Indemnizaciones por incapacidad permanente</t>
  </si>
  <si>
    <t xml:space="preserve">      Pensiones por jubilaciones años de servicio</t>
  </si>
  <si>
    <t xml:space="preserve">      Pensiones por jubilaciones por RT</t>
  </si>
  <si>
    <t xml:space="preserve">      Indemnizaciones a Pensionados Empleados IMSS</t>
  </si>
  <si>
    <t xml:space="preserve">     Quebrantos Patrimoniales Prestaciones en Dinero</t>
  </si>
  <si>
    <t xml:space="preserve">     Gastos de Apoyo, de Normatividad y Supervisión</t>
  </si>
  <si>
    <t>Gasto Corriente</t>
  </si>
  <si>
    <t>Gasto de Administración</t>
  </si>
  <si>
    <t xml:space="preserve">  Reversión de Cuotas</t>
  </si>
  <si>
    <t xml:space="preserve">  Intereses Financieros </t>
  </si>
  <si>
    <t xml:space="preserve">  Provisiones:</t>
  </si>
  <si>
    <t xml:space="preserve">     Incobrabilidades y ajustes</t>
  </si>
  <si>
    <t xml:space="preserve">     Depreciaciones</t>
  </si>
  <si>
    <t>Otros Gastos</t>
  </si>
  <si>
    <t>Total de Gastos</t>
  </si>
  <si>
    <t xml:space="preserve"> Excedente ingresos/gastos</t>
  </si>
  <si>
    <t xml:space="preserve">   Excedente Antes de Reservas Actuariales</t>
  </si>
  <si>
    <t xml:space="preserve">   Provisión Reservas Actuariales I.V.C.M.</t>
  </si>
  <si>
    <t xml:space="preserve"> Remanente de Operación</t>
  </si>
  <si>
    <t xml:space="preserve">Nota: No se incluyen los intereses actuariales por ser un movimiento virtual.  </t>
  </si>
  <si>
    <t>Riesgos de Trabajo</t>
  </si>
  <si>
    <t>Total Enfermedad y Maternidad</t>
  </si>
  <si>
    <t>Invalidez y Vida</t>
  </si>
  <si>
    <t>Guarderías y Prestaciones Sociales</t>
  </si>
  <si>
    <t>Seguro para la Familia</t>
  </si>
  <si>
    <t>Asegurados</t>
  </si>
  <si>
    <t>Pensionados</t>
  </si>
  <si>
    <t xml:space="preserve">  Contribución y Transferencias del Estado</t>
  </si>
  <si>
    <t xml:space="preserve">  Suman las Cuotas </t>
  </si>
  <si>
    <t xml:space="preserve">      Intereses Moratorios</t>
  </si>
  <si>
    <t xml:space="preserve">      Productos de inversión</t>
  </si>
  <si>
    <t xml:space="preserve">     Aprovechamientos varios</t>
  </si>
  <si>
    <t xml:space="preserve">  Servicios de Personal</t>
  </si>
  <si>
    <t xml:space="preserve">  Consumos</t>
  </si>
  <si>
    <t xml:space="preserve">  Mantenimiento</t>
  </si>
  <si>
    <t xml:space="preserve">  Prestaciones Económicas</t>
  </si>
  <si>
    <t xml:space="preserve">     Sumas Aseguradas</t>
  </si>
  <si>
    <t xml:space="preserve">       Suma Asegurada Riesgos de Trabajo</t>
  </si>
  <si>
    <t xml:space="preserve">       Suma Asegurada por Invalidez y Vida</t>
  </si>
  <si>
    <t xml:space="preserve">     Régimen de Jubilaciones y Pensiones IMSS</t>
  </si>
  <si>
    <t xml:space="preserve">     Subsidios, Ayudas e Indemnizaciones</t>
  </si>
  <si>
    <t xml:space="preserve">      Subsidios por Incapacidad Temporal en RT</t>
  </si>
  <si>
    <t xml:space="preserve">      Subsidios por Enfermedad General</t>
  </si>
  <si>
    <t xml:space="preserve">      Subsidios por Maternidad</t>
  </si>
  <si>
    <t xml:space="preserve">      Ayudas para gastos de Matrimonio</t>
  </si>
  <si>
    <t xml:space="preserve">      Ayuda para Gastos de Funeral</t>
  </si>
  <si>
    <t xml:space="preserve">      Indemnizaciones por Incapacidad Perm.R.T.</t>
  </si>
  <si>
    <t xml:space="preserve">      Indemnizaciones por I.V.C. y M.</t>
  </si>
  <si>
    <t xml:space="preserve">   Recuperación de Gastos</t>
  </si>
  <si>
    <t>Suma Gasto Corriente:</t>
  </si>
  <si>
    <t>Otros</t>
  </si>
  <si>
    <t xml:space="preserve">  Ajuste e Incobrabilidades</t>
  </si>
  <si>
    <t xml:space="preserve">  Depreciaciones y Amortizaciones</t>
  </si>
  <si>
    <t>Suma de Otros:</t>
  </si>
  <si>
    <t xml:space="preserve">  Excedente ingresos/gastos: </t>
  </si>
  <si>
    <t xml:space="preserve">  Aportación por aplicación boletín D-3  RJP</t>
  </si>
  <si>
    <t xml:space="preserve">  Excedente neto ingresos/gastos: </t>
  </si>
  <si>
    <t>Guarderias y Prestaciones Sociales</t>
  </si>
  <si>
    <t xml:space="preserve">     Intereses moratorios</t>
  </si>
  <si>
    <t xml:space="preserve">     Productos de inversión</t>
  </si>
  <si>
    <t xml:space="preserve">  Consumo de Bienes</t>
  </si>
  <si>
    <t xml:space="preserve">       Suma Asegurada por Riesgos de Trabajo</t>
  </si>
  <si>
    <t xml:space="preserve">       Subsidios por Incapacidad Temporal en RT</t>
  </si>
  <si>
    <t xml:space="preserve">       Subsidios por Enfermedad General</t>
  </si>
  <si>
    <t xml:space="preserve">       Subsidios por Maternidad</t>
  </si>
  <si>
    <t xml:space="preserve">       Ayudas para Gastos de Matrimonio</t>
  </si>
  <si>
    <t xml:space="preserve">       Ayuda para Gastos de Funeral</t>
  </si>
  <si>
    <t xml:space="preserve">       Indemnizaciones por Incapacidad Permanente RT</t>
  </si>
  <si>
    <t xml:space="preserve">       Indemnizaciones por I.V.C. y M.</t>
  </si>
  <si>
    <t xml:space="preserve">       Ajuste a result. ejerc. Ant. Prestaciones Económicas</t>
  </si>
  <si>
    <t xml:space="preserve">  Ajustes e Incobrabilidades</t>
  </si>
  <si>
    <t>Suma de otros:</t>
  </si>
  <si>
    <t xml:space="preserve"> Excedente de Ingresos/Gastos:</t>
  </si>
  <si>
    <t xml:space="preserve"> Aportación por aplicación boletin D-3  RJP</t>
  </si>
  <si>
    <t xml:space="preserve">    Productos de Inversión</t>
  </si>
  <si>
    <t xml:space="preserve">    Aprovechamientos Varios</t>
  </si>
  <si>
    <t xml:space="preserve">       Ajuste result. ejerc. ant. Prestaciones Económicas</t>
  </si>
  <si>
    <t>Excedente de Ingreso/Gasto:</t>
  </si>
  <si>
    <t>Costo Laboral</t>
  </si>
  <si>
    <t>Resultados de ejercicios anteriores.</t>
  </si>
  <si>
    <t xml:space="preserve">  Productos de inversión y Otros Ingresos </t>
  </si>
  <si>
    <t xml:space="preserve">    Productos de inversión</t>
  </si>
  <si>
    <t xml:space="preserve">    Aprovechamientos varios</t>
  </si>
  <si>
    <t>Total Ingresos</t>
  </si>
  <si>
    <t xml:space="preserve">  Consumos de Bienes</t>
  </si>
  <si>
    <t xml:space="preserve">  Servicios Generales </t>
  </si>
  <si>
    <t xml:space="preserve">       Subsidios por Incapacidad Temporal en R.T.</t>
  </si>
  <si>
    <t xml:space="preserve">       Indemnizaciones por Incapacidad Permanente R.T.</t>
  </si>
  <si>
    <t xml:space="preserve">       Indemnizaciones y laudos</t>
  </si>
  <si>
    <t xml:space="preserve">       Indemnizaciones por I.V.C.  y M.</t>
  </si>
  <si>
    <t xml:space="preserve">       Ajuste a result. Ejerc. Ant. Prestaciones Económicas</t>
  </si>
  <si>
    <t xml:space="preserve">  Traslado de Depreciaciones</t>
  </si>
  <si>
    <t>Total de gastos</t>
  </si>
  <si>
    <t xml:space="preserve">Excedente ingresos/gastos: </t>
  </si>
  <si>
    <t>Resultados de ejercicios anteriores</t>
  </si>
  <si>
    <t xml:space="preserve">Excedente neto ingresos/gastos: </t>
  </si>
  <si>
    <t xml:space="preserve">      Indemnizaciones por Incapacidad Permanente R.T.</t>
  </si>
  <si>
    <t xml:space="preserve">      Indemnizaciones y laudos</t>
  </si>
  <si>
    <t xml:space="preserve">      Ajuste a result. Ejerc. Ant. Prestaciones Económicas</t>
  </si>
  <si>
    <t>Suma de Otros</t>
  </si>
  <si>
    <t>Total Gastos</t>
  </si>
  <si>
    <t>Resultados a ejercicios anteriores</t>
  </si>
  <si>
    <t xml:space="preserve">      Ajuste a result. Ejerc. ant Prestaciones Económicas</t>
  </si>
  <si>
    <t xml:space="preserve">  Transferencia interseguros</t>
  </si>
  <si>
    <t>Provisión de la Reserva para Gasto</t>
  </si>
  <si>
    <t>Fuente:  Coordinación de Contabilidad y Trámite de Erogaciones.</t>
  </si>
  <si>
    <t>Suma Gsto Corriente:</t>
  </si>
  <si>
    <t xml:space="preserve">  Transferencia de depreciaciones</t>
  </si>
  <si>
    <t>Provisión de la reserva para gasto:</t>
  </si>
  <si>
    <t>Resultado de ejercicios anteriores</t>
  </si>
  <si>
    <t>Total de ingresos</t>
  </si>
  <si>
    <t>Excedentes Ingresos/Gastos:</t>
  </si>
  <si>
    <t>Provisión de la reserva de gastos</t>
  </si>
  <si>
    <t>Excedente neto Ingresos/Gasto:</t>
  </si>
  <si>
    <t xml:space="preserve">       Laudos por subsidios RT</t>
  </si>
  <si>
    <t xml:space="preserve">       Laudos por subsidios E Y M</t>
  </si>
  <si>
    <t xml:space="preserve">       Indemnizaciones Y Laudos.</t>
  </si>
  <si>
    <t xml:space="preserve">       Laudos por RT Ley 97</t>
  </si>
  <si>
    <t xml:space="preserve">       Laudos por IV Ley 97</t>
  </si>
  <si>
    <t xml:space="preserve">       Pensiones Temporales IV Y RT</t>
  </si>
  <si>
    <t>Excedente Ingresos/Gastos:</t>
  </si>
  <si>
    <t>Provisión de la reserva para gastos</t>
  </si>
  <si>
    <t>Excedente neto Ingresos/Gastos:</t>
  </si>
  <si>
    <t>Gasto</t>
  </si>
  <si>
    <t xml:space="preserve">    Sumas Aseguradas</t>
  </si>
  <si>
    <t xml:space="preserve">      Suma Asegurada por Riesgos de Trabajo</t>
  </si>
  <si>
    <t xml:space="preserve">      Suma Asegurada por Invalidez y Vida</t>
  </si>
  <si>
    <t xml:space="preserve">      Pensiones garantizadas</t>
  </si>
  <si>
    <t xml:space="preserve">      Pensiones Ley 73</t>
  </si>
  <si>
    <t xml:space="preserve">    Régimen de Jubilaciones y Pensiones IMSS</t>
  </si>
  <si>
    <t xml:space="preserve">    Subsidios, Ayudas e Indemnizaciones</t>
  </si>
  <si>
    <t xml:space="preserve">      Subsidios por Incapacidad Temporal en R.T.</t>
  </si>
  <si>
    <t xml:space="preserve">      Laudos por subsidios RT</t>
  </si>
  <si>
    <t xml:space="preserve">      Laudos por subsidios E Y M</t>
  </si>
  <si>
    <t xml:space="preserve">      Laudos por RT Ley 97</t>
  </si>
  <si>
    <t xml:space="preserve">      Laudos por IV Ley 97</t>
  </si>
  <si>
    <t xml:space="preserve">      Pensiones provisionales x RT e IV</t>
  </si>
  <si>
    <t xml:space="preserve">      Pensiones temporales y prov. Ley 1973</t>
  </si>
  <si>
    <t xml:space="preserve">      Indemnizaciones y Laudos.</t>
  </si>
  <si>
    <t xml:space="preserve">      Laudos por pensiones Ley 1973</t>
  </si>
  <si>
    <t xml:space="preserve">  Traslado de la depreciación</t>
  </si>
  <si>
    <t>Ingresos por Cuotas</t>
  </si>
  <si>
    <t>Productos de Inversión y Otros</t>
  </si>
  <si>
    <t>Contribución del Estado</t>
  </si>
  <si>
    <t>Nacional</t>
  </si>
  <si>
    <t>Servicios de Personal</t>
  </si>
  <si>
    <t>Suma de Gasto Corriente</t>
  </si>
  <si>
    <t>Obligaciones contractuales</t>
  </si>
  <si>
    <t>Provisión de la Reserva</t>
  </si>
  <si>
    <t>Reversión de Cuotas</t>
  </si>
  <si>
    <t>Intereses Financieros</t>
  </si>
  <si>
    <t>Castigos por incobrabilidades y fluctuación de precios</t>
  </si>
  <si>
    <t>Depreciación y amortizaciones</t>
  </si>
  <si>
    <t>Suma Otros</t>
  </si>
  <si>
    <t xml:space="preserve">       Suma asegurada Riesgos de Trabajo</t>
  </si>
  <si>
    <t xml:space="preserve">       Suma asegurada x Inv.y Vida</t>
  </si>
  <si>
    <t xml:space="preserve">       Rec Afore RCV</t>
  </si>
  <si>
    <t xml:space="preserve">       Rec Afore Vvivienda 97</t>
  </si>
  <si>
    <t xml:space="preserve">       Pens Ley 73 otor Afil s/Der ER</t>
  </si>
  <si>
    <t xml:space="preserve">       Rec x Pens.Mín.Garan. IV Pend D</t>
  </si>
  <si>
    <t xml:space="preserve">       Subsidios por R.T.</t>
  </si>
  <si>
    <t xml:space="preserve">       Subsidios por enfermedad</t>
  </si>
  <si>
    <t xml:space="preserve">       Subsidios por maternidad</t>
  </si>
  <si>
    <t xml:space="preserve">       Indemnizaciones por IVCM</t>
  </si>
  <si>
    <t xml:space="preserve">       Laudos por I.V. Ley 1997</t>
  </si>
  <si>
    <t xml:space="preserve">       Laudos por Subsidios por E y M</t>
  </si>
  <si>
    <t xml:space="preserve">       Laudos por Subsidios por RT</t>
  </si>
  <si>
    <t xml:space="preserve">       Laudos Por R.T. Ley 1997</t>
  </si>
  <si>
    <t xml:space="preserve">       Indem. Globales R.T. Ley 1997</t>
  </si>
  <si>
    <t xml:space="preserve">       Ayuda p/gtos. funeral x RT y EyM</t>
  </si>
  <si>
    <t xml:space="preserve">       Pens. Prov. x RT y temp x IV</t>
  </si>
  <si>
    <t xml:space="preserve">       Pens.Temporales y Prov Ley 1973</t>
  </si>
  <si>
    <t xml:space="preserve">       Rect.Result.Ejer.Ant Prest Din</t>
  </si>
  <si>
    <t xml:space="preserve">    Pens. Prov. X RT Y Temp x IV</t>
  </si>
  <si>
    <t>Suma Gasto Corriente</t>
  </si>
  <si>
    <t xml:space="preserve">  Intereses Financieros</t>
  </si>
  <si>
    <t>Excedente Ingresos/Gastos</t>
  </si>
  <si>
    <t>Provisión de la reserva para gasto</t>
  </si>
  <si>
    <t>Excedente neto Ingresos/Gastos</t>
  </si>
  <si>
    <t xml:space="preserve">  Consumo de bienes</t>
  </si>
  <si>
    <t xml:space="preserve">        Suma asegurada Riesgos de Trabajo</t>
  </si>
  <si>
    <t xml:space="preserve">        Suma asegurada x Inv.y Vida</t>
  </si>
  <si>
    <t xml:space="preserve">        Rec Afore RCV</t>
  </si>
  <si>
    <t xml:space="preserve">        Rec Afore Vivienda 1997</t>
  </si>
  <si>
    <t xml:space="preserve">        Pens.Ley 1973 Otor.Afil S/Der E.R</t>
  </si>
  <si>
    <t xml:space="preserve">        Rec x Pens.Mín.Garant.IV Pend.D</t>
  </si>
  <si>
    <t xml:space="preserve">        Subsidios por R.T.</t>
  </si>
  <si>
    <t xml:space="preserve">        Subsidios por enfermedad</t>
  </si>
  <si>
    <t xml:space="preserve">        Subsidios por maternidad</t>
  </si>
  <si>
    <t xml:space="preserve">        Indemnizaciones por ivcm</t>
  </si>
  <si>
    <t xml:space="preserve">        Laudos por I.V. Ley 1997</t>
  </si>
  <si>
    <t xml:space="preserve">        Laudos por Subsidios por E y M</t>
  </si>
  <si>
    <t xml:space="preserve">        Laudos por Subsidios por RT</t>
  </si>
  <si>
    <t xml:space="preserve">        Laudos Por R.T. Ley 1997</t>
  </si>
  <si>
    <t xml:space="preserve">        Indem. Globales R.T. Ley 1997</t>
  </si>
  <si>
    <t xml:space="preserve">        Ayuda p/gtos. funeral x rt y eym</t>
  </si>
  <si>
    <t xml:space="preserve">        Rect.Result.Ejerc.Ant Prest/Din</t>
  </si>
  <si>
    <t xml:space="preserve">     Pens. Prov x RT y Temp. x IV</t>
  </si>
  <si>
    <t>Suma gasto corriente:</t>
  </si>
  <si>
    <t>Fuente:  Coordinación de Contabilidad y Trámite de Erogaciones, Versión 998_12_02_2009_19:30hrs.</t>
  </si>
  <si>
    <t>Ingresos por cuotas</t>
  </si>
  <si>
    <t>Otros gastos</t>
  </si>
  <si>
    <t>Provisión de la Reserva de gastos</t>
  </si>
  <si>
    <t xml:space="preserve">       Rec Afore Vivienda 1997</t>
  </si>
  <si>
    <t xml:space="preserve">       Pens. Ley1973 Otor.Afil S/Der E.R</t>
  </si>
  <si>
    <t xml:space="preserve">       Rec x Pens.Min.Garant.IV Pend.D</t>
  </si>
  <si>
    <t xml:space="preserve">        Rect.Result.Ejer.Ant Prest/Din</t>
  </si>
  <si>
    <t xml:space="preserve">     Pens.Temp.Inv y Prov. Por R.T</t>
  </si>
  <si>
    <t>Fuente:  Coordinación de Contabilidad y Trámite de Erogaciones versión 020210.</t>
  </si>
  <si>
    <t>Obligaciones Contractuales</t>
  </si>
  <si>
    <t xml:space="preserve">       Suma asegurada riesgos de trab</t>
  </si>
  <si>
    <t xml:space="preserve">       Suma asegurada x inv.y vida</t>
  </si>
  <si>
    <t xml:space="preserve">       Pens.Ley 1973 Otor.Afil S/Der E.R</t>
  </si>
  <si>
    <t xml:space="preserve">       Rec x Pens.Min.Garan.IV Pend.D</t>
  </si>
  <si>
    <t xml:space="preserve">       Pens. Prov. x RT y Temp. x IV</t>
  </si>
  <si>
    <t xml:space="preserve">       Subsidios por r.t.</t>
  </si>
  <si>
    <t xml:space="preserve">       Indemnizaciones por ivcm</t>
  </si>
  <si>
    <t xml:space="preserve">       Rect.Result.Ejer.Ant Prest/Din</t>
  </si>
  <si>
    <t xml:space="preserve">       Quebranto Patrim. Prest.Económicas</t>
  </si>
  <si>
    <t xml:space="preserve">     Pens.Temp.INV. y Prov. X R.T</t>
  </si>
  <si>
    <t>Fuente:  Coordinación de Contabilidad y Trámite de Erogaciones versión 9982010_040211_2200hrs.</t>
  </si>
  <si>
    <t>Provisión Reserva de Gastos</t>
  </si>
  <si>
    <t xml:space="preserve">       Ayuda p/gtos. funeral x rt y eym</t>
  </si>
  <si>
    <t>Fuente:  Coordinación de Contabilidad y Trámite de Erogaciones, versión 9982011_160312_0300hrs.</t>
  </si>
  <si>
    <t>Estado de ingresos y gastos por ramo de seguro. 2011</t>
  </si>
  <si>
    <t>Estado de ingresos y gastos por ramo de seguro. 2012</t>
  </si>
  <si>
    <t>A partir de 2010 se presenta de acuerdo a los Estados Financieros Institucionales, no hay integración.</t>
  </si>
  <si>
    <t>Estado de ingresos y gastos por ramo de seguro. 2014</t>
  </si>
  <si>
    <t>Estado de ingresos y gastos por ramo de seguro. 2013</t>
  </si>
  <si>
    <t>INGRESOS Y OTROS BENEFICIOS</t>
  </si>
  <si>
    <t>Ingresos de la gestión</t>
  </si>
  <si>
    <t>Cuotas y aportaciones de seguridad social</t>
  </si>
  <si>
    <t>Ingresos por venta de bienes y servicios</t>
  </si>
  <si>
    <t>Otros ingresos y beneficios</t>
  </si>
  <si>
    <t>Ingresos financieros</t>
  </si>
  <si>
    <t>Otros ingresos y beneficios varios</t>
  </si>
  <si>
    <t>Total de ingresos y otros beneficios</t>
  </si>
  <si>
    <t>GASTOS Y OTRAS PÉRDIDAS</t>
  </si>
  <si>
    <t>Gastos de Funcionamiento</t>
  </si>
  <si>
    <t>Transferencia, Asignaciones, Subsidios y Otras Ayudas</t>
  </si>
  <si>
    <t>Subsidios y Subvenciones</t>
  </si>
  <si>
    <t>Pensiones y Jubilaciones</t>
  </si>
  <si>
    <t>Otros Gastos y Pérdidas Extraordinarias</t>
  </si>
  <si>
    <t>Estimaciones, Depreciaciones, Deterioros, Obsolescencia y Amortizaciones</t>
  </si>
  <si>
    <t>Provisiones</t>
  </si>
  <si>
    <t>Disminución de Inventarios</t>
  </si>
  <si>
    <t>Total de gastos y otras pérdidas</t>
  </si>
  <si>
    <t>Materiales y Suministros</t>
  </si>
  <si>
    <t>Cuotas Obrero Patronales</t>
  </si>
  <si>
    <t>Ingresos por Venta de Bienes y Servicios</t>
  </si>
  <si>
    <t xml:space="preserve">Ingresos de la Gestión </t>
  </si>
  <si>
    <t>Ingresos Financieros</t>
  </si>
  <si>
    <t>Transferencias, Asignaciones, Subsidios y otras ayudas</t>
  </si>
  <si>
    <t>Formato correspondiente al Estado de Actividades publicado en el Diario Oficial de la Federación el 6 de octubre de 2014 "Acuerdo por el que se reforma el Capítulo VII del Manual de Contabilidad Gubernamental"</t>
  </si>
  <si>
    <t>Fuente:  Coordinación de Contabilidad y Trámite de Erogaciones conforme a la Cuenta de la Hacienda Pública Federal 2014 así como el Diario Oficial de la Federación publicado el 6 de octubre de 2014. V9982014_200115_1800hrs</t>
  </si>
  <si>
    <t>Formato correspondiente al Estado de Actividades Consolidado publicado en el Diario Oficial de la Federación el 6 de octubre de 2014 "Acuerdo por el que se reforma el Capítulo VII del Manual de Contabilidad Gubernamental"</t>
  </si>
  <si>
    <t>Estado de ingresos y gastos por ramo de seguro. 2015</t>
  </si>
  <si>
    <t>Ingreso</t>
  </si>
  <si>
    <t>Fuente:  Coordinación de Contabilidad y Trámite de Erogaciones conforme a la Cuenta de la Hacienda Pública Federal 2015 así como el Diario Oficial de la Federación publicado el 06 de octubre de 2014.  V12 998 2015 280116 13hrs</t>
  </si>
  <si>
    <t>Fuente:  Coordinación de Contabilidad y Trámite de Erogaciones conforme a la Cuenta de la Hacienda Pública Federal 2015 así como el Diario Oficial de la Federación publicado el 6 de octubre de 2014. V12 998 2015 280116 13hrs</t>
  </si>
  <si>
    <t>Estado de ingresos y gastos por ramo de seguro. 2016</t>
  </si>
  <si>
    <t>Cuadro No. XIII.1</t>
  </si>
  <si>
    <t>Cuadro No. XIII.2</t>
  </si>
  <si>
    <t>Cuadro No. XIII.3</t>
  </si>
  <si>
    <t>Cuadro No. XIII.4</t>
  </si>
  <si>
    <t>Cuadro No. XIII.7</t>
  </si>
  <si>
    <t>Cuadro No. XIII.10</t>
  </si>
  <si>
    <t>Cuadro No. XIII.11</t>
  </si>
  <si>
    <t>Cuadro No. XIII.12</t>
  </si>
  <si>
    <t>Cuadro No. XIII.13</t>
  </si>
  <si>
    <t>Cuadro No. XIII.14</t>
  </si>
  <si>
    <t>Cuadro No. XIII.16</t>
  </si>
  <si>
    <t>Cuadro No. XIII.17</t>
  </si>
  <si>
    <t>Cuadro No. XIII.18</t>
  </si>
  <si>
    <t>Cuadro No. XIII.19</t>
  </si>
  <si>
    <t>Cuadro No. XIII.20</t>
  </si>
  <si>
    <t>Cuadro No. XIII.21</t>
  </si>
  <si>
    <t>Cuadro No. XIII.22</t>
  </si>
  <si>
    <t>Cuadro No. XIII.23</t>
  </si>
  <si>
    <t>Cuadro No. XIII.5</t>
  </si>
  <si>
    <t>Cuadro No. XIII.6</t>
  </si>
  <si>
    <t>Cuadro No. XIII.8</t>
  </si>
  <si>
    <t>Cuadro No. XIII.15</t>
  </si>
  <si>
    <t>Cuadro No. XIII.24</t>
  </si>
  <si>
    <t>Cuadro No. XIII.25</t>
  </si>
  <si>
    <t>Cuadro No. XIII.26</t>
  </si>
  <si>
    <t>Cuadro No. XIII.27</t>
  </si>
  <si>
    <t>Cuadro No. XIII.28</t>
  </si>
  <si>
    <t>Cuadro No. XIII.29</t>
  </si>
  <si>
    <t>Cuadro No. XIII.30</t>
  </si>
  <si>
    <t>Cuadro No. XIII.31</t>
  </si>
  <si>
    <t>Cuadro No. XIII.32</t>
  </si>
  <si>
    <t>Cuadro No. XIII.33</t>
  </si>
  <si>
    <t>Cuadro No. XIII.34</t>
  </si>
  <si>
    <t>Estado de Ingresos y Gastos por ramo de seguro enero a junio de 1997</t>
  </si>
  <si>
    <t>NOTAS:</t>
  </si>
  <si>
    <t>- Incluye el monto que el Instituto aporta para el Régimen de Pensiones y Jubilaciones de su personal.</t>
  </si>
  <si>
    <t>- No incluye los Gastos de Apoyo, Normatividad y Supervisión y los Ajustes a Resultados de Ejercicios Anteriores.</t>
  </si>
  <si>
    <t>Nota: Formato correspondiente al Estado de Actividades Consolidado publicado en el Diario Oficial de la Federación el 6 de octubre de 2014 "Acuerdo por el que se reforma el Capítulo VII del Manual de Contabilidad Gubernamental"</t>
  </si>
  <si>
    <t>Nota:</t>
  </si>
  <si>
    <t>Nota: Formato correspondiente al Estado de Actividades publicado en el Diario Oficial de la Federación el 6 de octubre de 2014 "Acuerdo por el que se reforma el Capítulo VII del Manual de Contabilidad Gubernamental"</t>
  </si>
  <si>
    <t>Recursos humanos del área médica. 2001-2015</t>
  </si>
  <si>
    <t>Cuadro No. XIII.35</t>
  </si>
  <si>
    <t>Cuadro No. XIII.36</t>
  </si>
  <si>
    <t>Estado de ingresos y gastos por ramo de seguro. 2017</t>
  </si>
  <si>
    <t>Cuadro No. XIII.37</t>
  </si>
  <si>
    <t>Erogaciones y pérdidas por el sismo de 1985</t>
  </si>
  <si>
    <t>Disminución de inventarios</t>
  </si>
  <si>
    <t>Cuotas y Aportaciones de Seguridad Social</t>
  </si>
  <si>
    <t>Otros Ingresos y Beneficios Varios</t>
  </si>
  <si>
    <t>Ingresos por Venta de Bienes y  Servicios</t>
  </si>
  <si>
    <t>Otros Ingresos y Beneficios</t>
  </si>
  <si>
    <t>Transferencias, Asignaciones, Subsidios y Otras ayudas</t>
  </si>
  <si>
    <t>Ayudas Sociales</t>
  </si>
  <si>
    <t xml:space="preserve">Donativos </t>
  </si>
  <si>
    <t>Transferencias al exterior</t>
  </si>
  <si>
    <t>Fuente:  Coordinación de Contabilidad y Trámite de Erogaciones conforme a la Cuenta de la Hacienda Pública Federal 2018.</t>
  </si>
  <si>
    <t>Ingresos de la Gestión</t>
  </si>
  <si>
    <t>Total de Ingresos y Otros Beneficios</t>
  </si>
  <si>
    <t>Servicios Personales</t>
  </si>
  <si>
    <t>Donativos</t>
  </si>
  <si>
    <t>Transferencias, Asignaciones, Subsidios y Otras Ayudas</t>
  </si>
  <si>
    <t>Transferencias al Exterior</t>
  </si>
  <si>
    <t>Servicios  Personales</t>
  </si>
  <si>
    <t>Subsidios</t>
  </si>
  <si>
    <t xml:space="preserve">Notas: </t>
  </si>
  <si>
    <t>Notas:</t>
  </si>
  <si>
    <t>Cuadro No. XIII.9</t>
  </si>
  <si>
    <t>Estado de ingresos y gastos por ramo de seguro. 2019</t>
  </si>
  <si>
    <t>Estado de ingresos y gastos por ramo de seguro. 2018</t>
  </si>
  <si>
    <t>Cuadro No. XIII.38</t>
  </si>
  <si>
    <t xml:space="preserve">Incremento por Variación de Inventarios </t>
  </si>
  <si>
    <t xml:space="preserve">Disminución del Exceso de Estimaciones por Pérdida o Deterioro u Obsolescencia </t>
  </si>
  <si>
    <t>Disminución del Exceso de Provisiones</t>
  </si>
  <si>
    <t>Incremento por Variación de Inventarios</t>
  </si>
  <si>
    <t>Disminución del Exceso de Estimaciones por Perdida o Deterioro u Obsolescencia</t>
  </si>
  <si>
    <t>Ingresos por Venta de Bienes y Prestación de Servicios</t>
  </si>
  <si>
    <t>Total Ingresos de Gestión</t>
  </si>
  <si>
    <t>Total de Otros Ingresos y Beneficios</t>
  </si>
  <si>
    <t>Total de Gastos de Funcionamiento</t>
  </si>
  <si>
    <t>Total de Otros Gastos y Perdidas Extraordinarias</t>
  </si>
  <si>
    <t>Total de Transferencias, Asignaciones, Subsidios y Otras Ayudas</t>
  </si>
  <si>
    <t>Total de Gastos y Otras Pérdidas</t>
  </si>
  <si>
    <t>Resultado del Ejercicio (Ahorro/Desahorro)</t>
  </si>
  <si>
    <t>Ingresos por Venta de Bienes y  Prestación de  Servicios</t>
  </si>
  <si>
    <t>Fuente:  Coordinación de Contabilidad y Trámite de Erogaciones conforme a la Cuenta de la Hacienda Pública Federal 2019.</t>
  </si>
  <si>
    <t>Riesgos 
de 
Trabajo</t>
  </si>
  <si>
    <t xml:space="preserve">     CDMX Sur</t>
  </si>
  <si>
    <t xml:space="preserve">     México Poniente</t>
  </si>
  <si>
    <t xml:space="preserve">     CDMX Norte</t>
  </si>
  <si>
    <t xml:space="preserve">     México Oriente</t>
  </si>
  <si>
    <t xml:space="preserve">     México Oriente </t>
  </si>
  <si>
    <t xml:space="preserve">     México Poniente </t>
  </si>
  <si>
    <t>Cuadro No. XIII.39</t>
  </si>
  <si>
    <t>Estado de ingresos y gastos por ramo de seguro. 2020</t>
  </si>
  <si>
    <t xml:space="preserve">     Baja California Norte</t>
  </si>
  <si>
    <t>Fuente:  Coordinación de Contabilidad y Trámite de Erogaciones conforme a la Cuenta de la Hacienda Pública Federal 2020.</t>
  </si>
  <si>
    <t>Fuente:  Coordinación de Contabilidad y Trámite de Erogaciones conforme a la Cuenta de la Hacienda Pública Federal 2021.</t>
  </si>
  <si>
    <t>Cuadro No. XIII.40</t>
  </si>
  <si>
    <t>OOAD</t>
  </si>
  <si>
    <t>OOAD.- Órgano de Operación Administrativa Desconcentrada. Los referidos en el artículo 251 A, del Acdo.SA2.HCT.250718/195 publicado en el D.O.F. 28/08/2018. Antes se denominaban Delegaciones.</t>
  </si>
  <si>
    <t>Estado de ingresos y gastos por ramo de seguro. 2022</t>
  </si>
  <si>
    <t>Cuadro No. XIII.41</t>
  </si>
  <si>
    <t>Estado de ingresos y gastos por ramo de seguro. 2021</t>
  </si>
  <si>
    <t>Aumento por Insuficiencia de Estimaciones por Pérdida o Deterioro y Obsolescencia</t>
  </si>
  <si>
    <t>Aumento por Insuficiencia de Estimaciones por Pérdida u Deterioro u Obsolescencia</t>
  </si>
  <si>
    <t>Fuente:  Coordinación de Contabilidad y Trámite de Erogaciones conforme a la Cuenta de la Hacienda Pública Federal 2022.</t>
  </si>
  <si>
    <t>Cuadro No. XIII.42</t>
  </si>
  <si>
    <t>Transferencias a Fideicomisos, Mandatos y Contratos Analogos</t>
  </si>
  <si>
    <t>Fuente:  Coordinación de Contabilidad y Trámite de Erogaciones conforme a la Cuenta de la Hacienda Pública Federal 2023.</t>
  </si>
  <si>
    <t>Transferencias a Fideicomisos, Mandatos y Contratos Análogos</t>
  </si>
  <si>
    <t>Fuente:  Dirección de Prestaciones Médicas.</t>
  </si>
  <si>
    <t>Nota: OOAD.- Órgano de Operación Administrativa Desconcentrada. Los referidos en el artículo 251 A, del Acdo.SA2.HCT.250718/195 publicado en el D.O.F. 28/08/2018. Antes se denominaban Delegaciones.</t>
  </si>
  <si>
    <t>Zacatecas</t>
  </si>
  <si>
    <t>Yucatán</t>
  </si>
  <si>
    <t>Veracruz Sur</t>
  </si>
  <si>
    <t>Veracruz Norte</t>
  </si>
  <si>
    <t>Tlaxcala</t>
  </si>
  <si>
    <t>Tamaulipas</t>
  </si>
  <si>
    <t>Tabasco</t>
  </si>
  <si>
    <t>Sonora</t>
  </si>
  <si>
    <t>Sinaloa</t>
  </si>
  <si>
    <t>San Luis Potosí</t>
  </si>
  <si>
    <t>Quintana Roo</t>
  </si>
  <si>
    <t>Querétaro</t>
  </si>
  <si>
    <t>Puebla</t>
  </si>
  <si>
    <t>Oaxaca</t>
  </si>
  <si>
    <t>Nuevo León</t>
  </si>
  <si>
    <t>Nayarit</t>
  </si>
  <si>
    <t>Morelos</t>
  </si>
  <si>
    <t>Michoacán</t>
  </si>
  <si>
    <t xml:space="preserve">   México Poniente</t>
  </si>
  <si>
    <t xml:space="preserve">   Jalisco</t>
  </si>
  <si>
    <t xml:space="preserve">   Hidalgo</t>
  </si>
  <si>
    <t xml:space="preserve">   Guerrero</t>
  </si>
  <si>
    <t xml:space="preserve">   Guanajuato</t>
  </si>
  <si>
    <t xml:space="preserve">   Durango</t>
  </si>
  <si>
    <t xml:space="preserve">   CDMX Sur</t>
  </si>
  <si>
    <t xml:space="preserve">   CDMX Norte</t>
  </si>
  <si>
    <t>Chihuahua</t>
  </si>
  <si>
    <t>Chiapas</t>
  </si>
  <si>
    <t>Colima</t>
  </si>
  <si>
    <t>Coahuila</t>
  </si>
  <si>
    <t>Campeche</t>
  </si>
  <si>
    <t>Baja California Sur</t>
  </si>
  <si>
    <t>Baja California</t>
  </si>
  <si>
    <t>Aguascalientes</t>
  </si>
  <si>
    <t>No Censables</t>
  </si>
  <si>
    <t>Censables</t>
  </si>
  <si>
    <t>Lavanderías</t>
  </si>
  <si>
    <t>Farmacias</t>
  </si>
  <si>
    <t>Bancos de Sangre</t>
  </si>
  <si>
    <t>Salas de expulsión</t>
  </si>
  <si>
    <t xml:space="preserve">Quirófanos </t>
  </si>
  <si>
    <t xml:space="preserve">Camas en servicio </t>
  </si>
  <si>
    <t>Órgano de Operación Administrativa Desconcentrada</t>
  </si>
  <si>
    <t xml:space="preserve"> Ambulancias </t>
  </si>
  <si>
    <t xml:space="preserve"> Lavanderías</t>
  </si>
  <si>
    <t xml:space="preserve"> Farmacias</t>
  </si>
  <si>
    <t xml:space="preserve"> Bancos de Sangre </t>
  </si>
  <si>
    <t xml:space="preserve"> Gabinetes Radiológicos</t>
  </si>
  <si>
    <t xml:space="preserve"> Salas de Expulsión  </t>
  </si>
  <si>
    <t xml:space="preserve"> Consultorios</t>
  </si>
  <si>
    <t xml:space="preserve"> Incubadoras </t>
  </si>
  <si>
    <t xml:space="preserve"> Cunas para Recién Nacidos </t>
  </si>
  <si>
    <t xml:space="preserve">   No Censables</t>
  </si>
  <si>
    <t xml:space="preserve">   Censables </t>
  </si>
  <si>
    <t xml:space="preserve"> Camas en Servicio </t>
  </si>
  <si>
    <t xml:space="preserve">     CDMX Norte </t>
  </si>
  <si>
    <t>Unidades de Apoyo a la Atención Médica</t>
  </si>
  <si>
    <t>Primer nivel</t>
  </si>
  <si>
    <t xml:space="preserve">Segundo nivel </t>
  </si>
  <si>
    <t xml:space="preserve">Tercer nivel </t>
  </si>
  <si>
    <t>Total*</t>
  </si>
  <si>
    <t>Segundo nivel</t>
  </si>
  <si>
    <t>Tercer nivel</t>
  </si>
  <si>
    <t>Fuente:Catálogo único de unidades médicas en servicio con productividad (CUUMSP) 2018 /Dirección de Prestaciones Médicas.</t>
  </si>
  <si>
    <t>T o t a l</t>
  </si>
  <si>
    <t>Fuente: Catálogo único de unidades médicas en servicio con productividad (CUUMSP) 2023 /Dirección de Prestaciones Médicas.</t>
  </si>
  <si>
    <t>* Las  unidades de Apoyo a la Atención Médica sólo se consideran para el Total nacional, no afectan el total por nivel.</t>
  </si>
  <si>
    <t xml:space="preserve">   Unidad de Control Metabólico Ambulatorio (UCMA)*</t>
  </si>
  <si>
    <t>Unidades de apoyo a la Atención Médica</t>
  </si>
  <si>
    <t xml:space="preserve">   Unidad Auxiliar de Medicina Familiar</t>
  </si>
  <si>
    <t xml:space="preserve">   Unidad Médica Rural de Esquema Modificado</t>
  </si>
  <si>
    <t xml:space="preserve">   Unidad de Medicina Familiar </t>
  </si>
  <si>
    <t xml:space="preserve">   Unidad de Medicina Familiar con Hospitalización</t>
  </si>
  <si>
    <t xml:space="preserve">   Unidad de Medicina Familiar con Atencion Ambulatoria</t>
  </si>
  <si>
    <t xml:space="preserve"> 1er. Nivel</t>
  </si>
  <si>
    <t>Unidades temporales COVID</t>
  </si>
  <si>
    <t xml:space="preserve">   Laboratorio de Citología Exfoliativa</t>
  </si>
  <si>
    <t xml:space="preserve">   Clinica de Mama</t>
  </si>
  <si>
    <t>Unidades de apoyo a la Atención Médica*</t>
  </si>
  <si>
    <t xml:space="preserve">   Unidad Medica de Atencion Ambulatoria</t>
  </si>
  <si>
    <t xml:space="preserve">   Centro Comunitario de Salud Mental</t>
  </si>
  <si>
    <t xml:space="preserve">   Hospital Rural de Esquema Modificado</t>
  </si>
  <si>
    <t xml:space="preserve">   Hospital de Traumatología </t>
  </si>
  <si>
    <t xml:space="preserve">   Hospital de Gíneco Pediatría con Medicina Familiar</t>
  </si>
  <si>
    <t xml:space="preserve">   Hospital de Gíneco Pediatría</t>
  </si>
  <si>
    <t xml:space="preserve">   Hospital de Psiquiatría con Med. Fam.</t>
  </si>
  <si>
    <t xml:space="preserve">   Hospital de Psiquiatría</t>
  </si>
  <si>
    <t xml:space="preserve">   Hospital de Gíneco Obstetricia con Med. Fam.</t>
  </si>
  <si>
    <t xml:space="preserve">   Hospital de Gíneco Obstetricia</t>
  </si>
  <si>
    <t xml:space="preserve">   Hospital General de Subzona con UMF</t>
  </si>
  <si>
    <t xml:space="preserve">   Hospital General de Subzona</t>
  </si>
  <si>
    <t xml:space="preserve">   Hospital General de Zona con UMAA</t>
  </si>
  <si>
    <t xml:space="preserve">   Hospital General de Zona con UMF</t>
  </si>
  <si>
    <t xml:space="preserve">   Hospital General de Zona</t>
  </si>
  <si>
    <t xml:space="preserve">   Hospital General Regional con UMAA</t>
  </si>
  <si>
    <t xml:space="preserve">   Hospital General Regional con UMF</t>
  </si>
  <si>
    <t xml:space="preserve">   Hospital General Regional</t>
  </si>
  <si>
    <t xml:space="preserve"> 2do. Nivel</t>
  </si>
  <si>
    <t xml:space="preserve">   Unidad de Consulta Externa de Especialidades</t>
  </si>
  <si>
    <t xml:space="preserve">   Laboratorio de Citología Exfoliativa </t>
  </si>
  <si>
    <t xml:space="preserve">   Banco de Sangre</t>
  </si>
  <si>
    <t xml:space="preserve">   Unidad de Medicina Física y Rehabilitación</t>
  </si>
  <si>
    <t xml:space="preserve">   Hospital de Especialidades</t>
  </si>
  <si>
    <t xml:space="preserve">   Hospital de Especialidad</t>
  </si>
  <si>
    <t xml:space="preserve"> 3er. Nivel</t>
  </si>
  <si>
    <t>Tipo de Unidad</t>
  </si>
  <si>
    <t>Fuente: Unidad de Personal, Dirección de Administración.</t>
  </si>
  <si>
    <t>Becarios Administrativos</t>
  </si>
  <si>
    <t>Otro Personal Administrativo</t>
  </si>
  <si>
    <t>Directivos no Médicos</t>
  </si>
  <si>
    <t>Otro Personal de Apoyo</t>
  </si>
  <si>
    <t>Almacén</t>
  </si>
  <si>
    <t>Transportes</t>
  </si>
  <si>
    <t>Lavandería</t>
  </si>
  <si>
    <t>Servicios Básicos</t>
  </si>
  <si>
    <t>Conservación</t>
  </si>
  <si>
    <t>Auxiliar de Servicios Generales</t>
  </si>
  <si>
    <t>Auxiliar de Administración de Unidad Médica</t>
  </si>
  <si>
    <t>Mensajero</t>
  </si>
  <si>
    <t>Soporte Técnico en Informática</t>
  </si>
  <si>
    <t>Sector de Contabilidad</t>
  </si>
  <si>
    <t>Sector Estadística</t>
  </si>
  <si>
    <t>Sector Personal</t>
  </si>
  <si>
    <t>Sector Administrativo</t>
  </si>
  <si>
    <t>Sector Técnico</t>
  </si>
  <si>
    <t>Auxiliar Universal de Oficinas</t>
  </si>
  <si>
    <t>Atención y Orientación al Derechohabiente</t>
  </si>
  <si>
    <t>Camillero en Unidades Hospitalarias</t>
  </si>
  <si>
    <t xml:space="preserve">      Servicios de apoyo</t>
  </si>
  <si>
    <t>Oficial de Farmacia</t>
  </si>
  <si>
    <t>Auxiliar de Farmacia</t>
  </si>
  <si>
    <t>Ayudante de Farmacia</t>
  </si>
  <si>
    <t>Coordinador de Farmacia</t>
  </si>
  <si>
    <t>Administrador de Farmacia</t>
  </si>
  <si>
    <t>Responsable de Farmacia</t>
  </si>
  <si>
    <t>Químico Responsable</t>
  </si>
  <si>
    <t xml:space="preserve">      Farmacia</t>
  </si>
  <si>
    <t>Jefe de Nutrición</t>
  </si>
  <si>
    <t>Auxiliar de Servicios de Dietología</t>
  </si>
  <si>
    <t>Nutriológo Clínico Especializado</t>
  </si>
  <si>
    <t>Manejador de Alimentos</t>
  </si>
  <si>
    <t>Cocinero Técnico</t>
  </si>
  <si>
    <t>Especialista Nutricionista Dietética</t>
  </si>
  <si>
    <t>Nutricionista Dietista</t>
  </si>
  <si>
    <t xml:space="preserve">      Nutrición y Dietética</t>
  </si>
  <si>
    <t xml:space="preserve">   Administrativo</t>
  </si>
  <si>
    <t>Otro Personal Auxiliar</t>
  </si>
  <si>
    <t>Ayudante de autopsia</t>
  </si>
  <si>
    <t>Histotecnólogo</t>
  </si>
  <si>
    <t>Citotecnólogo</t>
  </si>
  <si>
    <t>Psicólogo Clínico</t>
  </si>
  <si>
    <t>Psicólogo</t>
  </si>
  <si>
    <t>Terapista Ocupacional</t>
  </si>
  <si>
    <t>Terapista Físico</t>
  </si>
  <si>
    <t>Inhaloterapeuta</t>
  </si>
  <si>
    <t>Fonoaudiologo</t>
  </si>
  <si>
    <t>Optometrista</t>
  </si>
  <si>
    <t>Físico Médico</t>
  </si>
  <si>
    <t>Radioterapeuta</t>
  </si>
  <si>
    <t>Técnico en Medicina Nuclear</t>
  </si>
  <si>
    <t>Electrocardiografista</t>
  </si>
  <si>
    <t>Técnico Manejo Aparatos Electrodiagnóstico</t>
  </si>
  <si>
    <t>Operador de Máquina de Revelado Automático</t>
  </si>
  <si>
    <t>Técnico Radiólogo</t>
  </si>
  <si>
    <t>Jefe de Laboratorio</t>
  </si>
  <si>
    <t>Auxiliar de Laboratorio</t>
  </si>
  <si>
    <t>Laboratorista</t>
  </si>
  <si>
    <t>Químico Clínico</t>
  </si>
  <si>
    <t>Químico Clínico Jefe de Sección</t>
  </si>
  <si>
    <t>En servicios auxiliares de diagnóstico y tratamiento</t>
  </si>
  <si>
    <t>Becarios trabajo social</t>
  </si>
  <si>
    <t>Asistente médica</t>
  </si>
  <si>
    <t>Auxiliar de trabajo social</t>
  </si>
  <si>
    <t>Coordinadora asistentes médicas</t>
  </si>
  <si>
    <t>Trabajadora social</t>
  </si>
  <si>
    <t>Confianza trabajo social</t>
  </si>
  <si>
    <t>Trabajo Médico Social</t>
  </si>
  <si>
    <t>Becarios de Enfermería</t>
  </si>
  <si>
    <t>Enfermera Traslado Paciente de Urgencias</t>
  </si>
  <si>
    <t>Enfermera Traslado Paciente Terapia Intensiva</t>
  </si>
  <si>
    <t xml:space="preserve">Auxiliar en Enfermería </t>
  </si>
  <si>
    <t>Enfermera General</t>
  </si>
  <si>
    <t>Enfermera Especialista</t>
  </si>
  <si>
    <t xml:space="preserve">Enfermera Jefe de Piso </t>
  </si>
  <si>
    <t>Confianza Enfermería</t>
  </si>
  <si>
    <t>Enfermería</t>
  </si>
  <si>
    <t xml:space="preserve">Paramédicos </t>
  </si>
  <si>
    <t xml:space="preserve">        Promotor de Estomatología</t>
  </si>
  <si>
    <t xml:space="preserve">        Estomatólogo</t>
  </si>
  <si>
    <t xml:space="preserve">Estomatología </t>
  </si>
  <si>
    <t xml:space="preserve">   Personal No Médico </t>
  </si>
  <si>
    <t xml:space="preserve">        Residentes</t>
  </si>
  <si>
    <t xml:space="preserve">        Becarios Médicos </t>
  </si>
  <si>
    <t xml:space="preserve">      Médicos en Formación </t>
  </si>
  <si>
    <t xml:space="preserve">Directivos </t>
  </si>
  <si>
    <t>Fomento a la Salud</t>
  </si>
  <si>
    <t>Salud Comunitaria</t>
  </si>
  <si>
    <t>Salud Reproductiva y Materno Infantil</t>
  </si>
  <si>
    <t>Educación Médica</t>
  </si>
  <si>
    <t>Programas Médicos</t>
  </si>
  <si>
    <t>Radioterapia</t>
  </si>
  <si>
    <t>Medicina Nuclear</t>
  </si>
  <si>
    <t>Radiodiagnóstico</t>
  </si>
  <si>
    <t>Laboratorio de Análisis Clínicos</t>
  </si>
  <si>
    <t>Hemodinámia</t>
  </si>
  <si>
    <t>Fisiología Cardiopulmonar</t>
  </si>
  <si>
    <t>Endoscopía</t>
  </si>
  <si>
    <t>Banco de Sangre</t>
  </si>
  <si>
    <t>Anestesiología Pediátrica</t>
  </si>
  <si>
    <t>Anestesiología</t>
  </si>
  <si>
    <t>Anatomía Patológica y laboratorio citología exfoliativa</t>
  </si>
  <si>
    <t>Médicos en Servicios Auxiliares de Diagnóstico y Tratamiento</t>
  </si>
  <si>
    <t>Urgencias</t>
  </si>
  <si>
    <t>Medicina Familiar</t>
  </si>
  <si>
    <t>Médicos en:</t>
  </si>
  <si>
    <t>Urología Ginecológica</t>
  </si>
  <si>
    <t>Urología</t>
  </si>
  <si>
    <t>Traumatología y Ortopedia</t>
  </si>
  <si>
    <t>Trasplante de Órganos Intrabdominales</t>
  </si>
  <si>
    <t>Trasplante de Médula Ósea</t>
  </si>
  <si>
    <t>Trasplante de Córnea</t>
  </si>
  <si>
    <t>Trasplante de Corazón</t>
  </si>
  <si>
    <t>Terapia Intensiva</t>
  </si>
  <si>
    <t>Salud en el Trabajo</t>
  </si>
  <si>
    <t>Reumatología Pediátrica</t>
  </si>
  <si>
    <t>Reumatología</t>
  </si>
  <si>
    <t>Psiquiatría (Terapia Psicológica)</t>
  </si>
  <si>
    <t>Proctología</t>
  </si>
  <si>
    <t>Pediatría Médica</t>
  </si>
  <si>
    <t>Patología Clínica</t>
  </si>
  <si>
    <t>Paido Psiquiatría</t>
  </si>
  <si>
    <t>Otorrinolaringología</t>
  </si>
  <si>
    <t>Oncología Quirúrgica</t>
  </si>
  <si>
    <t>Oncología Pediátrica</t>
  </si>
  <si>
    <t>Oncología Médica</t>
  </si>
  <si>
    <t>Oftalmología</t>
  </si>
  <si>
    <t>Neurología Pediátrica</t>
  </si>
  <si>
    <t>Neurología</t>
  </si>
  <si>
    <t>Neurocirugía Pediátrica</t>
  </si>
  <si>
    <t>Neurocirugía</t>
  </si>
  <si>
    <t>Neumología Pediátrica</t>
  </si>
  <si>
    <t>Neumología</t>
  </si>
  <si>
    <t>Neonatología</t>
  </si>
  <si>
    <t>Nefrología Pediátrica</t>
  </si>
  <si>
    <t>Nefrología</t>
  </si>
  <si>
    <t>Medicina Paliativa</t>
  </si>
  <si>
    <t>Medicina Materno Fetal</t>
  </si>
  <si>
    <t>Medicina Interna</t>
  </si>
  <si>
    <t>Medicina Física y Rehabilitación</t>
  </si>
  <si>
    <t>Médico del Enfermo Pediátrico en Estado Crítico</t>
  </si>
  <si>
    <t>Infectología Pediátrica</t>
  </si>
  <si>
    <t>Infectología</t>
  </si>
  <si>
    <t>Hematología Pediátrica</t>
  </si>
  <si>
    <t>Hematología</t>
  </si>
  <si>
    <t>Ginecología y Obstetricia</t>
  </si>
  <si>
    <t>Ginecología Oncológica</t>
  </si>
  <si>
    <t>Geriatría</t>
  </si>
  <si>
    <t>Genética</t>
  </si>
  <si>
    <t>Gastroenterología Pediátrica</t>
  </si>
  <si>
    <t>Gastroenterología</t>
  </si>
  <si>
    <t>Endocrinología Pediátrica</t>
  </si>
  <si>
    <t>Endocrinología</t>
  </si>
  <si>
    <t>Dermatología</t>
  </si>
  <si>
    <t>Cirugía Plástica y Reconstructiva</t>
  </si>
  <si>
    <t>Cirugía Pediátrica</t>
  </si>
  <si>
    <t>Cirugía Maxilofacial</t>
  </si>
  <si>
    <t>Cirugía General</t>
  </si>
  <si>
    <t>Cirugía Cardiovascular Torácica</t>
  </si>
  <si>
    <t>Cardiología Pediátrica</t>
  </si>
  <si>
    <t>Cardiología</t>
  </si>
  <si>
    <t>Calidad de la Atención Clínica</t>
  </si>
  <si>
    <t>Audiología</t>
  </si>
  <si>
    <t>Angiología</t>
  </si>
  <si>
    <t>Alergia e Inmunología Clínica Pediátrica</t>
  </si>
  <si>
    <t>Alergia e Inmunología (Laboratorio)</t>
  </si>
  <si>
    <t>Especialistas</t>
  </si>
  <si>
    <t>Médico General</t>
  </si>
  <si>
    <t>Médico Traslado Paciente Terapia Intensiva</t>
  </si>
  <si>
    <t>Médico Traslado Paciente de Urgencias</t>
  </si>
  <si>
    <t>Médico Familiar</t>
  </si>
  <si>
    <t>Médico No Familiar</t>
  </si>
  <si>
    <t xml:space="preserve">   Personal Médico</t>
  </si>
  <si>
    <t xml:space="preserve">   Total Personal</t>
  </si>
  <si>
    <t>Categorías</t>
  </si>
  <si>
    <t>Fuente:  Sistema Integral de Administración de Personal (SIAP). Dirección de Administración y Evaluación de Delegaciones.</t>
  </si>
  <si>
    <t xml:space="preserve">         Otro personal administrativo</t>
  </si>
  <si>
    <t xml:space="preserve">         Almacen</t>
  </si>
  <si>
    <t xml:space="preserve">         Transportes</t>
  </si>
  <si>
    <t xml:space="preserve">         Lavandería</t>
  </si>
  <si>
    <t xml:space="preserve">         Servicios básicos</t>
  </si>
  <si>
    <t xml:space="preserve">         Conservación</t>
  </si>
  <si>
    <t xml:space="preserve">         Becarios administrativos</t>
  </si>
  <si>
    <t xml:space="preserve">         Preparador despachador</t>
  </si>
  <si>
    <t xml:space="preserve">         Auxiliar de farmacia</t>
  </si>
  <si>
    <t xml:space="preserve">         Ayudante de farmacia</t>
  </si>
  <si>
    <t xml:space="preserve">         Coordinador de farmacia</t>
  </si>
  <si>
    <t xml:space="preserve">         Jefe de turno de farmacia</t>
  </si>
  <si>
    <t xml:space="preserve">         Oficial de farmacia</t>
  </si>
  <si>
    <t xml:space="preserve">         Químico responsable</t>
  </si>
  <si>
    <t xml:space="preserve">                                                                                                                                                                                                                                                                                                                                                                                                                                                                      </t>
  </si>
  <si>
    <t xml:space="preserve">         Manejador alimentos</t>
  </si>
  <si>
    <t xml:space="preserve">         Cocinero técnico</t>
  </si>
  <si>
    <t xml:space="preserve">         Especialista nutricionista dietética</t>
  </si>
  <si>
    <t xml:space="preserve">         Nutricionista dietista</t>
  </si>
  <si>
    <t xml:space="preserve">      Nutricion y Dietética</t>
  </si>
  <si>
    <t xml:space="preserve">         Mensajero</t>
  </si>
  <si>
    <t xml:space="preserve">         Auxiliar administración unidad médica</t>
  </si>
  <si>
    <t xml:space="preserve">         Auxiliar universal de oficinas</t>
  </si>
  <si>
    <t xml:space="preserve">         Jefe de Oficina de Información Médica y Archivo Clínico</t>
  </si>
  <si>
    <t xml:space="preserve">         Oficial de estadística</t>
  </si>
  <si>
    <t xml:space="preserve">         Coordinador de estadística</t>
  </si>
  <si>
    <t xml:space="preserve">         Jefe grupo estadística</t>
  </si>
  <si>
    <t xml:space="preserve">         Especialista de Estadística</t>
  </si>
  <si>
    <t xml:space="preserve">      Sector Estadística</t>
  </si>
  <si>
    <t xml:space="preserve">      Sector Técnico</t>
  </si>
  <si>
    <t xml:space="preserve">      Sector administrativo y de personal</t>
  </si>
  <si>
    <t xml:space="preserve">            Ayudante de autopsia</t>
  </si>
  <si>
    <t xml:space="preserve">            Histotecnologo</t>
  </si>
  <si>
    <t xml:space="preserve">            Citotecnologo</t>
  </si>
  <si>
    <t xml:space="preserve">            Psicólogo clínico</t>
  </si>
  <si>
    <t xml:space="preserve">            Psicólogo</t>
  </si>
  <si>
    <t xml:space="preserve">            Terapista ocupacional</t>
  </si>
  <si>
    <t xml:space="preserve">            Terapista físico</t>
  </si>
  <si>
    <t xml:space="preserve">            Inhaloterapeuta</t>
  </si>
  <si>
    <t xml:space="preserve">            Ortopedista</t>
  </si>
  <si>
    <t xml:space="preserve">            Fonoaudiologo</t>
  </si>
  <si>
    <t xml:space="preserve">            Optometrista</t>
  </si>
  <si>
    <t xml:space="preserve">            Radioterapeuta</t>
  </si>
  <si>
    <t xml:space="preserve">            Técnico en medicina nuclear</t>
  </si>
  <si>
    <t xml:space="preserve">            Electrocardiografista</t>
  </si>
  <si>
    <t xml:space="preserve">            Técnico manejo aparatos electrodiagnóstico</t>
  </si>
  <si>
    <t xml:space="preserve">            Operador maquina de revelado automático</t>
  </si>
  <si>
    <t xml:space="preserve">            Técnico radiólogo</t>
  </si>
  <si>
    <t xml:space="preserve">             Auxiliar de laboratorio</t>
  </si>
  <si>
    <t xml:space="preserve">             Laboratorista</t>
  </si>
  <si>
    <t xml:space="preserve">             Químico clínico</t>
  </si>
  <si>
    <t xml:space="preserve">             Químico clínico jefe de sección</t>
  </si>
  <si>
    <t xml:space="preserve">            Becarios trabajo social</t>
  </si>
  <si>
    <t xml:space="preserve">            Asistente médica</t>
  </si>
  <si>
    <t xml:space="preserve">            Auxiliar de trabajo social</t>
  </si>
  <si>
    <t xml:space="preserve">            Coordinadora asistentes médicas</t>
  </si>
  <si>
    <t xml:space="preserve">            Trabajadora social</t>
  </si>
  <si>
    <t xml:space="preserve">            Confianza trabajo social</t>
  </si>
  <si>
    <t xml:space="preserve">         Trabajo médico social</t>
  </si>
  <si>
    <t xml:space="preserve">            Becarios Enfermería</t>
  </si>
  <si>
    <t xml:space="preserve">            Partera </t>
  </si>
  <si>
    <t xml:space="preserve">            Enfermera Traslado Paciente de Urgencias</t>
  </si>
  <si>
    <t xml:space="preserve">            Enfermera Traslado Paciente Ter. Intensiva</t>
  </si>
  <si>
    <t xml:space="preserve">            Auxiliar en Enfermería </t>
  </si>
  <si>
    <t xml:space="preserve">            Enfermera General</t>
  </si>
  <si>
    <t xml:space="preserve">            Enfermera Especialista</t>
  </si>
  <si>
    <t xml:space="preserve">            Enfermera Jefe de Piso </t>
  </si>
  <si>
    <t xml:space="preserve">            Confianza Enfermeria</t>
  </si>
  <si>
    <t xml:space="preserve">         Enfermería</t>
  </si>
  <si>
    <t xml:space="preserve">      Paramédicos </t>
  </si>
  <si>
    <t xml:space="preserve">      Estomatología </t>
  </si>
  <si>
    <t xml:space="preserve">   Personal no Médico </t>
  </si>
  <si>
    <t xml:space="preserve">        Confianza Médica </t>
  </si>
  <si>
    <t>Directores, Subdirectores, Jefes de Depto. Clinico, Servicio, División</t>
  </si>
  <si>
    <t xml:space="preserve">      Directivos </t>
  </si>
  <si>
    <t xml:space="preserve">        Fomento a la Salud </t>
  </si>
  <si>
    <t xml:space="preserve">        Salud Comunitaria</t>
  </si>
  <si>
    <t xml:space="preserve">        Salud Reproductiva y Materno Infantil</t>
  </si>
  <si>
    <t xml:space="preserve">        Educación Médica</t>
  </si>
  <si>
    <t xml:space="preserve">      Programas Médicos</t>
  </si>
  <si>
    <t xml:space="preserve">       Tomografía Axial Computarizada</t>
  </si>
  <si>
    <t xml:space="preserve">        Radioterapia</t>
  </si>
  <si>
    <t xml:space="preserve">        Medicina Nuclear </t>
  </si>
  <si>
    <t xml:space="preserve">        Radiodiagnóstico</t>
  </si>
  <si>
    <t xml:space="preserve">        Laboratorio de Análisis Clinicos </t>
  </si>
  <si>
    <t xml:space="preserve">        Hemodinámica</t>
  </si>
  <si>
    <t xml:space="preserve">        Fisiología Cardiopulmonar</t>
  </si>
  <si>
    <t xml:space="preserve">        Endoscopía </t>
  </si>
  <si>
    <t xml:space="preserve">        Banco de Sangre</t>
  </si>
  <si>
    <t xml:space="preserve">        Anestesiología</t>
  </si>
  <si>
    <t>Anatomía Patologíca y laboratorio citología exfoliativa</t>
  </si>
  <si>
    <t xml:space="preserve">       Médicos en Urgencias  </t>
  </si>
  <si>
    <t xml:space="preserve">       Médicos Traslado Paciente de Urgencias</t>
  </si>
  <si>
    <t xml:space="preserve">      Urgencias</t>
  </si>
  <si>
    <t xml:space="preserve">         Urología </t>
  </si>
  <si>
    <t xml:space="preserve">         Traumatología y Ortopedia</t>
  </si>
  <si>
    <t xml:space="preserve">         Terapía Intensiva</t>
  </si>
  <si>
    <t xml:space="preserve">         Salud en  el Trabajo</t>
  </si>
  <si>
    <t xml:space="preserve">         Reumatología</t>
  </si>
  <si>
    <t xml:space="preserve">         Psiquiatría</t>
  </si>
  <si>
    <t xml:space="preserve">         Proctología</t>
  </si>
  <si>
    <t xml:space="preserve">         Pediatria Médica</t>
  </si>
  <si>
    <t xml:space="preserve">         Otorrinolaringología</t>
  </si>
  <si>
    <t xml:space="preserve">         Ooncología Quirurgica </t>
  </si>
  <si>
    <t xml:space="preserve">         Oncología Pediátrica</t>
  </si>
  <si>
    <t xml:space="preserve">         Oncología Médica</t>
  </si>
  <si>
    <t xml:space="preserve">         Oftalmología</t>
  </si>
  <si>
    <t xml:space="preserve">         Neurología Pediátrica</t>
  </si>
  <si>
    <t xml:space="preserve">         Neurología</t>
  </si>
  <si>
    <t xml:space="preserve">         Neurocirugía</t>
  </si>
  <si>
    <t xml:space="preserve">         Neumología</t>
  </si>
  <si>
    <t xml:space="preserve"> Neonatología</t>
  </si>
  <si>
    <t xml:space="preserve">         Nefrología Pediátrica</t>
  </si>
  <si>
    <t xml:space="preserve">         Nefrología</t>
  </si>
  <si>
    <t xml:space="preserve">         Medicina Interna </t>
  </si>
  <si>
    <t xml:space="preserve">         Medicina Fisíca y Rehabilitación</t>
  </si>
  <si>
    <t xml:space="preserve">         Médicos Traslado Pacientes Terapia Intensiva</t>
  </si>
  <si>
    <t xml:space="preserve">         Infectología </t>
  </si>
  <si>
    <t xml:space="preserve">         Hematología</t>
  </si>
  <si>
    <t xml:space="preserve">         Ginecología y Obstetricia</t>
  </si>
  <si>
    <t xml:space="preserve"> Geriatría</t>
  </si>
  <si>
    <t xml:space="preserve">         Genética</t>
  </si>
  <si>
    <t xml:space="preserve">         Gastroenterología</t>
  </si>
  <si>
    <t xml:space="preserve">         Endocrinología Pediátrica</t>
  </si>
  <si>
    <t xml:space="preserve">         Endocrinología</t>
  </si>
  <si>
    <t xml:space="preserve">         Dermatoligía</t>
  </si>
  <si>
    <t xml:space="preserve">         Cirujano Maxilo Facial </t>
  </si>
  <si>
    <t xml:space="preserve">         Cirugía Plástica y Reconstructiva</t>
  </si>
  <si>
    <t xml:space="preserve">         Cirugía Pediátrica</t>
  </si>
  <si>
    <t xml:space="preserve">         Cirugía General</t>
  </si>
  <si>
    <t xml:space="preserve">         Cirugía Cardiovascular Toráxica</t>
  </si>
  <si>
    <t xml:space="preserve">         Cardiología Pediátrica</t>
  </si>
  <si>
    <t xml:space="preserve">         Cardiología</t>
  </si>
  <si>
    <t xml:space="preserve">         Audiología</t>
  </si>
  <si>
    <t xml:space="preserve">         Angióloga</t>
  </si>
  <si>
    <t xml:space="preserve">         Alergía e Inmunológica</t>
  </si>
  <si>
    <t xml:space="preserve">         Médicos no Familiares</t>
  </si>
  <si>
    <t xml:space="preserve">         Médicos Familiares</t>
  </si>
  <si>
    <t xml:space="preserve">      Medicina Familiar</t>
  </si>
  <si>
    <t>Total Personal</t>
  </si>
  <si>
    <t>Fuente:  Coordinación de Personal y Desarrollo. Área de Presupuesto del Gasto de Servicios de Personal.</t>
  </si>
  <si>
    <t xml:space="preserve">      Centro Médico de Oblatos</t>
  </si>
  <si>
    <t xml:space="preserve">      Centro Médico La Raza</t>
  </si>
  <si>
    <t xml:space="preserve">      Centro Médico Nacional</t>
  </si>
  <si>
    <t xml:space="preserve">   J) Banco de Sangre</t>
  </si>
  <si>
    <t xml:space="preserve">   I) Personal de Farmacia</t>
  </si>
  <si>
    <t xml:space="preserve">   H) Jefatura de Servicios de Atención Médica</t>
  </si>
  <si>
    <t xml:space="preserve">   G) Jefatura de Supervisión y Control del Área Médica</t>
  </si>
  <si>
    <t xml:space="preserve">   F) Jefatura de Salud Repr. y Materno Infantil</t>
  </si>
  <si>
    <t xml:space="preserve">   E) Jefatura de Salud Pública</t>
  </si>
  <si>
    <t xml:space="preserve">   D) Jefatura de Educación Médica </t>
  </si>
  <si>
    <t xml:space="preserve">   C) Jefatura de Salud en el Trabajo </t>
  </si>
  <si>
    <t xml:space="preserve">   B) Jefatura de Servicios Médicos</t>
  </si>
  <si>
    <t xml:space="preserve">   A) Subdirección General Médica</t>
  </si>
  <si>
    <t xml:space="preserve">      (Suma de A a J)</t>
  </si>
  <si>
    <t>III En Servicios Médicos fuera de Unidades Médicas</t>
  </si>
  <si>
    <t xml:space="preserve">   J) Transportes</t>
  </si>
  <si>
    <t xml:space="preserve">   I) Becarios</t>
  </si>
  <si>
    <t xml:space="preserve">   H bis) Personal de Confianza de Conser. y Mant.</t>
  </si>
  <si>
    <t xml:space="preserve">   H) Conservación y Mantenimiento</t>
  </si>
  <si>
    <t xml:space="preserve">   G Bis)  Personal de confianza de lavandería</t>
  </si>
  <si>
    <t xml:space="preserve">   G) Lavandería</t>
  </si>
  <si>
    <t xml:space="preserve">   F Bis) Personal de Confianza en Intendencia</t>
  </si>
  <si>
    <t xml:space="preserve">   F) Intendencia </t>
  </si>
  <si>
    <t xml:space="preserve">   E Bis) Personal de Confianza en Farmacia</t>
  </si>
  <si>
    <t xml:space="preserve">   E) Farmacia</t>
  </si>
  <si>
    <t xml:space="preserve">      Jefes de Servicios de Nutrición y Dietética</t>
  </si>
  <si>
    <t xml:space="preserve">   D) Nutrición y Dietética</t>
  </si>
  <si>
    <t xml:space="preserve">      Oficial de Dependencia Técnica</t>
  </si>
  <si>
    <t xml:space="preserve">      Coordinador Técnico de Archivo</t>
  </si>
  <si>
    <t xml:space="preserve">      Oficial Técnico de Oficinas</t>
  </si>
  <si>
    <t xml:space="preserve">      Coordinador Técnico de Oficinas</t>
  </si>
  <si>
    <t xml:space="preserve">      Auxiliar Universal de Oficinas</t>
  </si>
  <si>
    <t xml:space="preserve">      Auxiliares de Servicios Administrativos</t>
  </si>
  <si>
    <t xml:space="preserve">      Almacenes</t>
  </si>
  <si>
    <t xml:space="preserve">      Comunicaciones Eléctricas</t>
  </si>
  <si>
    <t xml:space="preserve">      Codificador Clínico</t>
  </si>
  <si>
    <t xml:space="preserve">      Personal Arch. Clínico y Vig. de Derechos</t>
  </si>
  <si>
    <t xml:space="preserve">      Personal de Biblioteca</t>
  </si>
  <si>
    <t xml:space="preserve">      Puericultura</t>
  </si>
  <si>
    <t xml:space="preserve">      Dibujantes</t>
  </si>
  <si>
    <t xml:space="preserve">      Orientadoras</t>
  </si>
  <si>
    <t xml:space="preserve">      Ingenieros</t>
  </si>
  <si>
    <t xml:space="preserve">      Educadoras</t>
  </si>
  <si>
    <t xml:space="preserve">      Personal de Estadística</t>
  </si>
  <si>
    <t xml:space="preserve">      Personal de Oficina</t>
  </si>
  <si>
    <t xml:space="preserve">      Administración</t>
  </si>
  <si>
    <t xml:space="preserve">      Personal de Confianza</t>
  </si>
  <si>
    <t xml:space="preserve">   C) Administrativo</t>
  </si>
  <si>
    <t xml:space="preserve">      Central de Equipos y Esterilización</t>
  </si>
  <si>
    <t xml:space="preserve">      Becarios</t>
  </si>
  <si>
    <t xml:space="preserve">      Consultorio y Aux. de Trabajo Social</t>
  </si>
  <si>
    <t xml:space="preserve">      Trabajadora, Asistente Social, Asistente de</t>
  </si>
  <si>
    <t xml:space="preserve">      Personal de Confianza en Área de Enfermería</t>
  </si>
  <si>
    <t xml:space="preserve">      Aux. de Enfermería "A", "Salud Pública","UM"</t>
  </si>
  <si>
    <t xml:space="preserve">      Enfermeras Generales</t>
  </si>
  <si>
    <t xml:space="preserve">      Enfermera Especialista</t>
  </si>
  <si>
    <t xml:space="preserve">      Jefe, Subjefe y Supervisor de Enfermeras</t>
  </si>
  <si>
    <t xml:space="preserve">      Parteras</t>
  </si>
  <si>
    <t xml:space="preserve">   B) Paramédico</t>
  </si>
  <si>
    <t xml:space="preserve">      Otros</t>
  </si>
  <si>
    <t xml:space="preserve">      Biólogo</t>
  </si>
  <si>
    <t xml:space="preserve">      Psicómetra</t>
  </si>
  <si>
    <t xml:space="preserve">      Citotecnólogo</t>
  </si>
  <si>
    <t xml:space="preserve">      Psicólogo</t>
  </si>
  <si>
    <t xml:space="preserve">      Ortopedista</t>
  </si>
  <si>
    <t xml:space="preserve">      Radioterapeuta</t>
  </si>
  <si>
    <t xml:space="preserve">      Fisioterapeuta</t>
  </si>
  <si>
    <t xml:space="preserve">      Operador Máquina de Revelado</t>
  </si>
  <si>
    <t xml:space="preserve">      Técnico en Microfotografía</t>
  </si>
  <si>
    <t xml:space="preserve">      Técnico en Anestesia</t>
  </si>
  <si>
    <t xml:space="preserve">      Ayudante de Autopsia</t>
  </si>
  <si>
    <t xml:space="preserve">      Técnico en Aparatos de Electrodiagnóstico</t>
  </si>
  <si>
    <t xml:space="preserve">      Electrocardiografista</t>
  </si>
  <si>
    <t xml:space="preserve">      Operador Servicios Rad U.M.E.M.</t>
  </si>
  <si>
    <t xml:space="preserve">      Técnico Radiólogo</t>
  </si>
  <si>
    <t xml:space="preserve">      Personal de Confianza en Radiología</t>
  </si>
  <si>
    <t xml:space="preserve">      Auxiliar de Laboratorio U.M.E.M.C.</t>
  </si>
  <si>
    <t xml:space="preserve">      Auxiliar de Laboratorio</t>
  </si>
  <si>
    <t xml:space="preserve">      Laboratorista</t>
  </si>
  <si>
    <t xml:space="preserve">      Químico de Laboratorio de Análisis Clínicos</t>
  </si>
  <si>
    <t xml:space="preserve">      Químico Jefe de Sección de Laboratorio</t>
  </si>
  <si>
    <t xml:space="preserve">      Personal de Confianza en Laboratorio</t>
  </si>
  <si>
    <t xml:space="preserve">   A) En Servs. Auxs. de Diagnóstico y Tratamiento</t>
  </si>
  <si>
    <t xml:space="preserve"> II  Personal no Médico (Suma de A a J)</t>
  </si>
  <si>
    <t xml:space="preserve">      Endoscopía</t>
  </si>
  <si>
    <t xml:space="preserve">      Radioterapia</t>
  </si>
  <si>
    <t xml:space="preserve">      Radiología</t>
  </si>
  <si>
    <t xml:space="preserve">      Laboratorio Clínico</t>
  </si>
  <si>
    <t xml:space="preserve">      Anestesiología</t>
  </si>
  <si>
    <t xml:space="preserve">      Anatomía Patológica</t>
  </si>
  <si>
    <t xml:space="preserve">   D) En Servs. Auxs. de Diagnóstico y Tratamiento</t>
  </si>
  <si>
    <t xml:space="preserve">       Médicos Residentes</t>
  </si>
  <si>
    <t xml:space="preserve">       Becarios</t>
  </si>
  <si>
    <t xml:space="preserve">       Educación e Investigación Médica</t>
  </si>
  <si>
    <t xml:space="preserve">       Salud Pública</t>
  </si>
  <si>
    <t xml:space="preserve">       Urgencias</t>
  </si>
  <si>
    <t xml:space="preserve">       Dental</t>
  </si>
  <si>
    <t xml:space="preserve">       Gobierno de la Unidad</t>
  </si>
  <si>
    <t>Dirección y Subdirección, Jefes de Divisiones Médicas, Servicios y Departamentos</t>
  </si>
  <si>
    <t xml:space="preserve">   C) Dentro de Unidades Médicas en Servicio de:</t>
  </si>
  <si>
    <t xml:space="preserve">      Urología</t>
  </si>
  <si>
    <t xml:space="preserve">      Reumatología</t>
  </si>
  <si>
    <t xml:space="preserve">      Psiquiatría</t>
  </si>
  <si>
    <t xml:space="preserve">      Proctología</t>
  </si>
  <si>
    <t xml:space="preserve">      Pediatría Médica</t>
  </si>
  <si>
    <t xml:space="preserve">      Otorrinolaringología</t>
  </si>
  <si>
    <t xml:space="preserve">      Ortopedia y Traumatología</t>
  </si>
  <si>
    <t xml:space="preserve">      Oncología Quirúrgica</t>
  </si>
  <si>
    <t xml:space="preserve">      Oncología Médica</t>
  </si>
  <si>
    <t xml:space="preserve">      Oftalmología</t>
  </si>
  <si>
    <t xml:space="preserve">      Neurocirugía</t>
  </si>
  <si>
    <t xml:space="preserve">      Neurología</t>
  </si>
  <si>
    <t xml:space="preserve">      Neumología</t>
  </si>
  <si>
    <t xml:space="preserve">      Nefrología</t>
  </si>
  <si>
    <t xml:space="preserve">      Medicina del Trabajo</t>
  </si>
  <si>
    <t xml:space="preserve">      Medicina Nuclear</t>
  </si>
  <si>
    <t xml:space="preserve">      Medicina Interna</t>
  </si>
  <si>
    <t xml:space="preserve">      Medicina Física y Rehabilitación</t>
  </si>
  <si>
    <t xml:space="preserve">      Medicina del Enfermo en Estado Crítico </t>
  </si>
  <si>
    <t xml:space="preserve">      Infectología</t>
  </si>
  <si>
    <t xml:space="preserve">      Hematología</t>
  </si>
  <si>
    <t xml:space="preserve">      Ginecología y Obstetricia</t>
  </si>
  <si>
    <t xml:space="preserve">      Genética</t>
  </si>
  <si>
    <t xml:space="preserve">      Gastroenterología</t>
  </si>
  <si>
    <t xml:space="preserve">      Endocrinología y Nutrición</t>
  </si>
  <si>
    <t xml:space="preserve">      Dermatología</t>
  </si>
  <si>
    <t xml:space="preserve">      Cirugía Plástica y Reconstructiva</t>
  </si>
  <si>
    <t xml:space="preserve">      Cirugía Pediátrica</t>
  </si>
  <si>
    <t xml:space="preserve">      Cirugía Maxilofacial </t>
  </si>
  <si>
    <t xml:space="preserve">      Cirugía General</t>
  </si>
  <si>
    <t xml:space="preserve">      Cirugía Cardiovascular y Toráxica</t>
  </si>
  <si>
    <t xml:space="preserve">      Cardiología</t>
  </si>
  <si>
    <t xml:space="preserve">      Audiología</t>
  </si>
  <si>
    <t xml:space="preserve">      Angiología</t>
  </si>
  <si>
    <t xml:space="preserve">      Alergia e Inmunología</t>
  </si>
  <si>
    <t xml:space="preserve">   B) Especialistas en Servicio  de:</t>
  </si>
  <si>
    <t xml:space="preserve">      Otros Médicos</t>
  </si>
  <si>
    <t xml:space="preserve">      Unidad Médica de Campo</t>
  </si>
  <si>
    <t xml:space="preserve">      Familiares </t>
  </si>
  <si>
    <t xml:space="preserve">      No Familiares</t>
  </si>
  <si>
    <t xml:space="preserve">   A) Generales</t>
  </si>
  <si>
    <t xml:space="preserve"> I  Médico (Suma de ABCD)</t>
  </si>
  <si>
    <t>Total  (I+II+III)</t>
  </si>
  <si>
    <t>Indice</t>
  </si>
  <si>
    <t>Total de trabajadores IMSS</t>
  </si>
  <si>
    <t>Asegurados permanentes</t>
  </si>
  <si>
    <t>Cuadro No. XIII. 4</t>
  </si>
  <si>
    <t xml:space="preserve">     Temporales</t>
  </si>
  <si>
    <t xml:space="preserve">     Residentes </t>
  </si>
  <si>
    <t xml:space="preserve">     Sustitutos</t>
  </si>
  <si>
    <t xml:space="preserve">     Becados</t>
  </si>
  <si>
    <t xml:space="preserve">     Confianza</t>
  </si>
  <si>
    <t xml:space="preserve">     Base</t>
  </si>
  <si>
    <t>Tipo de Plazas</t>
  </si>
  <si>
    <t>Temporales</t>
  </si>
  <si>
    <t>Sustitutos</t>
  </si>
  <si>
    <t>Residentes</t>
  </si>
  <si>
    <t>Confianza</t>
  </si>
  <si>
    <t>Becados</t>
  </si>
  <si>
    <t>Base</t>
  </si>
  <si>
    <t>Nota: A partir de 2014, la información no considera a los trabajadores de Nómina de Mando adscritos al Programa IMSS-Prospera.</t>
  </si>
  <si>
    <r>
      <t xml:space="preserve">     CDMX Norte</t>
    </r>
    <r>
      <rPr>
        <vertAlign val="superscript"/>
        <sz val="10"/>
        <rFont val="Noto Sans"/>
        <family val="2"/>
      </rPr>
      <t xml:space="preserve"> </t>
    </r>
  </si>
  <si>
    <r>
      <t xml:space="preserve">     CDMX Sur</t>
    </r>
    <r>
      <rPr>
        <vertAlign val="superscript"/>
        <sz val="10"/>
        <rFont val="Noto Sans"/>
        <family val="2"/>
      </rPr>
      <t xml:space="preserve"> </t>
    </r>
  </si>
  <si>
    <r>
      <rPr>
        <vertAlign val="superscript"/>
        <sz val="8"/>
        <rFont val="Noto Sans"/>
        <family val="2"/>
      </rPr>
      <t>(1)</t>
    </r>
    <r>
      <rPr>
        <sz val="8"/>
        <rFont val="Noto Sans"/>
        <family val="2"/>
      </rPr>
      <t xml:space="preserve"> Formato correspondiente al Estado de Actividades publicado en el Diario Oficial de la Federación el 6 de octubre de 2014 "Acuerdo por el que se reforma el Capítulo VII del Manual de Contabilidad Gubernamental".</t>
    </r>
  </si>
  <si>
    <r>
      <rPr>
        <vertAlign val="superscript"/>
        <sz val="8"/>
        <rFont val="Noto Sans"/>
        <family val="2"/>
      </rPr>
      <t>(2)</t>
    </r>
    <r>
      <rPr>
        <sz val="8"/>
        <rFont val="Noto Sans"/>
        <family val="2"/>
      </rPr>
      <t xml:space="preserve"> Para 2018 se desglosa el rubro de Transferencias, Asignaciones, Subsidios y Ayudas como se muestra en la Cuenta de la Hacienda Pública Federal 2018.</t>
    </r>
  </si>
  <si>
    <r>
      <rPr>
        <vertAlign val="superscript"/>
        <sz val="8"/>
        <rFont val="Noto Sans"/>
        <family val="2"/>
      </rPr>
      <t>(3)</t>
    </r>
    <r>
      <rPr>
        <sz val="8"/>
        <rFont val="Noto Sans"/>
        <family val="2"/>
      </rPr>
      <t xml:space="preserve"> El rubro de Subsidios se presenta de conformidad con la Ley del Seguro Social</t>
    </r>
  </si>
  <si>
    <r>
      <rPr>
        <vertAlign val="superscript"/>
        <sz val="8"/>
        <rFont val="Noto Sans"/>
        <family val="2"/>
      </rPr>
      <t>(4)</t>
    </r>
    <r>
      <rPr>
        <sz val="8"/>
        <rFont val="Noto Sans"/>
        <family val="2"/>
      </rPr>
      <t xml:space="preserve"> Para 2019 se desglosa el rubro de Incremento por Variación de Inventarios, Disminución del Exceso de Estimaciones por Pérdida o Deterioro u Obsolescencia,  Disminución del Exceso de Provisiones, como se muestra en la Cuenta de la Hacienda Pública Federal 2019.</t>
    </r>
  </si>
  <si>
    <r>
      <t xml:space="preserve">     México Oriente</t>
    </r>
    <r>
      <rPr>
        <vertAlign val="superscript"/>
        <sz val="10"/>
        <rFont val="Noto Sans"/>
        <family val="2"/>
      </rPr>
      <t xml:space="preserve"> </t>
    </r>
  </si>
  <si>
    <r>
      <t xml:space="preserve">     México Poniente</t>
    </r>
    <r>
      <rPr>
        <vertAlign val="superscript"/>
        <sz val="10"/>
        <rFont val="Noto Sans"/>
        <family val="2"/>
      </rPr>
      <t xml:space="preserve"> </t>
    </r>
  </si>
  <si>
    <r>
      <rPr>
        <b/>
        <sz val="8"/>
        <rFont val="Noto Sans"/>
        <family val="2"/>
      </rPr>
      <t xml:space="preserve">Nota: </t>
    </r>
    <r>
      <rPr>
        <sz val="8"/>
        <rFont val="Noto Sans"/>
        <family val="2"/>
      </rPr>
      <t>Formato correspondiente al Estado de Actividades Consolidado publicado en el Diario Oficial de la Federación el 6 de octubre de 2014 "Acuerdo por el que se reforma el Capítulo VII del Manual de Contabilidad Gubernamental"</t>
    </r>
  </si>
  <si>
    <r>
      <t xml:space="preserve">Prestaciones en Dinero </t>
    </r>
    <r>
      <rPr>
        <vertAlign val="superscript"/>
        <sz val="10"/>
        <rFont val="Noto Sans"/>
        <family val="2"/>
      </rPr>
      <t>(2)</t>
    </r>
  </si>
  <si>
    <r>
      <rPr>
        <vertAlign val="superscript"/>
        <sz val="8"/>
        <rFont val="Noto Sans"/>
        <family val="2"/>
      </rPr>
      <t>(1)</t>
    </r>
    <r>
      <rPr>
        <sz val="8"/>
        <rFont val="Noto Sans"/>
        <family val="2"/>
      </rPr>
      <t xml:space="preserve"> OOAD.- Órgano de Operación Administrativa Desconcentrada. Los referidos en el artículo 251 A, del Acdo.SA2.HCT.250718/195 publicado en el D.O.F. 28/08/2018. Antes se denominaban Delegaciones.</t>
    </r>
  </si>
  <si>
    <r>
      <rPr>
        <vertAlign val="superscript"/>
        <sz val="8"/>
        <rFont val="Noto Sans"/>
        <family val="2"/>
      </rPr>
      <t>(2)</t>
    </r>
    <r>
      <rPr>
        <sz val="8"/>
        <rFont val="Noto Sans"/>
        <family val="2"/>
      </rPr>
      <t xml:space="preserve"> Incluye el monto que el Instituto aporta para el Régimen de Pensiones y Jubilaciones de su personal.</t>
    </r>
  </si>
  <si>
    <r>
      <t>Enfermedad y Maternidad</t>
    </r>
    <r>
      <rPr>
        <vertAlign val="superscript"/>
        <sz val="10"/>
        <rFont val="Noto Sans"/>
        <family val="2"/>
      </rPr>
      <t xml:space="preserve"> (1)</t>
    </r>
  </si>
  <si>
    <r>
      <rPr>
        <vertAlign val="superscript"/>
        <sz val="8"/>
        <rFont val="Noto Sans"/>
        <family val="2"/>
      </rPr>
      <t>(1)</t>
    </r>
    <r>
      <rPr>
        <sz val="8"/>
        <rFont val="Noto Sans"/>
        <family val="2"/>
      </rPr>
      <t xml:space="preserve"> El desglose sólo se dispone en millones de pesos.</t>
    </r>
  </si>
  <si>
    <r>
      <t xml:space="preserve">Enfermedad y Maternidad </t>
    </r>
    <r>
      <rPr>
        <vertAlign val="superscript"/>
        <sz val="10"/>
        <rFont val="Noto Sans"/>
        <family val="2"/>
      </rPr>
      <t>(1)</t>
    </r>
  </si>
  <si>
    <r>
      <t xml:space="preserve">Enfermedad y Maternidad </t>
    </r>
    <r>
      <rPr>
        <vertAlign val="superscript"/>
        <sz val="10"/>
        <rFont val="Noto Sans"/>
        <family val="2"/>
      </rPr>
      <t>(2)</t>
    </r>
  </si>
  <si>
    <r>
      <t xml:space="preserve">  Productos de inversión y Otros Ingresos </t>
    </r>
    <r>
      <rPr>
        <vertAlign val="superscript"/>
        <sz val="10"/>
        <rFont val="Noto Sans"/>
        <family val="2"/>
      </rPr>
      <t>(1)</t>
    </r>
  </si>
  <si>
    <r>
      <t xml:space="preserve">  Servicios Generales </t>
    </r>
    <r>
      <rPr>
        <vertAlign val="superscript"/>
        <sz val="10"/>
        <rFont val="Noto Sans"/>
        <family val="2"/>
      </rPr>
      <t>(1)</t>
    </r>
  </si>
  <si>
    <r>
      <rPr>
        <vertAlign val="superscript"/>
        <sz val="8"/>
        <rFont val="Noto Sans"/>
        <family val="2"/>
      </rPr>
      <t>(1)</t>
    </r>
    <r>
      <rPr>
        <sz val="8"/>
        <rFont val="Noto Sans"/>
        <family val="2"/>
      </rPr>
      <t xml:space="preserve"> Incluye los importes por concepto de Gasto Administrativo por uso de Bienes.</t>
    </r>
  </si>
  <si>
    <r>
      <rPr>
        <vertAlign val="superscript"/>
        <sz val="8"/>
        <rFont val="Noto Sans"/>
        <family val="2"/>
      </rPr>
      <t>(2)</t>
    </r>
    <r>
      <rPr>
        <sz val="8"/>
        <rFont val="Noto Sans"/>
        <family val="2"/>
      </rPr>
      <t xml:space="preserve"> El desglose sólo se dispone en millones de pesos.</t>
    </r>
  </si>
  <si>
    <r>
      <t xml:space="preserve">  Productos de inversión y Otros Ingresos</t>
    </r>
    <r>
      <rPr>
        <vertAlign val="superscript"/>
        <sz val="10"/>
        <rFont val="Noto Sans"/>
        <family val="2"/>
      </rPr>
      <t xml:space="preserve"> (1)</t>
    </r>
  </si>
  <si>
    <r>
      <rPr>
        <vertAlign val="superscript"/>
        <sz val="8"/>
        <rFont val="Noto Sans"/>
        <family val="2"/>
      </rPr>
      <t>(1)</t>
    </r>
    <r>
      <rPr>
        <sz val="8"/>
        <rFont val="Noto Sans"/>
        <family val="2"/>
      </rPr>
      <t xml:space="preserve">  Incluye los importes por concepto de Gasto Administrativo por uso de Bienes.</t>
    </r>
  </si>
  <si>
    <r>
      <t xml:space="preserve">  Prestaciones en Dinero </t>
    </r>
    <r>
      <rPr>
        <vertAlign val="superscript"/>
        <sz val="10"/>
        <rFont val="Noto Sans"/>
        <family val="2"/>
      </rPr>
      <t>(1)</t>
    </r>
  </si>
  <si>
    <r>
      <rPr>
        <vertAlign val="superscript"/>
        <sz val="8"/>
        <rFont val="Noto Sans"/>
        <family val="2"/>
      </rPr>
      <t>(1)</t>
    </r>
    <r>
      <rPr>
        <sz val="8"/>
        <rFont val="Noto Sans"/>
        <family val="2"/>
      </rPr>
      <t xml:space="preserve"> Se incluyen gastos por normatividad, supervisión y apoyo.</t>
    </r>
  </si>
  <si>
    <r>
      <t xml:space="preserve">   Obrero-Patronal </t>
    </r>
    <r>
      <rPr>
        <vertAlign val="superscript"/>
        <sz val="10"/>
        <rFont val="Noto Sans"/>
        <family val="2"/>
      </rPr>
      <t xml:space="preserve"> (1)</t>
    </r>
  </si>
  <si>
    <r>
      <t xml:space="preserve">Prestaciones en dinero  </t>
    </r>
    <r>
      <rPr>
        <vertAlign val="superscript"/>
        <sz val="10"/>
        <rFont val="Noto Sans"/>
        <family val="2"/>
      </rPr>
      <t>(2)</t>
    </r>
  </si>
  <si>
    <r>
      <rPr>
        <vertAlign val="superscript"/>
        <sz val="8"/>
        <rFont val="Noto Sans"/>
        <family val="2"/>
      </rPr>
      <t>(1)</t>
    </r>
    <r>
      <rPr>
        <sz val="8"/>
        <rFont val="Noto Sans"/>
        <family val="2"/>
      </rPr>
      <t xml:space="preserve"> En 1995 incluye 592 298 y en 1996 incluye 706 538 miles de pesos que el Instituto aporta para el Régimen de Pensiones y Jubilaciones de su Personal.</t>
    </r>
  </si>
  <si>
    <r>
      <rPr>
        <vertAlign val="superscript"/>
        <sz val="8"/>
        <rFont val="Noto Sans"/>
        <family val="2"/>
      </rPr>
      <t>(2)</t>
    </r>
    <r>
      <rPr>
        <sz val="8"/>
        <rFont val="Noto Sans"/>
        <family val="2"/>
      </rPr>
      <t xml:space="preserve"> Incluye aplicación de rectificación a resultados de ejercicios anteriores al capítulo por 14 945 para 1995, (cantidades en miles de nuevos pesos).</t>
    </r>
  </si>
  <si>
    <r>
      <t xml:space="preserve">Resultado del ejercicio </t>
    </r>
    <r>
      <rPr>
        <vertAlign val="superscript"/>
        <sz val="10"/>
        <rFont val="Noto Sans"/>
        <family val="2"/>
      </rPr>
      <t>(1)</t>
    </r>
  </si>
  <si>
    <r>
      <t xml:space="preserve">Transferencias, Asignaciones, Subsidios </t>
    </r>
    <r>
      <rPr>
        <vertAlign val="superscript"/>
        <sz val="10"/>
        <rFont val="Noto Sans"/>
        <family val="2"/>
      </rPr>
      <t>(4)</t>
    </r>
    <r>
      <rPr>
        <sz val="10"/>
        <rFont val="Noto Sans"/>
        <family val="2"/>
      </rPr>
      <t xml:space="preserve"> y Otras ayudas</t>
    </r>
  </si>
  <si>
    <r>
      <t xml:space="preserve">2014 </t>
    </r>
    <r>
      <rPr>
        <vertAlign val="superscript"/>
        <sz val="10"/>
        <rFont val="Noto Sans"/>
        <family val="2"/>
      </rPr>
      <t>(2)</t>
    </r>
  </si>
  <si>
    <r>
      <t xml:space="preserve">2018 </t>
    </r>
    <r>
      <rPr>
        <vertAlign val="superscript"/>
        <sz val="10"/>
        <rFont val="Noto Sans"/>
        <family val="2"/>
      </rPr>
      <t>(2)(3)</t>
    </r>
  </si>
  <si>
    <r>
      <t xml:space="preserve">2019 </t>
    </r>
    <r>
      <rPr>
        <vertAlign val="superscript"/>
        <sz val="10"/>
        <rFont val="Noto Sans"/>
        <family val="2"/>
      </rPr>
      <t>(5)</t>
    </r>
  </si>
  <si>
    <r>
      <t>2022</t>
    </r>
    <r>
      <rPr>
        <vertAlign val="superscript"/>
        <sz val="10"/>
        <rFont val="Noto Sans"/>
        <family val="2"/>
      </rPr>
      <t>(6)</t>
    </r>
  </si>
  <si>
    <r>
      <t>2023</t>
    </r>
    <r>
      <rPr>
        <vertAlign val="superscript"/>
        <sz val="10"/>
        <rFont val="Noto Sans"/>
        <family val="2"/>
      </rPr>
      <t>(7)</t>
    </r>
  </si>
  <si>
    <r>
      <rPr>
        <vertAlign val="superscript"/>
        <sz val="8"/>
        <rFont val="Noto Sans"/>
        <family val="2"/>
      </rPr>
      <t>(1)</t>
    </r>
    <r>
      <rPr>
        <sz val="8"/>
        <rFont val="Noto Sans"/>
        <family val="2"/>
      </rPr>
      <t xml:space="preserve"> Diferencia de la suma de ingreso total menos gasto total</t>
    </r>
  </si>
  <si>
    <r>
      <rPr>
        <vertAlign val="superscript"/>
        <sz val="8"/>
        <rFont val="Noto Sans"/>
        <family val="2"/>
      </rPr>
      <t>(2)</t>
    </r>
    <r>
      <rPr>
        <sz val="8"/>
        <rFont val="Noto Sans"/>
        <family val="2"/>
      </rPr>
      <t xml:space="preserve"> Formato correspondiente al  Estado de Actividades publicado en el Diario Oficial de la Federación el 6 de octubre de 2014 "Acuerdo por el que se reforma el Capítulo VII del Manual de Contabilidad Gubernamental".</t>
    </r>
  </si>
  <si>
    <r>
      <rPr>
        <vertAlign val="superscript"/>
        <sz val="8"/>
        <rFont val="Noto Sans"/>
        <family val="2"/>
      </rPr>
      <t>(3)</t>
    </r>
    <r>
      <rPr>
        <sz val="8"/>
        <rFont val="Noto Sans"/>
        <family val="2"/>
      </rPr>
      <t xml:space="preserve"> Para 2018 se desglosa el rubro de Transferencias, Asignaciones, Subsidios y Ayudas como se muestra en la Cuenta de la Hacienda Pública Federal 2018.</t>
    </r>
  </si>
  <si>
    <r>
      <rPr>
        <vertAlign val="superscript"/>
        <sz val="8"/>
        <rFont val="Noto Sans"/>
        <family val="2"/>
      </rPr>
      <t>(4)</t>
    </r>
    <r>
      <rPr>
        <sz val="8"/>
        <rFont val="Noto Sans"/>
        <family val="2"/>
      </rPr>
      <t xml:space="preserve"> El rubro de Subsidios se presenta de conformidad con la Ley del Seguro Social</t>
    </r>
  </si>
  <si>
    <r>
      <t>Excedente</t>
    </r>
    <r>
      <rPr>
        <vertAlign val="superscript"/>
        <sz val="10"/>
        <rFont val="Noto Sans"/>
        <family val="2"/>
      </rPr>
      <t xml:space="preserve"> (2)</t>
    </r>
  </si>
  <si>
    <r>
      <t xml:space="preserve">Resultado del ejercicio </t>
    </r>
    <r>
      <rPr>
        <vertAlign val="superscript"/>
        <sz val="10"/>
        <rFont val="Noto Sans"/>
        <family val="2"/>
      </rPr>
      <t>(3)</t>
    </r>
  </si>
  <si>
    <r>
      <rPr>
        <vertAlign val="superscript"/>
        <sz val="8"/>
        <rFont val="Noto Sans"/>
        <family val="2"/>
      </rPr>
      <t>(1)</t>
    </r>
    <r>
      <rPr>
        <sz val="8"/>
        <rFont val="Noto Sans"/>
        <family val="2"/>
      </rPr>
      <t xml:space="preserve"> A partir de 1997 cambia la presentación, en virtud de haberse modificado el desglose de los rubros de Gastos, para adecuarlo a la contabilidad actual del I.M.S.S.</t>
    </r>
  </si>
  <si>
    <r>
      <rPr>
        <vertAlign val="superscript"/>
        <sz val="8"/>
        <rFont val="Noto Sans"/>
        <family val="2"/>
      </rPr>
      <t xml:space="preserve">(2) </t>
    </r>
    <r>
      <rPr>
        <sz val="8"/>
        <rFont val="Noto Sans"/>
        <family val="2"/>
      </rPr>
      <t>Diferencia de la suma de ingreso total menos gasto total</t>
    </r>
  </si>
  <si>
    <r>
      <rPr>
        <vertAlign val="superscript"/>
        <sz val="8"/>
        <rFont val="Noto Sans"/>
        <family val="2"/>
      </rPr>
      <t>(3)</t>
    </r>
    <r>
      <rPr>
        <sz val="8"/>
        <rFont val="Noto Sans"/>
        <family val="2"/>
      </rPr>
      <t xml:space="preserve"> Resultado de restar al excedente los ajustes a resultados de ejercicios anteriores y la provisión para obligaciones contractuales y en el 2002 la provisión para la reserva de gastos.</t>
    </r>
  </si>
  <si>
    <r>
      <t>Prestaciones en dinero</t>
    </r>
    <r>
      <rPr>
        <vertAlign val="superscript"/>
        <sz val="10"/>
        <rFont val="Noto Sans"/>
        <family val="2"/>
      </rPr>
      <t xml:space="preserve"> (2)</t>
    </r>
  </si>
  <si>
    <r>
      <rPr>
        <vertAlign val="superscript"/>
        <sz val="8"/>
        <rFont val="Noto Sans"/>
        <family val="2"/>
      </rPr>
      <t>(1)</t>
    </r>
    <r>
      <rPr>
        <sz val="8"/>
        <rFont val="Noto Sans"/>
        <family val="2"/>
      </rPr>
      <t xml:space="preserve"> A partir de 1989 cambia la presentación, en virtud de haberse modificado el desglose de los rubros de Ingresos y Gastos, para adecuarlo a la contabilidad actual del I.M.S.S.</t>
    </r>
  </si>
  <si>
    <r>
      <rPr>
        <vertAlign val="superscript"/>
        <sz val="8"/>
        <rFont val="Noto Sans"/>
        <family val="2"/>
      </rPr>
      <t>(2)</t>
    </r>
    <r>
      <rPr>
        <sz val="8"/>
        <rFont val="Noto Sans"/>
        <family val="2"/>
      </rPr>
      <t xml:space="preserve"> No incluye los Gastos de Apoyo, Normatividad y Supervisión y los Ajustes de Resultados de Ejercicios Anteriores.</t>
    </r>
  </si>
  <si>
    <r>
      <t xml:space="preserve">    1982</t>
    </r>
    <r>
      <rPr>
        <vertAlign val="superscript"/>
        <sz val="10"/>
        <rFont val="Noto Sans"/>
        <family val="2"/>
      </rPr>
      <t xml:space="preserve"> (1)</t>
    </r>
  </si>
  <si>
    <r>
      <rPr>
        <vertAlign val="superscript"/>
        <sz val="8"/>
        <rFont val="Noto Sans"/>
        <family val="2"/>
      </rPr>
      <t>(1)</t>
    </r>
    <r>
      <rPr>
        <sz val="8"/>
        <rFont val="Noto Sans"/>
        <family val="2"/>
      </rPr>
      <t xml:space="preserve"> 1982. No incluye Solidaridad Social.</t>
    </r>
  </si>
  <si>
    <r>
      <t>Cunas para recien nacido</t>
    </r>
    <r>
      <rPr>
        <vertAlign val="superscript"/>
        <sz val="10"/>
        <rFont val="Noto Sans"/>
        <family val="2"/>
      </rPr>
      <t xml:space="preserve"> (1)</t>
    </r>
    <r>
      <rPr>
        <sz val="10"/>
        <rFont val="Noto Sans"/>
        <family val="2"/>
      </rPr>
      <t xml:space="preserve">
</t>
    </r>
  </si>
  <si>
    <r>
      <t xml:space="preserve">Incubadoras </t>
    </r>
    <r>
      <rPr>
        <vertAlign val="superscript"/>
        <sz val="10"/>
        <rFont val="Noto Sans"/>
        <family val="2"/>
      </rPr>
      <t>(7)</t>
    </r>
  </si>
  <si>
    <r>
      <t xml:space="preserve">Consultorios </t>
    </r>
    <r>
      <rPr>
        <vertAlign val="superscript"/>
        <sz val="10"/>
        <rFont val="Noto Sans"/>
        <family val="2"/>
      </rPr>
      <t>(2)</t>
    </r>
  </si>
  <si>
    <r>
      <t xml:space="preserve">Cubículos </t>
    </r>
    <r>
      <rPr>
        <vertAlign val="superscript"/>
        <sz val="10"/>
        <rFont val="Noto Sans"/>
        <family val="2"/>
      </rPr>
      <t xml:space="preserve">(3) </t>
    </r>
  </si>
  <si>
    <r>
      <t>Laboratorios Clínicos</t>
    </r>
    <r>
      <rPr>
        <vertAlign val="superscript"/>
        <sz val="10"/>
        <rFont val="Noto Sans"/>
        <family val="2"/>
      </rPr>
      <t xml:space="preserve"> ( 4)</t>
    </r>
  </si>
  <si>
    <r>
      <t xml:space="preserve">Gabinetes Radiológicos </t>
    </r>
    <r>
      <rPr>
        <vertAlign val="superscript"/>
        <sz val="10"/>
        <rFont val="Noto Sans"/>
        <family val="2"/>
      </rPr>
      <t>(5)</t>
    </r>
  </si>
  <si>
    <r>
      <t>Ambulancias</t>
    </r>
    <r>
      <rPr>
        <vertAlign val="superscript"/>
        <sz val="10"/>
        <rFont val="Noto Sans"/>
        <family val="2"/>
      </rPr>
      <t xml:space="preserve"> (6)</t>
    </r>
  </si>
  <si>
    <r>
      <t xml:space="preserve">   México Oriente</t>
    </r>
    <r>
      <rPr>
        <vertAlign val="superscript"/>
        <sz val="10"/>
        <rFont val="Noto Sans"/>
        <family val="2"/>
      </rPr>
      <t xml:space="preserve"> </t>
    </r>
  </si>
  <si>
    <r>
      <rPr>
        <vertAlign val="superscript"/>
        <sz val="8"/>
        <rFont val="Noto Sans"/>
        <family val="2"/>
      </rPr>
      <t>(1)</t>
    </r>
    <r>
      <rPr>
        <sz val="8"/>
        <rFont val="Noto Sans"/>
        <family val="2"/>
      </rPr>
      <t xml:space="preserve">  Incluye conceptos Cuna de Neonatología,  Cuna de Calor Radiante (Cunero patológico), Cuna de calor radiante en prematuros, Recién Nacido Sano (cunero fisiológico), Cuna de calor radiante en área de tococirugía y quirofáno,  Carro/cuna/bacinete en alojamiento conjunto, Cuna de calor radiante en el área de transición.</t>
    </r>
  </si>
  <si>
    <r>
      <rPr>
        <vertAlign val="superscript"/>
        <sz val="8"/>
        <rFont val="Noto Sans"/>
        <family val="2"/>
      </rPr>
      <t xml:space="preserve">(2)  </t>
    </r>
    <r>
      <rPr>
        <sz val="8"/>
        <rFont val="Noto Sans"/>
        <family val="2"/>
      </rPr>
      <t xml:space="preserve"> Incluye todo tipo de consultorios</t>
    </r>
  </si>
  <si>
    <r>
      <rPr>
        <vertAlign val="superscript"/>
        <sz val="8"/>
        <rFont val="Noto Sans"/>
        <family val="2"/>
      </rPr>
      <t>(3)</t>
    </r>
    <r>
      <rPr>
        <sz val="8"/>
        <rFont val="Noto Sans"/>
        <family val="2"/>
      </rPr>
      <t xml:space="preserve">   Se refiere a todo tipo de cubículos </t>
    </r>
  </si>
  <si>
    <r>
      <rPr>
        <vertAlign val="superscript"/>
        <sz val="8"/>
        <rFont val="Noto Sans"/>
        <family val="2"/>
      </rPr>
      <t>(4)</t>
    </r>
    <r>
      <rPr>
        <sz val="8"/>
        <rFont val="Noto Sans"/>
        <family val="2"/>
      </rPr>
      <t xml:space="preserve">   Se refiere a Áreas de Laboratorio Clínico Área de Laboratorio Clínico y Laboratorio de Cuidados Intensivos</t>
    </r>
  </si>
  <si>
    <r>
      <rPr>
        <vertAlign val="superscript"/>
        <sz val="8"/>
        <rFont val="Noto Sans"/>
        <family val="2"/>
      </rPr>
      <t>(6)</t>
    </r>
    <r>
      <rPr>
        <sz val="8"/>
        <rFont val="Noto Sans"/>
        <family val="2"/>
      </rPr>
      <t xml:space="preserve">   El total incluye todas las ambulancias registradas en IFU</t>
    </r>
  </si>
  <si>
    <r>
      <t xml:space="preserve">(7) </t>
    </r>
    <r>
      <rPr>
        <sz val="8"/>
        <rFont val="Noto Sans"/>
        <family val="2"/>
      </rPr>
      <t>Incluye  Incubadora en Prematuros, Incubadora para Prematuros y Patológicos, Incubadora en cunero patológico, Recién Nacido Sano (incubadora fisiológica),  Incubadora en urgencias o admisión continua,Incubadora en el área de transición,Incubadora en el área de tococirugía y quirófano.</t>
    </r>
  </si>
  <si>
    <r>
      <t xml:space="preserve"> Cubículos </t>
    </r>
    <r>
      <rPr>
        <vertAlign val="superscript"/>
        <sz val="10"/>
        <rFont val="Noto Sans"/>
        <family val="2"/>
      </rPr>
      <t xml:space="preserve"> </t>
    </r>
  </si>
  <si>
    <r>
      <t xml:space="preserve"> Quirófanos </t>
    </r>
    <r>
      <rPr>
        <vertAlign val="superscript"/>
        <sz val="10"/>
        <rFont val="Noto Sans"/>
        <family val="2"/>
      </rPr>
      <t>1</t>
    </r>
  </si>
  <si>
    <r>
      <t xml:space="preserve"> Laboratorios Clínicos</t>
    </r>
    <r>
      <rPr>
        <vertAlign val="superscript"/>
        <sz val="10"/>
        <rFont val="Noto Sans"/>
        <family val="2"/>
      </rPr>
      <t xml:space="preserve"> 2</t>
    </r>
  </si>
  <si>
    <r>
      <t xml:space="preserve">Tercer nivel </t>
    </r>
    <r>
      <rPr>
        <vertAlign val="superscript"/>
        <sz val="10"/>
        <rFont val="Noto Sans"/>
        <family val="2"/>
      </rPr>
      <t>(2)</t>
    </r>
  </si>
  <si>
    <r>
      <t xml:space="preserve">Segundo nivel </t>
    </r>
    <r>
      <rPr>
        <vertAlign val="superscript"/>
        <sz val="10"/>
        <rFont val="Noto Sans"/>
        <family val="2"/>
      </rPr>
      <t>(3)</t>
    </r>
  </si>
  <si>
    <r>
      <t xml:space="preserve">OOAD </t>
    </r>
    <r>
      <rPr>
        <vertAlign val="superscript"/>
        <sz val="10"/>
        <rFont val="Noto Sans"/>
        <family val="2"/>
      </rPr>
      <t>(1)</t>
    </r>
  </si>
  <si>
    <r>
      <t xml:space="preserve">   Unidad de Medicina Física y Rehabilitación </t>
    </r>
    <r>
      <rPr>
        <vertAlign val="superscript"/>
        <sz val="10"/>
        <rFont val="Noto Sans"/>
        <family val="2"/>
      </rPr>
      <t>(1)</t>
    </r>
  </si>
  <si>
    <r>
      <t>Años</t>
    </r>
    <r>
      <rPr>
        <vertAlign val="superscript"/>
        <sz val="10"/>
        <rFont val="Noto Sans"/>
        <family val="2"/>
      </rPr>
      <t xml:space="preserve"> (1)</t>
    </r>
  </si>
  <si>
    <r>
      <rPr>
        <vertAlign val="superscript"/>
        <sz val="8"/>
        <rFont val="Noto Sans"/>
        <family val="2"/>
      </rPr>
      <t>(1)</t>
    </r>
    <r>
      <rPr>
        <sz val="8"/>
        <rFont val="Noto Sans"/>
        <family val="2"/>
      </rPr>
      <t xml:space="preserve"> Durante el periodo 1983 - 2004, incluye Solidaridad Social.</t>
    </r>
  </si>
  <si>
    <r>
      <t xml:space="preserve">     Suma Plazas de Base</t>
    </r>
    <r>
      <rPr>
        <vertAlign val="superscript"/>
        <sz val="10"/>
        <rFont val="Noto Sans"/>
        <family val="2"/>
      </rPr>
      <t xml:space="preserve"> (2)</t>
    </r>
  </si>
  <si>
    <r>
      <t xml:space="preserve">     Suma Plazas de Confianza </t>
    </r>
    <r>
      <rPr>
        <vertAlign val="superscript"/>
        <sz val="10"/>
        <rFont val="Noto Sans"/>
        <family val="2"/>
      </rPr>
      <t>(3)</t>
    </r>
  </si>
  <si>
    <r>
      <rPr>
        <vertAlign val="superscript"/>
        <sz val="8"/>
        <rFont val="Noto Sans"/>
        <family val="2"/>
      </rPr>
      <t>(1)</t>
    </r>
    <r>
      <rPr>
        <sz val="8"/>
        <rFont val="Noto Sans"/>
        <family val="2"/>
      </rPr>
      <t xml:space="preserve"> Se considera régimen ordinario, no comprende a becarios.</t>
    </r>
  </si>
  <si>
    <r>
      <rPr>
        <vertAlign val="superscript"/>
        <sz val="8"/>
        <rFont val="Noto Sans"/>
        <family val="2"/>
      </rPr>
      <t xml:space="preserve">(2) </t>
    </r>
    <r>
      <rPr>
        <sz val="8"/>
        <rFont val="Noto Sans"/>
        <family val="2"/>
      </rPr>
      <t>Se considera contrataciones de Base, Becados, Sustitutos y Residentes.</t>
    </r>
  </si>
  <si>
    <r>
      <rPr>
        <vertAlign val="superscript"/>
        <sz val="8"/>
        <rFont val="Noto Sans"/>
        <family val="2"/>
      </rPr>
      <t xml:space="preserve">(3) </t>
    </r>
    <r>
      <rPr>
        <sz val="8"/>
        <rFont val="Noto Sans"/>
        <family val="2"/>
      </rPr>
      <t>Se considera contrataciones de Confianza y Temporales.</t>
    </r>
  </si>
  <si>
    <r>
      <rPr>
        <vertAlign val="superscript"/>
        <sz val="8"/>
        <rFont val="Noto Sans"/>
        <family val="2"/>
      </rPr>
      <t xml:space="preserve">(1) </t>
    </r>
    <r>
      <rPr>
        <sz val="8"/>
        <rFont val="Noto Sans"/>
        <family val="2"/>
      </rPr>
      <t>OOAD.- Órgano de Operación Administrativa Desconcentrada. Los referidos en el artículo 251 A, del Acdo.SA2.HCT.250718/195 publicado en el D.O.F. 28/08/2018. Antes se denominaban Delegaciones.</t>
    </r>
  </si>
  <si>
    <r>
      <t xml:space="preserve">OOAD </t>
    </r>
    <r>
      <rPr>
        <vertAlign val="superscript"/>
        <sz val="10"/>
        <rFont val="Noto Sans"/>
        <family val="2"/>
      </rPr>
      <t xml:space="preserve"> (2)</t>
    </r>
  </si>
  <si>
    <r>
      <rPr>
        <vertAlign val="superscript"/>
        <sz val="8"/>
        <rFont val="Noto Sans"/>
        <family val="2"/>
      </rPr>
      <t>(1)</t>
    </r>
    <r>
      <rPr>
        <sz val="8"/>
        <rFont val="Noto Sans"/>
        <family val="2"/>
      </rPr>
      <t xml:space="preserve"> Se considera régimen ordinario, no comprende a becarios. </t>
    </r>
  </si>
  <si>
    <r>
      <rPr>
        <vertAlign val="superscript"/>
        <sz val="8"/>
        <rFont val="Noto Sans"/>
        <family val="2"/>
      </rPr>
      <t>(2)</t>
    </r>
    <r>
      <rPr>
        <sz val="8"/>
        <rFont val="Noto Sans"/>
        <family val="2"/>
      </rPr>
      <t xml:space="preserve"> OOAD.- Órgano de Operación Administrativa Desconcentrada. Los referidos en el artículo 251 A, del Acdo.SA2.HCT.250718/195 publicado en el D.O.F. 28/08/2018. Antes se denominaban Delegaciones.</t>
    </r>
  </si>
  <si>
    <t>Estado de ingresos y gastos por ramo de seguro. 2024</t>
  </si>
  <si>
    <t>Estado consolidado de ingresos y gastos correspondiente al ejercicio de 1997- 2013</t>
  </si>
  <si>
    <r>
      <rPr>
        <b/>
        <sz val="10"/>
        <rFont val="Noto Sans"/>
        <family val="2"/>
      </rPr>
      <t>Co</t>
    </r>
    <r>
      <rPr>
        <sz val="10"/>
        <rFont val="Noto Sans"/>
        <family val="2"/>
      </rPr>
      <t>ncepto</t>
    </r>
  </si>
  <si>
    <t>.</t>
  </si>
  <si>
    <t>Estado de ingresos y gastos por ramo de seguro. 2023</t>
  </si>
  <si>
    <t>Cuadro No. XIII.43</t>
  </si>
  <si>
    <t>Cuadro No. XIII.44</t>
  </si>
  <si>
    <t xml:space="preserve"> CAPÍTULO  XIII.  RECURSOS HUMANOS, MATERIALES Y FINANCIEROS</t>
  </si>
  <si>
    <t xml:space="preserve">Glosario de Términos </t>
  </si>
  <si>
    <t>Estado de Ingresos y Gastos por ramo de seguro julio a diciembre de 1997 (miles de pesos)</t>
  </si>
  <si>
    <t>Estado Consolidado de Ingresos y Gastos por Órgano de Operación Administrativa Desconcentrada (OOAD) 2006 (miles de pesos)</t>
  </si>
  <si>
    <t>Estado Consolidado de Ingresos y Gastos por Órgano de Operación Administrativa Desconcentrada (OOAD) 2007 (miles de pesos)</t>
  </si>
  <si>
    <t>Estado Consolidado de Ingresos y Gastos por Órgano de Operación Administrativa Desconcentrada (OOAD) 2008 (miles de pesos)</t>
  </si>
  <si>
    <t>Estado Consolidado de Ingresos y Gastos por Órgano de Operación Administrativa Desconcentrada (OOAD) 2009 (miles de pesos)</t>
  </si>
  <si>
    <t>Estado Consolidado de Ingresos y Gastos por Órgano de Operación Administrativa Desconcentrada (OOAD) 2010 (miles de pesos)</t>
  </si>
  <si>
    <t>Estado Consolidado de Ingresos y Gastos por Órgano de Operación Administrativa Desconcentrada (OOAD) 2011 (miles de pesos)</t>
  </si>
  <si>
    <t>Estado Consolidado de Ingresos y Gastos por Órgano de Operación Administrativa Desconcentrada (OOAD) 2012 (miles de pesos)</t>
  </si>
  <si>
    <t>Estado Consolidado de Ingresos y Gastos por Órgano de Operación Administrativa Desconcentrada (OOAD) 2013 (miles de pesos)</t>
  </si>
  <si>
    <t>Estado Consolidado de Ingresos y Gastos por Órgano de Operación Administrativa Desconcentrada (OOAD) 2014 (miles de pesos)</t>
  </si>
  <si>
    <t>Estado Consolidado de Ingresos y Gastos por Órgano de Operación Administrativa Desconcentrada (OOAD) 2016 (miles de pesos)</t>
  </si>
  <si>
    <t>Estado Consolidado de Ingresos y Gastos por Órgano de Operación Administrativa Desconcentrada (OOAD) 2019 (miles de pesos)</t>
  </si>
  <si>
    <r>
      <rPr>
        <vertAlign val="superscript"/>
        <sz val="8"/>
        <rFont val="Noto Sans"/>
        <family val="2"/>
      </rPr>
      <t>(3)</t>
    </r>
    <r>
      <rPr>
        <sz val="8"/>
        <rFont val="Noto Sans"/>
        <family val="2"/>
      </rPr>
      <t xml:space="preserve"> El rubro de Subsidios se presenta de conformidad con la Ley del Seguro Social.</t>
    </r>
  </si>
  <si>
    <t>Fuente: Coordinación de Presupuesto y Gestión del Gasto en Servicios Personales. Coordinación Técnica de Programación y Control Presupuestario.</t>
  </si>
  <si>
    <r>
      <rPr>
        <vertAlign val="superscript"/>
        <sz val="8"/>
        <rFont val="Noto Sans"/>
        <family val="2"/>
      </rPr>
      <t xml:space="preserve"> (1)</t>
    </r>
    <r>
      <rPr>
        <sz val="8"/>
        <rFont val="Noto Sans"/>
        <family val="2"/>
      </rPr>
      <t xml:space="preserve"> Por acuerdo del H. Consejo Técnico la Unidad de Medicina Física y Rehabilitación de Villa Coapa pasa de 3er a 2do nivel. </t>
    </r>
  </si>
  <si>
    <r>
      <rPr>
        <vertAlign val="superscript"/>
        <sz val="8"/>
        <rFont val="Noto Sans"/>
        <family val="2"/>
      </rPr>
      <t>1</t>
    </r>
    <r>
      <rPr>
        <sz val="8"/>
        <rFont val="Noto Sans"/>
        <family val="2"/>
      </rPr>
      <t xml:space="preserve"> Se excluyen salas de procedimientos quirúrgicos, debido a nueva metodología.</t>
    </r>
  </si>
  <si>
    <r>
      <rPr>
        <vertAlign val="superscript"/>
        <sz val="8"/>
        <rFont val="Noto Sans"/>
        <family val="2"/>
      </rPr>
      <t xml:space="preserve">2 </t>
    </r>
    <r>
      <rPr>
        <sz val="8"/>
        <rFont val="Noto Sans"/>
        <family val="2"/>
      </rPr>
      <t>Incluye Laboratorio Clínico, laboratorio de cuidados intensivos, laboratorio de hormonas y laboratorio de salud en el trabajo</t>
    </r>
  </si>
  <si>
    <r>
      <rPr>
        <vertAlign val="superscript"/>
        <sz val="8"/>
        <rFont val="Noto Sans"/>
        <family val="2"/>
      </rPr>
      <t xml:space="preserve">(5) </t>
    </r>
    <r>
      <rPr>
        <sz val="8"/>
        <rFont val="Noto Sans"/>
        <family val="2"/>
      </rPr>
      <t xml:space="preserve">  Se refiere a las Áreas físicas, es posible que se ubiquen dentro de ellas uno o más aparatos de rayos X.</t>
    </r>
  </si>
  <si>
    <r>
      <rPr>
        <vertAlign val="superscript"/>
        <sz val="8"/>
        <rFont val="Noto Sans"/>
        <family val="2"/>
      </rPr>
      <t xml:space="preserve">(1) </t>
    </r>
    <r>
      <rPr>
        <sz val="8"/>
        <rFont val="Noto Sans"/>
        <family val="2"/>
      </rPr>
      <t xml:space="preserve"> Incluye los importes por concepto de Gasto Administrativo por uso de Bienes e Intereses Inter seguros.</t>
    </r>
  </si>
  <si>
    <t>Otorrinolaringología Pediátrica</t>
  </si>
  <si>
    <t>Patología Pediátrica</t>
  </si>
  <si>
    <t xml:space="preserve"> Cuadro No. XIII.29</t>
  </si>
  <si>
    <r>
      <t xml:space="preserve">Estado de Ingresos y Gastos por Ramo de Seguro. 1995-1996
</t>
    </r>
    <r>
      <rPr>
        <sz val="12"/>
        <color rgb="FF911034"/>
        <rFont val="Noto Sans"/>
        <family val="2"/>
      </rPr>
      <t xml:space="preserve">(miles de pesos) </t>
    </r>
  </si>
  <si>
    <r>
      <t xml:space="preserve">Estado consolidado de ingresos y gastos correspondiente al ejercicio de 1997 - 2013 </t>
    </r>
    <r>
      <rPr>
        <b/>
        <vertAlign val="superscript"/>
        <sz val="12"/>
        <color rgb="FF911034"/>
        <rFont val="Noto Sans"/>
        <family val="2"/>
      </rPr>
      <t>(1)</t>
    </r>
    <r>
      <rPr>
        <b/>
        <sz val="12"/>
        <color rgb="FF911034"/>
        <rFont val="Noto Sans"/>
        <family val="2"/>
      </rPr>
      <t xml:space="preserve">
</t>
    </r>
    <r>
      <rPr>
        <sz val="12"/>
        <color rgb="FF911034"/>
        <rFont val="Noto Sans"/>
        <family val="2"/>
      </rPr>
      <t>(miles de pesos)</t>
    </r>
  </si>
  <si>
    <r>
      <t>Estado Consolidado de Ingresos y Gastos correspondiente al ejercicio de 1989-1996</t>
    </r>
    <r>
      <rPr>
        <b/>
        <vertAlign val="superscript"/>
        <sz val="12"/>
        <color rgb="FF911034"/>
        <rFont val="Noto Sans"/>
        <family val="2"/>
      </rPr>
      <t xml:space="preserve"> (1)</t>
    </r>
    <r>
      <rPr>
        <b/>
        <sz val="12"/>
        <color rgb="FF911034"/>
        <rFont val="Noto Sans"/>
        <family val="2"/>
      </rPr>
      <t xml:space="preserve">
</t>
    </r>
    <r>
      <rPr>
        <sz val="12"/>
        <color rgb="FF911034"/>
        <rFont val="Noto Sans"/>
        <family val="2"/>
      </rPr>
      <t>(miles de pesos)</t>
    </r>
  </si>
  <si>
    <r>
      <t xml:space="preserve">Estado Consolidado de Ingresos y Gastos correspondiente al Ejercicio de 1944-1988 
</t>
    </r>
    <r>
      <rPr>
        <sz val="12"/>
        <color rgb="FF911034"/>
        <rFont val="Noto Sans"/>
        <family val="2"/>
      </rPr>
      <t>(miles de pesos)</t>
    </r>
  </si>
  <si>
    <r>
      <t xml:space="preserve">Estado de Ingresos y Gastos por ramo de seguro enero a junio de 1997
</t>
    </r>
    <r>
      <rPr>
        <sz val="12"/>
        <color rgb="FF911034"/>
        <rFont val="Noto Sans"/>
        <family val="2"/>
      </rPr>
      <t>(miles de pesos)</t>
    </r>
  </si>
  <si>
    <r>
      <t xml:space="preserve">Estado de Ingresos y Gastos por ramo de seguro 1998
</t>
    </r>
    <r>
      <rPr>
        <sz val="12"/>
        <color rgb="FF911034"/>
        <rFont val="Noto Sans"/>
        <family val="2"/>
      </rPr>
      <t>(miles de pesos)</t>
    </r>
  </si>
  <si>
    <r>
      <t xml:space="preserve">Estado de Ingresos y Gastos por ramo de seguro 1999
</t>
    </r>
    <r>
      <rPr>
        <sz val="12"/>
        <color rgb="FF911034"/>
        <rFont val="Noto Sans"/>
        <family val="2"/>
      </rPr>
      <t>(miles de pesos)</t>
    </r>
  </si>
  <si>
    <r>
      <t xml:space="preserve">Estado de Ingresos y Gastos por ramo de seguro 2000
</t>
    </r>
    <r>
      <rPr>
        <sz val="12"/>
        <color rgb="FF911034"/>
        <rFont val="Noto Sans"/>
        <family val="2"/>
      </rPr>
      <t>(miles de pesos)</t>
    </r>
  </si>
  <si>
    <r>
      <t xml:space="preserve">Estado de Ingresos y Gastos por ramo de seguro 2001
</t>
    </r>
    <r>
      <rPr>
        <sz val="12"/>
        <color rgb="FF911034"/>
        <rFont val="Noto Sans"/>
        <family val="2"/>
      </rPr>
      <t>(miles de pesos)</t>
    </r>
  </si>
  <si>
    <r>
      <t xml:space="preserve">Estado de Ingresos y Gastos por ramo de seguro 2003
</t>
    </r>
    <r>
      <rPr>
        <sz val="12"/>
        <color rgb="FF911034"/>
        <rFont val="Noto Sans"/>
        <family val="2"/>
      </rPr>
      <t>(miles de pesos)</t>
    </r>
  </si>
  <si>
    <r>
      <t xml:space="preserve">Estado de Ingresos y Gastos por ramo de seguro 2004
</t>
    </r>
    <r>
      <rPr>
        <sz val="12"/>
        <color rgb="FF911034"/>
        <rFont val="Noto Sans"/>
        <family val="2"/>
      </rPr>
      <t>(miles de pesos)</t>
    </r>
  </si>
  <si>
    <r>
      <t xml:space="preserve">Estado de Ingresos y Gastos por ramo de seguro 2005
</t>
    </r>
    <r>
      <rPr>
        <sz val="12"/>
        <color rgb="FF911034"/>
        <rFont val="Noto Sans"/>
        <family val="2"/>
      </rPr>
      <t>(miles de pesos)</t>
    </r>
  </si>
  <si>
    <r>
      <t xml:space="preserve">Estado de Ingresos y Gastos por ramo de seguro 2006
</t>
    </r>
    <r>
      <rPr>
        <sz val="12"/>
        <color rgb="FF911034"/>
        <rFont val="Noto Sans"/>
        <family val="2"/>
      </rPr>
      <t>(miles de pesos)</t>
    </r>
  </si>
  <si>
    <t>Estado Consolidado de Ingresos y Gastos por Órgano de Operación Administrativa Desconcentrada (OOAD) 2006 
(miles de pesos)</t>
  </si>
  <si>
    <r>
      <t xml:space="preserve">Estado de Ingresos y Gastos por ramo de seguro 2007
</t>
    </r>
    <r>
      <rPr>
        <sz val="12"/>
        <color rgb="FF911034"/>
        <rFont val="Noto Sans"/>
        <family val="2"/>
      </rPr>
      <t>(miles de pesos)</t>
    </r>
  </si>
  <si>
    <r>
      <t xml:space="preserve">Estado Consolidado de Ingresos y Gastos por Órgano de Operación Administrativa Desconcentrada (OOAD) 2007
</t>
    </r>
    <r>
      <rPr>
        <sz val="12"/>
        <color rgb="FF911034"/>
        <rFont val="Noto Sans"/>
        <family val="2"/>
      </rPr>
      <t>(miles de pesos)</t>
    </r>
  </si>
  <si>
    <r>
      <t xml:space="preserve">Estado de Ingresos y Gastos por ramo de Seguro 2008
</t>
    </r>
    <r>
      <rPr>
        <sz val="12"/>
        <color rgb="FF911034"/>
        <rFont val="Noto Sans"/>
        <family val="2"/>
      </rPr>
      <t>(miles de pesos)</t>
    </r>
  </si>
  <si>
    <r>
      <t xml:space="preserve">Estado Consolidado de Ingresos y Gastos por Órgano de Operación Administrativa Desconcentrada (OOAD) 2008 
</t>
    </r>
    <r>
      <rPr>
        <sz val="11"/>
        <color rgb="FF911034"/>
        <rFont val="Noto Sans"/>
        <family val="2"/>
      </rPr>
      <t>(miles de pesos)</t>
    </r>
  </si>
  <si>
    <r>
      <t xml:space="preserve">Estado de Ingresos y Gastos por ramo de seguro 2009
</t>
    </r>
    <r>
      <rPr>
        <sz val="12"/>
        <color rgb="FF911034"/>
        <rFont val="Noto Sans"/>
        <family val="2"/>
      </rPr>
      <t>(miles de pesos)</t>
    </r>
  </si>
  <si>
    <r>
      <t xml:space="preserve">Estado Consolidado de Ingresos y Gastos por Órgano de Operación Administrativa Desconcentrada (OOAD) 2009 </t>
    </r>
    <r>
      <rPr>
        <sz val="12"/>
        <color rgb="FF911034"/>
        <rFont val="Noto Sans"/>
        <family val="2"/>
      </rPr>
      <t>(miles de pesos)</t>
    </r>
  </si>
  <si>
    <r>
      <t xml:space="preserve">Estado de Ingresos y Gastos por ramo de seguro 2010
</t>
    </r>
    <r>
      <rPr>
        <sz val="12"/>
        <color rgb="FF911034"/>
        <rFont val="Noto Sans"/>
        <family val="2"/>
      </rPr>
      <t>(miles de pesos)</t>
    </r>
  </si>
  <si>
    <r>
      <t xml:space="preserve">Estado Consolidado de Ingresos y Gastos por Órgano de Operación Administrativa Desconcentrada (OOAD) 2010 </t>
    </r>
    <r>
      <rPr>
        <sz val="12"/>
        <color rgb="FF911034"/>
        <rFont val="Noto Sans"/>
        <family val="2"/>
      </rPr>
      <t>(miles de pesos)</t>
    </r>
  </si>
  <si>
    <r>
      <t xml:space="preserve">Estado de Ingresos y Gastos por ramo de seguro 2011
</t>
    </r>
    <r>
      <rPr>
        <sz val="12"/>
        <color rgb="FF911034"/>
        <rFont val="Noto Sans"/>
        <family val="2"/>
      </rPr>
      <t>(miles de pesos)</t>
    </r>
  </si>
  <si>
    <r>
      <t xml:space="preserve">Estado Consolidado de Ingresos y Gastos por Órgano de Operación Administrativa Desconcentrada (OOAD) 2011 </t>
    </r>
    <r>
      <rPr>
        <sz val="11"/>
        <color rgb="FF911034"/>
        <rFont val="Noto Sans"/>
        <family val="2"/>
      </rPr>
      <t>(miles de pesos)</t>
    </r>
  </si>
  <si>
    <r>
      <t xml:space="preserve">Estado de Ingresos y Gastos por ramo de seguro 2012
</t>
    </r>
    <r>
      <rPr>
        <sz val="12"/>
        <color rgb="FF911034"/>
        <rFont val="Noto Sans"/>
        <family val="2"/>
      </rPr>
      <t>(miles de pesos)</t>
    </r>
  </si>
  <si>
    <r>
      <t xml:space="preserve">Estado de Ingresos y Gastos por ramo de seguro 2013
</t>
    </r>
    <r>
      <rPr>
        <sz val="12"/>
        <color rgb="FF911034"/>
        <rFont val="Noto Sans"/>
        <family val="2"/>
      </rPr>
      <t>(miles de pesos)</t>
    </r>
  </si>
  <si>
    <r>
      <t>Estado Consolidado de Ingresos y Gastos por Órgano de Operación Administrativa Desconcentrada (OOAD) 2012</t>
    </r>
    <r>
      <rPr>
        <sz val="11"/>
        <color rgb="FF911034"/>
        <rFont val="Noto Sans"/>
        <family val="2"/>
      </rPr>
      <t xml:space="preserve"> (miles de pesos)</t>
    </r>
  </si>
  <si>
    <r>
      <t>Estado Consolidado de Ingresos y Gastos por Órgano de Operación Administrativa Desconcentrada (OOAD) 2013</t>
    </r>
    <r>
      <rPr>
        <sz val="11"/>
        <color rgb="FF911034"/>
        <rFont val="Noto Sans"/>
        <family val="2"/>
      </rPr>
      <t xml:space="preserve"> (miles de pesos)</t>
    </r>
  </si>
  <si>
    <r>
      <t xml:space="preserve">Estado de Ingresos y Gastos por ramo de seguro 2014 
</t>
    </r>
    <r>
      <rPr>
        <sz val="12"/>
        <color rgb="FF911034"/>
        <rFont val="Noto Sans"/>
        <family val="2"/>
      </rPr>
      <t>(miles de pesos)</t>
    </r>
  </si>
  <si>
    <r>
      <t xml:space="preserve">Estado de Ingresos y Gastos por ramo de seguro 2015
</t>
    </r>
    <r>
      <rPr>
        <sz val="12"/>
        <color rgb="FF911034"/>
        <rFont val="Noto Sans"/>
        <family val="2"/>
      </rPr>
      <t>(miles de pesos)</t>
    </r>
  </si>
  <si>
    <r>
      <t xml:space="preserve">Estado Consolidado de Ingresos y Gastos por Órgano de Operación Administrativa Desconcentrada (OOAD) 2015 </t>
    </r>
    <r>
      <rPr>
        <sz val="12"/>
        <color rgb="FF911034"/>
        <rFont val="Noto Sans"/>
        <family val="2"/>
      </rPr>
      <t>(miles de pesos)</t>
    </r>
  </si>
  <si>
    <r>
      <t>Estado Consolidado de Ingresos y Gastos por Órgano de Operación Administrativa Desconcentrada (OOAD) 2015</t>
    </r>
    <r>
      <rPr>
        <sz val="11"/>
        <color rgb="FF911034"/>
        <rFont val="Noto Sans"/>
        <family val="2"/>
      </rPr>
      <t xml:space="preserve"> (miles de pesos)</t>
    </r>
  </si>
  <si>
    <r>
      <t xml:space="preserve">Estado Consolidado de Ingresos y Gastos por Órgano de Operación Administrativa Desconcentrada (OOAD) 2014 </t>
    </r>
    <r>
      <rPr>
        <sz val="12"/>
        <color rgb="FF911034"/>
        <rFont val="Noto Sans"/>
        <family val="2"/>
      </rPr>
      <t>(miles de pesos)</t>
    </r>
  </si>
  <si>
    <r>
      <t xml:space="preserve">Estado de Ingresos y Gastos por ramo de seguro 2016
</t>
    </r>
    <r>
      <rPr>
        <sz val="12"/>
        <color rgb="FF911034"/>
        <rFont val="Noto Sans"/>
        <family val="2"/>
      </rPr>
      <t>(miles de pesos)</t>
    </r>
  </si>
  <si>
    <r>
      <t xml:space="preserve">Estado Consolidado de Ingresos y Gastos por Órgano de Operación Administrativa Desconcentrada (OOAD) 2016 
</t>
    </r>
    <r>
      <rPr>
        <sz val="12"/>
        <color rgb="FF911034"/>
        <rFont val="Noto Sans"/>
        <family val="2"/>
      </rPr>
      <t>(miles de pesos)</t>
    </r>
  </si>
  <si>
    <r>
      <t xml:space="preserve">Estado de Ingresos y Gastos por ramo de seguro 2017
</t>
    </r>
    <r>
      <rPr>
        <sz val="12"/>
        <color rgb="FF911034"/>
        <rFont val="Noto Sans"/>
        <family val="2"/>
      </rPr>
      <t>(miles de pesos)</t>
    </r>
  </si>
  <si>
    <r>
      <t xml:space="preserve">Estado Consolidado de Ingresos y Gastos por Órgano de Operación Administrativa Desconcentrada (OOAD) 2017 </t>
    </r>
    <r>
      <rPr>
        <sz val="12"/>
        <color rgb="FF911034"/>
        <rFont val="Noto Sans"/>
        <family val="2"/>
      </rPr>
      <t>(miles de pesos)</t>
    </r>
  </si>
  <si>
    <r>
      <t xml:space="preserve">Estado de Ingresos y Gastos por ramo de seguro 2018 
</t>
    </r>
    <r>
      <rPr>
        <sz val="12"/>
        <color rgb="FF911034"/>
        <rFont val="Noto Sans"/>
        <family val="2"/>
      </rPr>
      <t>(miles de pesos)</t>
    </r>
  </si>
  <si>
    <r>
      <t xml:space="preserve">Estado Consolidado de Ingresos y Gastos por Órgano de Operación Administrativa Desconcentrada (OOAD) 2018 </t>
    </r>
    <r>
      <rPr>
        <sz val="12"/>
        <color rgb="FF911034"/>
        <rFont val="Noto Sans"/>
        <family val="2"/>
      </rPr>
      <t xml:space="preserve"> (miles de pesos)</t>
    </r>
  </si>
  <si>
    <r>
      <t>Estado Consolidado de Ingresos y Gastos por Órgano de Operación Administrativa Desconcentrada (OOAD) 2018</t>
    </r>
    <r>
      <rPr>
        <sz val="11"/>
        <color rgb="FF911034"/>
        <rFont val="Noto Sans"/>
        <family val="2"/>
      </rPr>
      <t xml:space="preserve"> (miles de pesos)</t>
    </r>
  </si>
  <si>
    <r>
      <t xml:space="preserve">Estado de Ingresos y Gastos por ramo de seguro 2019
</t>
    </r>
    <r>
      <rPr>
        <sz val="12"/>
        <color rgb="FF911034"/>
        <rFont val="Noto Sans"/>
        <family val="2"/>
      </rPr>
      <t>(miles de pesos)</t>
    </r>
  </si>
  <si>
    <r>
      <t xml:space="preserve">Estado de Ingresos y Gastos por ramo de seguro 2020
</t>
    </r>
    <r>
      <rPr>
        <sz val="12"/>
        <color rgb="FF911034"/>
        <rFont val="Noto Sans"/>
        <family val="2"/>
      </rPr>
      <t>(miles de pesos)</t>
    </r>
  </si>
  <si>
    <r>
      <t xml:space="preserve">Estado Consolidado de Ingresos y Gastos por Órgano de Operación Administrativa Desconcentrada (OOAD) 2020 </t>
    </r>
    <r>
      <rPr>
        <sz val="12"/>
        <color rgb="FF911034"/>
        <rFont val="Noto Sans"/>
        <family val="2"/>
      </rPr>
      <t>(miles de pesos)</t>
    </r>
  </si>
  <si>
    <r>
      <t xml:space="preserve">Estado Consolidado de Ingresos y Gastos por Órgano de Operación Administrativa Desconcentrada (OOAD) 2020 </t>
    </r>
    <r>
      <rPr>
        <sz val="11"/>
        <color rgb="FF911034"/>
        <rFont val="Noto Sans"/>
        <family val="2"/>
      </rPr>
      <t>(miles de pesos)</t>
    </r>
  </si>
  <si>
    <r>
      <t xml:space="preserve">Estado Consolidado de Ingresos y Gastos por Órgano de Operación Administrativa Desconcentrada (OOAD) 2021 </t>
    </r>
    <r>
      <rPr>
        <sz val="12"/>
        <color rgb="FF911034"/>
        <rFont val="Noto Sans"/>
        <family val="2"/>
      </rPr>
      <t>(miles de pesos)</t>
    </r>
  </si>
  <si>
    <r>
      <t xml:space="preserve">Estado de Ingresos y Gastos por ramo de seguro 2021
</t>
    </r>
    <r>
      <rPr>
        <sz val="12"/>
        <color rgb="FF911034"/>
        <rFont val="Noto Sans"/>
        <family val="2"/>
      </rPr>
      <t>(miles de pesos)</t>
    </r>
  </si>
  <si>
    <r>
      <t xml:space="preserve">Estado de Ingresos y Gastos por ramo de seguro 2022
</t>
    </r>
    <r>
      <rPr>
        <sz val="12"/>
        <color rgb="FF911034"/>
        <rFont val="Noto Sans"/>
        <family val="2"/>
      </rPr>
      <t>(miles de pesos)</t>
    </r>
  </si>
  <si>
    <r>
      <t xml:space="preserve">Estado Consolidado de Ingresos y Gastos por Órgano de Operación Administrativa Desconcentrada (OOAD) 2022 </t>
    </r>
    <r>
      <rPr>
        <sz val="12"/>
        <color rgb="FF911034"/>
        <rFont val="Noto Sans"/>
        <family val="2"/>
      </rPr>
      <t>(miles de pesos)</t>
    </r>
  </si>
  <si>
    <r>
      <t>Estado Consolidado de Ingresos y Gastos por Órgano de Operación Administrativa Desconcentrada (OOAD) 2022</t>
    </r>
    <r>
      <rPr>
        <sz val="12"/>
        <color rgb="FF911034"/>
        <rFont val="Noto Sans"/>
        <family val="2"/>
      </rPr>
      <t xml:space="preserve"> (miles de pesos)</t>
    </r>
  </si>
  <si>
    <r>
      <t xml:space="preserve">Estado de Ingresos y Gastos por ramo de seguro 2023
</t>
    </r>
    <r>
      <rPr>
        <sz val="12"/>
        <color rgb="FF911034"/>
        <rFont val="Noto Sans"/>
        <family val="2"/>
      </rPr>
      <t>(miles de pesos)</t>
    </r>
  </si>
  <si>
    <r>
      <t xml:space="preserve">Estado Consolidado de Ingresos y Gastos por Órgano de Operación Administrativa Desconcentrada (OOAD) 2023 </t>
    </r>
    <r>
      <rPr>
        <sz val="12"/>
        <color rgb="FF911034"/>
        <rFont val="Noto Sans"/>
        <family val="2"/>
      </rPr>
      <t>(miles de pesos)</t>
    </r>
  </si>
  <si>
    <t>Estado de Ingresos y Gastos por ramo de seguro 2024</t>
  </si>
  <si>
    <t>Estado Consolidado de Ingresos y Gastos por Órgano de Operación Administrativa Desconcentrada (OOAD) 2024</t>
  </si>
  <si>
    <t>Fuente:  Coordinación de Contabilidad y Trámite de Erogaciones conforme a la Cuenta de la Hacienda Pública Federal 2024.</t>
  </si>
  <si>
    <t>Plazas ocupadas, por Órgano de Operación Administrativa Desconcentrada 2000 - 2025</t>
  </si>
  <si>
    <t>Plazas ocupadas agrupadas según tipo de contratación y Órgano de Operación Administrativa Desconcentrada 2025</t>
  </si>
  <si>
    <t>Plazas agrupadas según tipo de contratación. 2000 - 2025</t>
  </si>
  <si>
    <t>Indice de ocupación por cada mil asegurados permanentes.  1976 - 2025</t>
  </si>
  <si>
    <t>Recursos humanos del área médica. 2016 - 2025</t>
  </si>
  <si>
    <t>Unidades médicas en servicio,  2000 - 2025</t>
  </si>
  <si>
    <t>Unidades médicas en servicio por Órgano de Operación Administrativa Desconcentrada 2000 - 2025</t>
  </si>
  <si>
    <t>Recursos materiales en unidades médicas en servicio, 2000 - 2025</t>
  </si>
  <si>
    <t>Recursos materiales en unidades médicas en servicio, por Órgano de Operación Administrativa Desconcentrada 2025</t>
  </si>
  <si>
    <t>Estado consolidado de Ingresos y Gastos correspondiente al ejercicio de 2014- 2025</t>
  </si>
  <si>
    <t>Estado de ingresos y gastos por ramo de seguro. 2025</t>
  </si>
  <si>
    <r>
      <t xml:space="preserve">Plazas ocupadas por Órgano de Operación Administrativa Desconcentrada 2000 - 2025 </t>
    </r>
    <r>
      <rPr>
        <b/>
        <vertAlign val="superscript"/>
        <sz val="12"/>
        <color rgb="FF911034"/>
        <rFont val="Noto Sans"/>
        <family val="2"/>
      </rPr>
      <t>(1)</t>
    </r>
  </si>
  <si>
    <r>
      <t xml:space="preserve">Plazas agrupadas según tipo de contratación. 2000 - 2025 </t>
    </r>
    <r>
      <rPr>
        <b/>
        <vertAlign val="superscript"/>
        <sz val="12"/>
        <color rgb="FF911034"/>
        <rFont val="Noto Sans"/>
        <family val="2"/>
      </rPr>
      <t>(1)</t>
    </r>
  </si>
  <si>
    <t>Índice de ocupación por cada mil asegurados permanentes.  1976 - 2025</t>
  </si>
  <si>
    <r>
      <t xml:space="preserve">Recursos humanos del área médica 2016 - 2025 </t>
    </r>
    <r>
      <rPr>
        <b/>
        <vertAlign val="superscript"/>
        <sz val="12"/>
        <color rgb="FF911034"/>
        <rFont val="Noto Sans"/>
        <family val="2"/>
      </rPr>
      <t>(1) (2)</t>
    </r>
  </si>
  <si>
    <t>Recursos materiales en Unidades Médicas en servicio, 2000 - 2025</t>
  </si>
  <si>
    <t>Recursos materiales en Unidades Médicas en servicio, por Órgano de Operación Administrativa Desconcentrada 2025</t>
  </si>
  <si>
    <r>
      <t xml:space="preserve">Estado consolidado de Ingresos y Gastos correspondiente al ejercicio de 2014- 2025
</t>
    </r>
    <r>
      <rPr>
        <sz val="12"/>
        <color rgb="FF911034"/>
        <rFont val="Noto Sans"/>
        <family val="2"/>
      </rPr>
      <t>(miles de pesos)</t>
    </r>
  </si>
  <si>
    <t>Cuadro No. XIII.45</t>
  </si>
  <si>
    <t>Estado de Ingresos y Gastos por ramo de seguro 2025</t>
  </si>
  <si>
    <t>Estado Consolidado de Ingresos y Gastos por Órgano de Operación Administrativa Desconcentrada (OOAD) 2025</t>
  </si>
  <si>
    <r>
      <rPr>
        <vertAlign val="superscript"/>
        <sz val="8"/>
        <rFont val="Noto Sans"/>
        <family val="2"/>
      </rPr>
      <t>(5)</t>
    </r>
    <r>
      <rPr>
        <sz val="8"/>
        <rFont val="Noto Sans"/>
        <family val="2"/>
      </rPr>
      <t xml:space="preserve"> A partir de 2019 se desglosa el rubro de Incremento por Variación de Inventarios, Disminución del Exceso de Estimaciones por Pérdida o Deterioro u Obsolescencia,  Disminución del Exceso de Provisiones, como se muestra en la Cuenta de la Hacienda Pública Federal 2019.</t>
    </r>
  </si>
  <si>
    <r>
      <rPr>
        <vertAlign val="superscript"/>
        <sz val="8"/>
        <rFont val="Noto Sans"/>
        <family val="2"/>
      </rPr>
      <t>(6)</t>
    </r>
    <r>
      <rPr>
        <sz val="8"/>
        <rFont val="Noto Sans"/>
        <family val="2"/>
      </rPr>
      <t xml:space="preserve"> A partir de 2022 se desglosa el rubro de Aumento por Insuficiencia de Estimaciones por Pérdida o Deterioro y Obsolescencia, como se muestra en la Cuenta de la Hacienda Pública Federal 2022.</t>
    </r>
  </si>
  <si>
    <r>
      <rPr>
        <vertAlign val="superscript"/>
        <sz val="8"/>
        <rFont val="Noto Sans"/>
        <family val="2"/>
      </rPr>
      <t>(7)</t>
    </r>
    <r>
      <rPr>
        <sz val="8"/>
        <rFont val="Noto Sans"/>
        <family val="2"/>
      </rPr>
      <t xml:space="preserve"> A partir de 2023 se desglosa el rubro de Transferencias a Fideicomisos, Mandatos y Contratos Análogos, como se muestra en la Cuenta de la Hacienda Pública Federal 2023.</t>
    </r>
  </si>
  <si>
    <t>2024</t>
  </si>
  <si>
    <t>2025</t>
  </si>
  <si>
    <t>Fuente:  Coordinación de Contabilidad y Trámite de Erogaciones conforme a la Cuenta de la Hacienda Pública Federal 2025</t>
  </si>
  <si>
    <t>Fuente:  Coordinación de Contabilidad y Trámite de Erogaciones conforme a la Cuenta de la Hacienda Pública Federal 2016 así como el Diario Oficial de la Federación publicado el 6 de octubre de 2014. V12 998 2015 280116 13hrs</t>
  </si>
  <si>
    <t>Fuente:  Coordinación de Contabilidad y Trámite de Erogaciones conforme a la Cuenta de la Hacienda Pública Federal 2016 así como el Diario Oficial de la Federación publicado el 06 de octubre de 2014.  V12 998 2015 280116 13hrs</t>
  </si>
  <si>
    <t>Fuente:  Coordinación de Contabilidad y Trámite de Erogaciones conforme a la Cuenta de la Hacienda Pública Federal 2017 así como el Diario Oficial de la Federación publicado el 6 de octubre de 2014. V12 998 2015 280116 13hrs</t>
  </si>
  <si>
    <t>Fuente:  Coordinación de Contabilidad y Trámite de Erogaciones conforme a la Cuenta de la Hacienda Pública Federal 2017 así como el Diario Oficial de la Federación publicado el 06 de octubre de 2014.  V12 998 2015 280116 13hrs</t>
  </si>
  <si>
    <r>
      <rPr>
        <vertAlign val="superscript"/>
        <sz val="8"/>
        <rFont val="Noto Sans"/>
        <family val="2"/>
      </rPr>
      <t>(2)</t>
    </r>
    <r>
      <rPr>
        <sz val="8"/>
        <rFont val="Noto Sans"/>
        <family val="2"/>
      </rPr>
      <t xml:space="preserve"> A partir de 2018 se desglosa el rubro de Transferencias, Asignaciones, Subsidios y Ayudas como se muestra en la Cuenta de la Hacienda Pública Federal 2018.</t>
    </r>
  </si>
  <si>
    <t>(4) Para 2019 se desglosa el rubro de Incremento por Variación de Inventarios, Disminución del Exceso de Estimaciones por Pérdida o Deterioro u Obsolescencia,  Disminución del Exceso de Provisiones, como se muestra en la Cuenta de la Hacienda Pública Federal 2019.</t>
  </si>
  <si>
    <r>
      <rPr>
        <vertAlign val="superscript"/>
        <sz val="8"/>
        <rFont val="Noto Sans"/>
        <family val="2"/>
      </rPr>
      <t>(4)</t>
    </r>
    <r>
      <rPr>
        <sz val="8"/>
        <rFont val="Noto Sans"/>
        <family val="2"/>
      </rPr>
      <t xml:space="preserve"> A partir de 2019 se desglosa el rubro de Incremento por Variación de Inventarios, Disminución del Exceso de Estimaciones por Pérdida o Deterioro u Obsolescencia,  Disminución del Exceso de Provisiones, como se muestra en la Cuenta de la Hacienda Pública Federal 2019.</t>
    </r>
  </si>
  <si>
    <t>(4) A partir de 2019 se desglosa el rubro de Incremento por Variación de Inventarios, Disminución del Exceso de Estimaciones por Pérdida o Deterioro u Obsolescencia,  Disminución del Exceso de Provisiones, como se muestra en la Cuenta de la Hacienda Pública Federal 2019.</t>
  </si>
  <si>
    <t>(4) A partir de 2019 se desglosa el rubro de Incremento por Variación de Inventarios, Disminución del Exceso de Estimaciones por Pérdida o Deterioro u Obsolescencia,  Disminución del Exceso de Provisiones, como se muestra en la Cuenta de la Hacienda Pública Federal</t>
  </si>
  <si>
    <r>
      <rPr>
        <vertAlign val="superscript"/>
        <sz val="8"/>
        <rFont val="Noto Sans"/>
        <family val="2"/>
      </rPr>
      <t>(2)</t>
    </r>
    <r>
      <rPr>
        <sz val="8"/>
        <rFont val="Noto Sans"/>
        <family val="2"/>
      </rPr>
      <t xml:space="preserve"> A partir del 2018 se desglosa el rubro de Transferencias, Asignaciones, Subsidios y Ayudas como se muestra en la Cuenta de la Hacienda Pública Federal 2018.</t>
    </r>
  </si>
  <si>
    <r>
      <rPr>
        <vertAlign val="superscript"/>
        <sz val="8"/>
        <rFont val="Noto Sans"/>
        <family val="2"/>
      </rPr>
      <t>(4)</t>
    </r>
    <r>
      <rPr>
        <sz val="8"/>
        <rFont val="Noto Sans"/>
        <family val="2"/>
      </rPr>
      <t xml:space="preserve"> A partir del 2019 se desglosa el rubro de Incremento por Variación de Inventarios, Disminución del Exceso de Estimaciones por Pérdida o Deterioro u Obsolescencia,  Disminución del Exceso de Provisiones, como se muestra en la Cuenta de la Hacienda Pública Federal 2019.</t>
    </r>
  </si>
  <si>
    <r>
      <rPr>
        <vertAlign val="superscript"/>
        <sz val="8"/>
        <rFont val="Noto Sans"/>
        <family val="2"/>
      </rPr>
      <t xml:space="preserve">(5) </t>
    </r>
    <r>
      <rPr>
        <sz val="8"/>
        <rFont val="Noto Sans"/>
        <family val="2"/>
      </rPr>
      <t>Para 2022 se desglosa el rubro de Aumento por Insuficiencia de Estimaciones por Pérdida o Deterioro y Obsolescencia, como se muestra en la Cuenta de la Hacienda Pública Federal 2022.</t>
    </r>
  </si>
  <si>
    <r>
      <rPr>
        <vertAlign val="superscript"/>
        <sz val="8"/>
        <rFont val="Noto Sans"/>
        <family val="2"/>
      </rPr>
      <t xml:space="preserve">(5) </t>
    </r>
    <r>
      <rPr>
        <sz val="8"/>
        <rFont val="Noto Sans"/>
        <family val="2"/>
      </rPr>
      <t>A partir del 2022 se desglosa el rubro de Aumento por Insuficiencia de Estimaciones por Pérdida o Deterioro y Obsolescencia, como se muestra en la Cuenta de la Hacienda Pública Federal 2022.</t>
    </r>
  </si>
  <si>
    <t>Fuente:  Coordinación de Contabilidad y Trámite de Erogaciones conforme a la Cuenta de la Hacienda Pública Federal 2025.</t>
  </si>
  <si>
    <r>
      <rPr>
        <sz val="6"/>
        <rFont val="Noto Sans"/>
        <family val="2"/>
      </rPr>
      <t>(6)</t>
    </r>
    <r>
      <rPr>
        <sz val="8"/>
        <rFont val="Noto Sans"/>
        <family val="2"/>
      </rPr>
      <t>Para 2023 se desglosa el rubro de Transferencias a Fideicomisos, Mandatos y Contratos Analogos, como se muestra en la Cuenta de la Hacienda Pública Federal 2023.</t>
    </r>
  </si>
  <si>
    <r>
      <rPr>
        <sz val="6"/>
        <rFont val="Noto Sans"/>
        <family val="2"/>
      </rPr>
      <t xml:space="preserve">(6) </t>
    </r>
    <r>
      <rPr>
        <sz val="8"/>
        <rFont val="Noto Sans"/>
        <family val="2"/>
      </rPr>
      <t>A parttir de 2023 se desglosa el rubro de Transferencias a Fideicomisos, Mandatos y Contratos Analogos, como se muestra en la Cuenta de la Hacienda Pública Federal 2023.</t>
    </r>
  </si>
  <si>
    <t>Hospital Rural Ex IMSS Bienestar</t>
  </si>
  <si>
    <t>Hospital General Regional Especialidades</t>
  </si>
  <si>
    <t>Neurofisiología Clínica</t>
  </si>
  <si>
    <t>Traumatologia Y Ortopedia Pediátrica</t>
  </si>
  <si>
    <t>Urología Pediátrica</t>
  </si>
  <si>
    <r>
      <rPr>
        <vertAlign val="superscript"/>
        <sz val="8"/>
        <color indexed="8"/>
        <rFont val="Noto Sans"/>
        <family val="2"/>
      </rPr>
      <t>(2)</t>
    </r>
    <r>
      <rPr>
        <sz val="8"/>
        <color indexed="8"/>
        <rFont val="Noto Sans"/>
        <family val="2"/>
      </rPr>
      <t xml:space="preserve"> Cifras al 31 de diciembre, para 2025 se considera la ocupación del régimen ordinario y del extinto programa IMSS-Bienestar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</si>
</sst>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6">
    <numFmt numFmtId="43" formatCode="_-* #,##0.00_-;\-* #,##0.00_-;_-* &quot;-&quot;??_-;_-@_-"/>
    <numFmt numFmtId="164" formatCode="General_)"/>
    <numFmt numFmtId="165" formatCode="_(* #,##0.00_);_(* \(#,##0.00\);_(* &quot;-&quot;??_);_(@_)"/>
    <numFmt numFmtId="166" formatCode="0.00_)"/>
    <numFmt numFmtId="167" formatCode="###0;\-###0"/>
    <numFmt numFmtId="168" formatCode="#\ ###\ ###\ ##0_);\(#\ ###\ ###\ ##0\)"/>
    <numFmt numFmtId="169" formatCode="####"/>
    <numFmt numFmtId="170" formatCode="#\ ###\ ##0_);\(#\ ###\ ##0\)_)"/>
    <numFmt numFmtId="171" formatCode="#\ ###\ ##0___);\(#\ ###\ ##0\)___)"/>
    <numFmt numFmtId="172" formatCode="#\ ###\ ##0_____);\(#\ ###\ ##0\)_____)"/>
    <numFmt numFmtId="173" formatCode="[Red][&lt;0]\(###\ ###\ ###\ ###.0\);[Blue][&gt;0]###\ ###\ ###\ ###.0;General"/>
    <numFmt numFmtId="174" formatCode="#\ ###\ ###\ \ \ \ \ \ ;\(#\ ###\ ###\)_____)\ "/>
    <numFmt numFmtId="175" formatCode="#,##0.00_)\ \ \ ;\(#,##0.00\)\ \ \ "/>
    <numFmt numFmtId="176" formatCode="#,##0_)\ \ \ ;\(#,##0\)\ \ \ "/>
    <numFmt numFmtId="177" formatCode="#\ ###\ ###\ \ \ \ \ ;\(#\ ###\ ###\)___)\ \ \ "/>
    <numFmt numFmtId="178" formatCode="#,##0.00_)\ \ \ ;\(#,##0.00\)_)\ \ \ "/>
    <numFmt numFmtId="179" formatCode="#\ ###\ ##0\ \ \ \ ;\(#\ ###\ ##0\)\ \ \ "/>
    <numFmt numFmtId="180" formatCode="#\ ###\ ###\ \ \ \ ;\(#\ ###\ ###\)___)"/>
    <numFmt numFmtId="181" formatCode="#\ ###\ ###\ \ \ ;\(#\ ###\ ###\)\ \ "/>
    <numFmt numFmtId="182" formatCode="0.0__"/>
    <numFmt numFmtId="183" formatCode="0.00__"/>
    <numFmt numFmtId="184" formatCode="#\ ###\ ##0\ ;\(#\ ###\ ##0\)"/>
    <numFmt numFmtId="185" formatCode="#\ ###\ ##0\ \ \ ;\(#\ ###\ ##0\)\ \ "/>
    <numFmt numFmtId="186" formatCode="#,##0_ ;\-#,##0\ "/>
    <numFmt numFmtId="187" formatCode="#\ ###\ ###\ \ ;\(#\ ###\ ###\)"/>
    <numFmt numFmtId="188" formatCode="#\ ###\ ##0\ ;\(#\ ###\ ##0\)\ \ \ \ \ "/>
    <numFmt numFmtId="189" formatCode="#,##0.00\ \ \ ;\(#,##0.00\ \)\ "/>
    <numFmt numFmtId="190" formatCode="#\ ###\ ###\ \ \ \ \ \ ;\(#\ ###\ ###\)\ \ \ \ "/>
    <numFmt numFmtId="191" formatCode="#\ ###\ ###\ \ \ \ \ ;\(#\ ###\ ###\)\ \ \ \ "/>
    <numFmt numFmtId="192" formatCode="#\ ###\ ###\ ;\(#\ ###\ ###\)"/>
    <numFmt numFmtId="193" formatCode="#\ ###\ ###\ ###\ ;\(#\ ###\ ###\ ###\)"/>
    <numFmt numFmtId="194" formatCode="0.0000"/>
    <numFmt numFmtId="195" formatCode="#,##0.00_ ;\-#,##0.00\ "/>
    <numFmt numFmtId="196" formatCode="_-[$€-2]* #,##0.00_-;\-[$€-2]* #,##0.00_-;_-[$€-2]* &quot;-&quot;??_-"/>
    <numFmt numFmtId="197" formatCode="#\ \ ###\ ##0___)"/>
    <numFmt numFmtId="198" formatCode="_-* #,##0_-;\-* #,##0_-;_-* &quot;-&quot;??_-;_-@_-"/>
    <numFmt numFmtId="199" formatCode="#\ ##0_____)"/>
    <numFmt numFmtId="200" formatCode="###\ \ ###\ ###_)"/>
    <numFmt numFmtId="201" formatCode="###0"/>
    <numFmt numFmtId="202" formatCode="#\ \ ##0_______)"/>
    <numFmt numFmtId="203" formatCode="#\ ##0_)"/>
    <numFmt numFmtId="204" formatCode="#\ ##0_________)"/>
    <numFmt numFmtId="205" formatCode="###\ ###\ ###_)"/>
    <numFmt numFmtId="206" formatCode="#\ ##0\ \ \ "/>
    <numFmt numFmtId="207" formatCode="#\ ##0___)"/>
    <numFmt numFmtId="208" formatCode="0000"/>
  </numFmts>
  <fonts count="82" x14ac:knownFonts="1">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2"/>
      <name val="Helv"/>
    </font>
    <font>
      <sz val="11"/>
      <color indexed="8"/>
      <name val="Calibri"/>
      <family val="2"/>
    </font>
    <font>
      <sz val="10"/>
      <name val="MS Sans Serif"/>
      <family val="2"/>
    </font>
    <font>
      <sz val="7"/>
      <name val="Arial"/>
      <family val="2"/>
    </font>
    <font>
      <sz val="10"/>
      <name val="Times New Roman"/>
      <family val="1"/>
    </font>
    <font>
      <sz val="10"/>
      <color theme="1"/>
      <name val="Arial"/>
      <family val="2"/>
    </font>
    <font>
      <sz val="11"/>
      <color theme="1"/>
      <name val="Calibri"/>
      <family val="2"/>
      <scheme val="minor"/>
    </font>
    <font>
      <sz val="11"/>
      <color theme="0"/>
      <name val="Calibri"/>
      <family val="2"/>
      <scheme val="minor"/>
    </font>
    <font>
      <sz val="11"/>
      <color rgb="FF006100"/>
      <name val="Calibri"/>
      <family val="2"/>
      <scheme val="minor"/>
    </font>
    <font>
      <b/>
      <sz val="11"/>
      <color rgb="FFFA7D00"/>
      <name val="Calibri"/>
      <family val="2"/>
      <scheme val="minor"/>
    </font>
    <font>
      <b/>
      <sz val="11"/>
      <color theme="0"/>
      <name val="Calibri"/>
      <family val="2"/>
      <scheme val="minor"/>
    </font>
    <font>
      <sz val="11"/>
      <color rgb="FFFA7D00"/>
      <name val="Calibri"/>
      <family val="2"/>
      <scheme val="minor"/>
    </font>
    <font>
      <b/>
      <sz val="11"/>
      <color theme="3"/>
      <name val="Calibri"/>
      <family val="2"/>
      <scheme val="minor"/>
    </font>
    <font>
      <sz val="11"/>
      <color rgb="FF3F3F76"/>
      <name val="Calibri"/>
      <family val="2"/>
      <scheme val="minor"/>
    </font>
    <font>
      <u/>
      <sz val="12"/>
      <color theme="10"/>
      <name val="Helv"/>
    </font>
    <font>
      <sz val="11"/>
      <color rgb="FF9C0006"/>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sz val="11"/>
      <color rgb="FFFF0000"/>
      <name val="Calibri"/>
      <family val="2"/>
      <scheme val="minor"/>
    </font>
    <font>
      <i/>
      <sz val="11"/>
      <color rgb="FF7F7F7F"/>
      <name val="Calibri"/>
      <family val="2"/>
      <scheme val="minor"/>
    </font>
    <font>
      <b/>
      <sz val="15"/>
      <color theme="3"/>
      <name val="Calibri"/>
      <family val="2"/>
      <scheme val="minor"/>
    </font>
    <font>
      <b/>
      <sz val="13"/>
      <color theme="3"/>
      <name val="Calibri"/>
      <family val="2"/>
      <scheme val="minor"/>
    </font>
    <font>
      <b/>
      <sz val="11"/>
      <color theme="1"/>
      <name val="Calibri"/>
      <family val="2"/>
      <scheme val="minor"/>
    </font>
    <font>
      <u/>
      <sz val="10"/>
      <color theme="5" tint="-0.499984740745262"/>
      <name val="Noto Sans"/>
      <family val="2"/>
    </font>
    <font>
      <sz val="10"/>
      <color theme="5" tint="-0.499984740745262"/>
      <name val="Noto Sans"/>
      <family val="2"/>
    </font>
    <font>
      <sz val="10"/>
      <color theme="0" tint="-0.499984740745262"/>
      <name val="Noto Sans"/>
      <family val="2"/>
    </font>
    <font>
      <sz val="10"/>
      <color theme="0" tint="-0.249977111117893"/>
      <name val="Noto Sans"/>
      <family val="2"/>
    </font>
    <font>
      <sz val="10"/>
      <color rgb="FF911034"/>
      <name val="Noto Sans"/>
      <family val="2"/>
    </font>
    <font>
      <b/>
      <sz val="11"/>
      <color rgb="FF911034"/>
      <name val="Noto Sans"/>
      <family val="2"/>
    </font>
    <font>
      <sz val="11"/>
      <color rgb="FF911034"/>
      <name val="Noto Sans"/>
      <family val="2"/>
    </font>
    <font>
      <sz val="10"/>
      <name val="Noto Sans"/>
      <family val="2"/>
    </font>
    <font>
      <sz val="10"/>
      <color theme="1"/>
      <name val="Noto Sans"/>
      <family val="2"/>
    </font>
    <font>
      <b/>
      <sz val="10"/>
      <name val="Noto Sans"/>
      <family val="2"/>
    </font>
    <font>
      <b/>
      <sz val="10"/>
      <color theme="0" tint="-0.499984740745262"/>
      <name val="Noto Sans"/>
      <family val="2"/>
    </font>
    <font>
      <b/>
      <sz val="10"/>
      <color theme="1"/>
      <name val="Noto Sans"/>
      <family val="2"/>
    </font>
    <font>
      <b/>
      <sz val="10"/>
      <color theme="0" tint="-0.249977111117893"/>
      <name val="Noto Sans"/>
      <family val="2"/>
    </font>
    <font>
      <vertAlign val="superscript"/>
      <sz val="10"/>
      <name val="Noto Sans"/>
      <family val="2"/>
    </font>
    <font>
      <sz val="8"/>
      <name val="Noto Sans"/>
      <family val="2"/>
    </font>
    <font>
      <vertAlign val="superscript"/>
      <sz val="8"/>
      <name val="Noto Sans"/>
      <family val="2"/>
    </font>
    <font>
      <sz val="8"/>
      <color theme="0" tint="-0.499984740745262"/>
      <name val="Noto Sans"/>
      <family val="2"/>
    </font>
    <font>
      <sz val="8"/>
      <color theme="0" tint="-0.249977111117893"/>
      <name val="Noto Sans"/>
      <family val="2"/>
    </font>
    <font>
      <u/>
      <sz val="10"/>
      <color rgb="FF632523"/>
      <name val="Noto Sans"/>
      <family val="2"/>
    </font>
    <font>
      <sz val="10"/>
      <color rgb="FF632523"/>
      <name val="Noto Sans"/>
      <family val="2"/>
    </font>
    <font>
      <u/>
      <sz val="10"/>
      <color indexed="9"/>
      <name val="Noto Sans"/>
      <family val="2"/>
    </font>
    <font>
      <b/>
      <sz val="8"/>
      <name val="Noto Sans"/>
      <family val="2"/>
    </font>
    <font>
      <b/>
      <sz val="8"/>
      <color rgb="FF000000"/>
      <name val="Noto Sans"/>
      <family val="2"/>
    </font>
    <font>
      <sz val="11"/>
      <color theme="1"/>
      <name val="Noto Sans"/>
      <family val="2"/>
    </font>
    <font>
      <sz val="8"/>
      <color theme="1"/>
      <name val="Noto Sans"/>
      <family val="2"/>
    </font>
    <font>
      <sz val="10"/>
      <color rgb="FF134E39"/>
      <name val="Noto Sans"/>
      <family val="2"/>
    </font>
    <font>
      <sz val="9"/>
      <color rgb="FF632523"/>
      <name val="Noto Sans"/>
      <family val="2"/>
    </font>
    <font>
      <sz val="9"/>
      <color theme="1"/>
      <name val="Noto Sans"/>
      <family val="2"/>
    </font>
    <font>
      <sz val="9"/>
      <color rgb="FF911034"/>
      <name val="Noto Sans"/>
      <family val="2"/>
    </font>
    <font>
      <sz val="10"/>
      <color indexed="9"/>
      <name val="Noto Sans"/>
      <family val="2"/>
    </font>
    <font>
      <b/>
      <sz val="11"/>
      <color theme="1"/>
      <name val="Noto Sans"/>
      <family val="2"/>
    </font>
    <font>
      <sz val="12"/>
      <color rgb="FF632523"/>
      <name val="Noto Sans"/>
      <family val="2"/>
    </font>
    <font>
      <sz val="12"/>
      <color theme="5" tint="-0.499984740745262"/>
      <name val="Noto Sans"/>
      <family val="2"/>
    </font>
    <font>
      <sz val="12"/>
      <name val="Noto Sans"/>
      <family val="2"/>
    </font>
    <font>
      <u/>
      <sz val="11"/>
      <color rgb="FF632523"/>
      <name val="Noto Sans"/>
      <family val="2"/>
    </font>
    <font>
      <sz val="11"/>
      <name val="Noto Sans"/>
      <family val="2"/>
    </font>
    <font>
      <sz val="8"/>
      <color indexed="8"/>
      <name val="Noto Sans"/>
      <family val="2"/>
    </font>
    <font>
      <vertAlign val="superscript"/>
      <sz val="8"/>
      <color indexed="8"/>
      <name val="Noto Sans"/>
      <family val="2"/>
    </font>
    <font>
      <b/>
      <sz val="10"/>
      <color rgb="FF911034"/>
      <name val="Noto Sans"/>
      <family val="2"/>
    </font>
    <font>
      <b/>
      <sz val="11"/>
      <name val="Noto Sans"/>
      <family val="2"/>
    </font>
    <font>
      <b/>
      <sz val="11"/>
      <color rgb="FF632523"/>
      <name val="Noto Sans"/>
      <family val="2"/>
    </font>
    <font>
      <b/>
      <sz val="10"/>
      <color rgb="FF632523"/>
      <name val="Noto Sans"/>
      <family val="2"/>
    </font>
    <font>
      <sz val="10"/>
      <name val="Noto Sans"/>
      <family val="2"/>
    </font>
    <font>
      <b/>
      <sz val="12"/>
      <color rgb="FF911034"/>
      <name val="Noto Sans"/>
      <family val="2"/>
    </font>
    <font>
      <b/>
      <sz val="14"/>
      <color rgb="FF911034"/>
      <name val="Noto Sans"/>
      <family val="2"/>
    </font>
    <font>
      <b/>
      <u/>
      <sz val="11"/>
      <color rgb="FF911034"/>
      <name val="Noto Sans"/>
      <family val="2"/>
    </font>
    <font>
      <b/>
      <vertAlign val="superscript"/>
      <sz val="12"/>
      <color rgb="FF911034"/>
      <name val="Noto Sans"/>
      <family val="2"/>
    </font>
    <font>
      <sz val="12"/>
      <color rgb="FF911034"/>
      <name val="Noto Sans"/>
      <family val="2"/>
    </font>
    <font>
      <b/>
      <sz val="11"/>
      <color rgb="FFFF0000"/>
      <name val="Noto Sans"/>
      <family val="2"/>
    </font>
    <font>
      <sz val="12"/>
      <color theme="1"/>
      <name val="Noto Sans"/>
      <family val="2"/>
    </font>
    <font>
      <b/>
      <sz val="12"/>
      <name val="Noto Sans"/>
      <family val="2"/>
    </font>
    <font>
      <sz val="6"/>
      <name val="Noto Sans"/>
      <family val="2"/>
    </font>
    <font>
      <b/>
      <sz val="18"/>
      <name val="Noto Sans"/>
      <family val="2"/>
    </font>
  </fonts>
  <fills count="41">
    <fill>
      <patternFill patternType="none"/>
    </fill>
    <fill>
      <patternFill patternType="gray125"/>
    </fill>
    <fill>
      <patternFill patternType="solid">
        <fgColor indexed="65"/>
        <bgColor indexed="8"/>
      </patternFill>
    </fill>
    <fill>
      <patternFill patternType="solid">
        <fgColor indexed="65"/>
        <bgColor indexed="9"/>
      </patternFill>
    </fill>
    <fill>
      <patternFill patternType="solid">
        <fgColor indexed="65"/>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C6EFCE"/>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bgColor indexed="9"/>
      </patternFill>
    </fill>
    <fill>
      <patternFill patternType="solid">
        <fgColor indexed="9"/>
        <bgColor indexed="8"/>
      </patternFill>
    </fill>
    <fill>
      <patternFill patternType="solid">
        <fgColor indexed="9"/>
        <bgColor indexed="26"/>
      </patternFill>
    </fill>
  </fills>
  <borders count="3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right/>
      <top/>
      <bottom style="thin">
        <color rgb="FF8E001C"/>
      </bottom>
      <diagonal/>
    </border>
    <border>
      <left/>
      <right/>
      <top style="thin">
        <color rgb="FF8E001C"/>
      </top>
      <bottom style="thin">
        <color rgb="FF8E001C"/>
      </bottom>
      <diagonal/>
    </border>
    <border>
      <left/>
      <right/>
      <top style="thin">
        <color rgb="FF134E39"/>
      </top>
      <bottom style="thin">
        <color rgb="FF134E39"/>
      </bottom>
      <diagonal/>
    </border>
    <border>
      <left/>
      <right/>
      <top/>
      <bottom style="thin">
        <color rgb="FF134E39"/>
      </bottom>
      <diagonal/>
    </border>
    <border>
      <left/>
      <right/>
      <top style="thick">
        <color rgb="FFC19A53"/>
      </top>
      <bottom style="thick">
        <color rgb="FFC19A53"/>
      </bottom>
      <diagonal/>
    </border>
    <border>
      <left/>
      <right/>
      <top style="thick">
        <color rgb="FFC19A53"/>
      </top>
      <bottom/>
      <diagonal/>
    </border>
    <border>
      <left/>
      <right/>
      <top/>
      <bottom style="thick">
        <color rgb="FFC19A53"/>
      </bottom>
      <diagonal/>
    </border>
    <border>
      <left/>
      <right/>
      <top style="thick">
        <color rgb="FFC19A53"/>
      </top>
      <bottom style="thin">
        <color rgb="FF8E001C"/>
      </bottom>
      <diagonal/>
    </border>
    <border>
      <left/>
      <right/>
      <top style="thin">
        <color rgb="FF8E001C"/>
      </top>
      <bottom style="thick">
        <color rgb="FFC19A53"/>
      </bottom>
      <diagonal/>
    </border>
    <border>
      <left/>
      <right/>
      <top style="thick">
        <color rgb="FFC19A53"/>
      </top>
      <bottom style="thin">
        <color rgb="FF134E39"/>
      </bottom>
      <diagonal/>
    </border>
    <border>
      <left/>
      <right/>
      <top style="thin">
        <color rgb="FF134E39"/>
      </top>
      <bottom style="thick">
        <color rgb="FFC19A53"/>
      </bottom>
      <diagonal/>
    </border>
    <border>
      <left/>
      <right/>
      <top style="medium">
        <color rgb="FFC19A53"/>
      </top>
      <bottom style="thick">
        <color rgb="FFC19A53"/>
      </bottom>
      <diagonal/>
    </border>
    <border>
      <left/>
      <right/>
      <top style="medium">
        <color rgb="FFC19A53"/>
      </top>
      <bottom style="medium">
        <color rgb="FFC19A53"/>
      </bottom>
      <diagonal/>
    </border>
    <border>
      <left/>
      <right/>
      <top style="thick">
        <color rgb="FFC19A53"/>
      </top>
      <bottom style="medium">
        <color rgb="FFC19A53"/>
      </bottom>
      <diagonal/>
    </border>
    <border>
      <left/>
      <right/>
      <top/>
      <bottom style="medium">
        <color rgb="FFC19A53"/>
      </bottom>
      <diagonal/>
    </border>
    <border>
      <left/>
      <right/>
      <top style="thin">
        <color rgb="FF8E001C"/>
      </top>
      <bottom style="medium">
        <color rgb="FFC19A53"/>
      </bottom>
      <diagonal/>
    </border>
    <border>
      <left/>
      <right/>
      <top style="thin">
        <color rgb="FF8E001C"/>
      </top>
      <bottom/>
      <diagonal/>
    </border>
    <border>
      <left/>
      <right/>
      <top style="medium">
        <color rgb="FFC19A53"/>
      </top>
      <bottom style="thin">
        <color rgb="FF8E001C"/>
      </bottom>
      <diagonal/>
    </border>
    <border>
      <left style="medium">
        <color rgb="FFC19A53"/>
      </left>
      <right style="medium">
        <color rgb="FFC19A53"/>
      </right>
      <top style="medium">
        <color rgb="FFC19A53"/>
      </top>
      <bottom style="medium">
        <color rgb="FFC19A53"/>
      </bottom>
      <diagonal/>
    </border>
    <border>
      <left style="medium">
        <color rgb="FFC19A53"/>
      </left>
      <right/>
      <top style="medium">
        <color rgb="FFC19A53"/>
      </top>
      <bottom style="medium">
        <color rgb="FFC19A53"/>
      </bottom>
      <diagonal/>
    </border>
    <border>
      <left/>
      <right style="medium">
        <color rgb="FFC19A53"/>
      </right>
      <top style="medium">
        <color rgb="FFC19A53"/>
      </top>
      <bottom style="medium">
        <color rgb="FFC19A53"/>
      </bottom>
      <diagonal/>
    </border>
    <border>
      <left/>
      <right/>
      <top style="medium">
        <color rgb="FFC19A53"/>
      </top>
      <bottom/>
      <diagonal/>
    </border>
    <border>
      <left/>
      <right/>
      <top style="thin">
        <color rgb="FF134E39"/>
      </top>
      <bottom style="medium">
        <color rgb="FFC19A53"/>
      </bottom>
      <diagonal/>
    </border>
    <border>
      <left/>
      <right/>
      <top style="medium">
        <color rgb="FFC19A53"/>
      </top>
      <bottom style="thin">
        <color rgb="FF134E39"/>
      </bottom>
      <diagonal/>
    </border>
  </borders>
  <cellStyleXfs count="145">
    <xf numFmtId="0" fontId="0" fillId="0" borderId="0"/>
    <xf numFmtId="0" fontId="4" fillId="0" borderId="0" applyNumberFormat="0" applyFill="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3" fillId="24" borderId="0" applyNumberFormat="0" applyBorder="0" applyAlignment="0" applyProtection="0"/>
    <xf numFmtId="0" fontId="14" fillId="25" borderId="1" applyNumberFormat="0" applyAlignment="0" applyProtection="0"/>
    <xf numFmtId="0" fontId="15" fillId="26" borderId="2" applyNumberFormat="0" applyAlignment="0" applyProtection="0"/>
    <xf numFmtId="0" fontId="16" fillId="0" borderId="3" applyNumberFormat="0" applyFill="0" applyAlignment="0" applyProtection="0"/>
    <xf numFmtId="0" fontId="17" fillId="0" borderId="0" applyNumberFormat="0" applyFill="0" applyBorder="0" applyAlignment="0" applyProtection="0"/>
    <xf numFmtId="0" fontId="12" fillId="27"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18" fillId="33" borderId="1" applyNumberFormat="0" applyAlignment="0" applyProtection="0"/>
    <xf numFmtId="0" fontId="4" fillId="0" borderId="0"/>
    <xf numFmtId="196" fontId="4" fillId="0" borderId="0" applyFont="0" applyFill="0" applyBorder="0" applyAlignment="0" applyProtection="0"/>
    <xf numFmtId="0" fontId="19" fillId="0" borderId="0" applyNumberFormat="0" applyFill="0" applyBorder="0" applyAlignment="0" applyProtection="0">
      <alignment vertical="top"/>
      <protection locked="0"/>
    </xf>
    <xf numFmtId="0" fontId="20" fillId="34" borderId="0" applyNumberFormat="0" applyBorder="0" applyAlignment="0" applyProtection="0"/>
    <xf numFmtId="43" fontId="10" fillId="0" borderId="0" applyFont="0" applyFill="0" applyBorder="0" applyAlignment="0" applyProtection="0"/>
    <xf numFmtId="43" fontId="11" fillId="0" borderId="0" applyFont="0" applyFill="0" applyBorder="0" applyAlignment="0" applyProtection="0"/>
    <xf numFmtId="165" fontId="4" fillId="0" borderId="0" applyFont="0" applyFill="0" applyBorder="0" applyAlignment="0" applyProtection="0"/>
    <xf numFmtId="43" fontId="4" fillId="0" borderId="0" applyFont="0" applyFill="0" applyBorder="0" applyAlignment="0" applyProtection="0"/>
    <xf numFmtId="0" fontId="21" fillId="35" borderId="0" applyNumberFormat="0" applyBorder="0" applyAlignment="0" applyProtection="0"/>
    <xf numFmtId="0" fontId="11" fillId="0" borderId="0"/>
    <xf numFmtId="0" fontId="10" fillId="0" borderId="0"/>
    <xf numFmtId="0" fontId="4" fillId="0" borderId="0"/>
    <xf numFmtId="0" fontId="6" fillId="0" borderId="0"/>
    <xf numFmtId="0" fontId="11" fillId="0" borderId="0"/>
    <xf numFmtId="0" fontId="11" fillId="0" borderId="0"/>
    <xf numFmtId="0" fontId="11" fillId="0" borderId="0"/>
    <xf numFmtId="0" fontId="4" fillId="0" borderId="0"/>
    <xf numFmtId="0" fontId="4" fillId="0" borderId="0"/>
    <xf numFmtId="0" fontId="11" fillId="0" borderId="0"/>
    <xf numFmtId="0" fontId="4" fillId="0" borderId="0"/>
    <xf numFmtId="0" fontId="4" fillId="0" borderId="0"/>
    <xf numFmtId="0" fontId="4" fillId="0" borderId="0" applyNumberFormat="0" applyFill="0" applyBorder="0" applyAlignment="0" applyProtection="0"/>
    <xf numFmtId="0" fontId="22" fillId="0" borderId="0"/>
    <xf numFmtId="0" fontId="7" fillId="0" borderId="0"/>
    <xf numFmtId="0" fontId="1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64" fontId="5" fillId="0" borderId="0"/>
    <xf numFmtId="164" fontId="5" fillId="0" borderId="0"/>
    <xf numFmtId="0" fontId="9" fillId="0" borderId="0"/>
    <xf numFmtId="0" fontId="11" fillId="36" borderId="4" applyNumberFormat="0" applyFont="0" applyAlignment="0" applyProtection="0"/>
    <xf numFmtId="0" fontId="11" fillId="36" borderId="4" applyNumberFormat="0" applyFont="0" applyAlignment="0" applyProtection="0"/>
    <xf numFmtId="9" fontId="10" fillId="0" borderId="0" applyFont="0" applyFill="0" applyBorder="0" applyAlignment="0" applyProtection="0"/>
    <xf numFmtId="9" fontId="10" fillId="0" borderId="0" applyFont="0" applyFill="0" applyBorder="0" applyAlignment="0" applyProtection="0"/>
    <xf numFmtId="0" fontId="23" fillId="25" borderId="5" applyNumberFormat="0" applyAlignment="0" applyProtection="0"/>
    <xf numFmtId="0" fontId="8" fillId="0" borderId="0">
      <alignment horizontal="left" wrapText="1" indent="2"/>
    </xf>
    <xf numFmtId="0" fontId="24" fillId="0" borderId="0" applyNumberFormat="0" applyFill="0" applyBorder="0" applyAlignment="0" applyProtection="0"/>
    <xf numFmtId="0" fontId="25" fillId="0" borderId="0" applyNumberFormat="0" applyFill="0" applyBorder="0" applyAlignment="0" applyProtection="0"/>
    <xf numFmtId="0" fontId="26" fillId="0" borderId="6" applyNumberFormat="0" applyFill="0" applyAlignment="0" applyProtection="0"/>
    <xf numFmtId="0" fontId="27" fillId="0" borderId="7" applyNumberFormat="0" applyFill="0" applyAlignment="0" applyProtection="0"/>
    <xf numFmtId="0" fontId="17" fillId="0" borderId="8" applyNumberFormat="0" applyFill="0" applyAlignment="0" applyProtection="0"/>
    <xf numFmtId="0" fontId="28" fillId="0" borderId="9" applyNumberFormat="0" applyFill="0" applyAlignment="0" applyProtection="0"/>
    <xf numFmtId="43" fontId="3" fillId="0" borderId="0" applyFont="0" applyFill="0" applyBorder="0" applyAlignment="0" applyProtection="0"/>
    <xf numFmtId="164" fontId="5" fillId="0" borderId="0"/>
    <xf numFmtId="166" fontId="5" fillId="0" borderId="0"/>
    <xf numFmtId="166" fontId="5" fillId="0" borderId="0"/>
    <xf numFmtId="164" fontId="5" fillId="0" borderId="0"/>
    <xf numFmtId="166" fontId="5" fillId="0" borderId="0"/>
    <xf numFmtId="0" fontId="4" fillId="0" borderId="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6" borderId="4" applyNumberFormat="0" applyFont="0" applyAlignment="0" applyProtection="0"/>
    <xf numFmtId="0" fontId="2" fillId="36" borderId="4" applyNumberFormat="0" applyFont="0" applyAlignment="0" applyProtection="0"/>
    <xf numFmtId="43" fontId="2" fillId="0" borderId="0" applyFont="0" applyFill="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6" borderId="4" applyNumberFormat="0" applyFont="0" applyAlignment="0" applyProtection="0"/>
    <xf numFmtId="0" fontId="1" fillId="36" borderId="4" applyNumberFormat="0" applyFont="0" applyAlignment="0" applyProtection="0"/>
    <xf numFmtId="43" fontId="1" fillId="0" borderId="0" applyFont="0" applyFill="0" applyBorder="0" applyAlignment="0" applyProtection="0"/>
  </cellStyleXfs>
  <cellXfs count="1260">
    <xf numFmtId="0" fontId="0" fillId="0" borderId="0" xfId="0"/>
    <xf numFmtId="37" fontId="29" fillId="0" borderId="0" xfId="34" applyNumberFormat="1" applyFont="1" applyBorder="1" applyAlignment="1" applyProtection="1">
      <alignment horizontal="left" vertical="center"/>
    </xf>
    <xf numFmtId="0" fontId="31" fillId="0" borderId="0" xfId="0" applyFont="1" applyAlignment="1">
      <alignment vertical="center"/>
    </xf>
    <xf numFmtId="0" fontId="30" fillId="0" borderId="0" xfId="0" applyFont="1" applyAlignment="1">
      <alignment vertical="center"/>
    </xf>
    <xf numFmtId="0" fontId="32" fillId="0" borderId="0" xfId="0" applyFont="1" applyAlignment="1">
      <alignment vertical="center"/>
    </xf>
    <xf numFmtId="0" fontId="33" fillId="0" borderId="0" xfId="0" applyFont="1" applyAlignment="1">
      <alignment vertical="center"/>
    </xf>
    <xf numFmtId="3" fontId="36" fillId="2" borderId="15" xfId="72" applyNumberFormat="1" applyFont="1" applyFill="1" applyBorder="1" applyAlignment="1">
      <alignment horizontal="center" vertical="center" wrapText="1"/>
    </xf>
    <xf numFmtId="3" fontId="36" fillId="2" borderId="15" xfId="72" applyNumberFormat="1" applyFont="1" applyFill="1" applyBorder="1" applyAlignment="1">
      <alignment vertical="center" wrapText="1"/>
    </xf>
    <xf numFmtId="0" fontId="37" fillId="0" borderId="0" xfId="0" applyFont="1" applyAlignment="1">
      <alignment vertical="center"/>
    </xf>
    <xf numFmtId="3" fontId="36" fillId="2" borderId="0" xfId="72" applyNumberFormat="1" applyFont="1" applyFill="1" applyAlignment="1">
      <alignment horizontal="center" vertical="center" wrapText="1"/>
    </xf>
    <xf numFmtId="3" fontId="36" fillId="2" borderId="0" xfId="72" applyNumberFormat="1" applyFont="1" applyFill="1" applyAlignment="1">
      <alignment vertical="center" wrapText="1"/>
    </xf>
    <xf numFmtId="37" fontId="36" fillId="2" borderId="0" xfId="69" applyNumberFormat="1" applyFont="1" applyFill="1" applyAlignment="1">
      <alignment horizontal="center" vertical="center" wrapText="1"/>
    </xf>
    <xf numFmtId="37" fontId="36" fillId="2" borderId="16" xfId="69" applyNumberFormat="1" applyFont="1" applyFill="1" applyBorder="1" applyAlignment="1">
      <alignment horizontal="center" vertical="center" wrapText="1"/>
    </xf>
    <xf numFmtId="3" fontId="36" fillId="0" borderId="0" xfId="72" applyNumberFormat="1" applyFont="1" applyAlignment="1">
      <alignment horizontal="center" vertical="center" wrapText="1"/>
    </xf>
    <xf numFmtId="198" fontId="38" fillId="0" borderId="0" xfId="36" applyNumberFormat="1" applyFont="1" applyBorder="1" applyAlignment="1">
      <alignment vertical="center"/>
    </xf>
    <xf numFmtId="193" fontId="38" fillId="0" borderId="0" xfId="39" applyNumberFormat="1" applyFont="1" applyBorder="1" applyAlignment="1">
      <alignment vertical="center"/>
    </xf>
    <xf numFmtId="43" fontId="39" fillId="0" borderId="0" xfId="36" applyFont="1" applyAlignment="1">
      <alignment vertical="center"/>
    </xf>
    <xf numFmtId="43" fontId="40" fillId="0" borderId="0" xfId="0" applyNumberFormat="1" applyFont="1" applyAlignment="1">
      <alignment vertical="center"/>
    </xf>
    <xf numFmtId="0" fontId="41" fillId="0" borderId="0" xfId="0" applyFont="1" applyAlignment="1">
      <alignment vertical="center"/>
    </xf>
    <xf numFmtId="0" fontId="40" fillId="0" borderId="0" xfId="0" applyFont="1" applyAlignment="1">
      <alignment vertical="center"/>
    </xf>
    <xf numFmtId="198" fontId="36" fillId="0" borderId="0" xfId="36" applyNumberFormat="1" applyFont="1" applyBorder="1" applyAlignment="1">
      <alignment vertical="center"/>
    </xf>
    <xf numFmtId="193" fontId="36" fillId="0" borderId="0" xfId="39" applyNumberFormat="1" applyFont="1" applyBorder="1" applyAlignment="1">
      <alignment vertical="center"/>
    </xf>
    <xf numFmtId="0" fontId="36" fillId="0" borderId="0" xfId="69" applyFont="1" applyAlignment="1">
      <alignment vertical="center"/>
    </xf>
    <xf numFmtId="198" fontId="36" fillId="0" borderId="0" xfId="36" applyNumberFormat="1" applyFont="1" applyBorder="1"/>
    <xf numFmtId="193" fontId="37" fillId="0" borderId="0" xfId="0" applyNumberFormat="1" applyFont="1" applyAlignment="1">
      <alignment vertical="center"/>
    </xf>
    <xf numFmtId="0" fontId="36" fillId="0" borderId="0" xfId="69" applyFont="1" applyAlignment="1">
      <alignment horizontal="left" vertical="center"/>
    </xf>
    <xf numFmtId="37" fontId="36" fillId="0" borderId="0" xfId="0" applyNumberFormat="1" applyFont="1" applyAlignment="1">
      <alignment vertical="center"/>
    </xf>
    <xf numFmtId="0" fontId="36" fillId="0" borderId="15" xfId="69" applyFont="1" applyBorder="1" applyAlignment="1">
      <alignment vertical="center"/>
    </xf>
    <xf numFmtId="193" fontId="36" fillId="0" borderId="15" xfId="39" applyNumberFormat="1" applyFont="1" applyBorder="1" applyAlignment="1">
      <alignment vertical="center"/>
    </xf>
    <xf numFmtId="37" fontId="43" fillId="3" borderId="0" xfId="57" applyNumberFormat="1" applyFont="1" applyFill="1" applyAlignment="1">
      <alignment horizontal="left" vertical="center" wrapText="1"/>
    </xf>
    <xf numFmtId="37" fontId="45" fillId="3" borderId="0" xfId="57" applyNumberFormat="1" applyFont="1" applyFill="1" applyAlignment="1">
      <alignment vertical="center" wrapText="1"/>
    </xf>
    <xf numFmtId="37" fontId="43" fillId="3" borderId="0" xfId="57" applyNumberFormat="1" applyFont="1" applyFill="1" applyAlignment="1">
      <alignment vertical="center" wrapText="1"/>
    </xf>
    <xf numFmtId="37" fontId="46" fillId="3" borderId="0" xfId="57" applyNumberFormat="1" applyFont="1" applyFill="1" applyAlignment="1">
      <alignment vertical="center" wrapText="1"/>
    </xf>
    <xf numFmtId="37" fontId="43" fillId="3" borderId="0" xfId="57" applyNumberFormat="1" applyFont="1" applyFill="1" applyAlignment="1">
      <alignment vertical="center"/>
    </xf>
    <xf numFmtId="37" fontId="36" fillId="3" borderId="0" xfId="57" quotePrefix="1" applyNumberFormat="1" applyFont="1" applyFill="1" applyAlignment="1">
      <alignment horizontal="center" vertical="center" wrapText="1"/>
    </xf>
    <xf numFmtId="37" fontId="36" fillId="3" borderId="16" xfId="57" quotePrefix="1" applyNumberFormat="1" applyFont="1" applyFill="1" applyBorder="1" applyAlignment="1">
      <alignment horizontal="center" vertical="center" wrapText="1"/>
    </xf>
    <xf numFmtId="37" fontId="47" fillId="0" borderId="0" xfId="34" applyNumberFormat="1" applyFont="1" applyBorder="1" applyAlignment="1" applyProtection="1">
      <alignment horizontal="left" vertical="center"/>
    </xf>
    <xf numFmtId="0" fontId="48" fillId="0" borderId="0" xfId="0" applyFont="1"/>
    <xf numFmtId="0" fontId="33" fillId="0" borderId="0" xfId="0" applyFont="1"/>
    <xf numFmtId="17" fontId="34" fillId="0" borderId="0" xfId="59" applyNumberFormat="1" applyFont="1"/>
    <xf numFmtId="0" fontId="33" fillId="0" borderId="0" xfId="0" applyFont="1" applyAlignment="1">
      <alignment horizontal="right"/>
    </xf>
    <xf numFmtId="0" fontId="37" fillId="0" borderId="0" xfId="0" applyFont="1"/>
    <xf numFmtId="0" fontId="36" fillId="0" borderId="0" xfId="73" applyFont="1"/>
    <xf numFmtId="0" fontId="36" fillId="0" borderId="0" xfId="73" applyFont="1" applyAlignment="1">
      <alignment horizontal="right"/>
    </xf>
    <xf numFmtId="198" fontId="38" fillId="0" borderId="0" xfId="36" applyNumberFormat="1" applyFont="1" applyBorder="1" applyAlignment="1" applyProtection="1"/>
    <xf numFmtId="198" fontId="38" fillId="0" borderId="0" xfId="36" applyNumberFormat="1" applyFont="1" applyBorder="1" applyAlignment="1" applyProtection="1">
      <alignment horizontal="right"/>
    </xf>
    <xf numFmtId="198" fontId="36" fillId="0" borderId="0" xfId="36" applyNumberFormat="1" applyFont="1" applyBorder="1" applyAlignment="1" applyProtection="1"/>
    <xf numFmtId="198" fontId="36" fillId="0" borderId="0" xfId="36" applyNumberFormat="1" applyFont="1" applyBorder="1" applyAlignment="1" applyProtection="1">
      <alignment horizontal="right"/>
    </xf>
    <xf numFmtId="0" fontId="36" fillId="0" borderId="16" xfId="73" applyFont="1" applyBorder="1"/>
    <xf numFmtId="198" fontId="36" fillId="0" borderId="16" xfId="36" applyNumberFormat="1" applyFont="1" applyBorder="1" applyAlignment="1" applyProtection="1"/>
    <xf numFmtId="198" fontId="36" fillId="0" borderId="16" xfId="36" applyNumberFormat="1" applyFont="1" applyBorder="1" applyAlignment="1" applyProtection="1">
      <alignment horizontal="right"/>
    </xf>
    <xf numFmtId="193" fontId="36" fillId="0" borderId="0" xfId="39" applyNumberFormat="1" applyFont="1" applyBorder="1"/>
    <xf numFmtId="0" fontId="37" fillId="0" borderId="0" xfId="0" applyFont="1" applyAlignment="1">
      <alignment horizontal="right"/>
    </xf>
    <xf numFmtId="37" fontId="43" fillId="3" borderId="0" xfId="57" applyNumberFormat="1" applyFont="1" applyFill="1" applyAlignment="1">
      <alignment horizontal="left" vertical="center"/>
    </xf>
    <xf numFmtId="197" fontId="43" fillId="0" borderId="0" xfId="76" applyNumberFormat="1" applyFont="1" applyAlignment="1">
      <alignment horizontal="center" vertical="center"/>
    </xf>
    <xf numFmtId="37" fontId="43" fillId="0" borderId="0" xfId="74" applyNumberFormat="1" applyFont="1"/>
    <xf numFmtId="164" fontId="36" fillId="0" borderId="0" xfId="74" applyFont="1"/>
    <xf numFmtId="164" fontId="43" fillId="0" borderId="0" xfId="75" applyFont="1"/>
    <xf numFmtId="0" fontId="36" fillId="0" borderId="0" xfId="76" applyFont="1" applyAlignment="1">
      <alignment horizontal="center" vertical="center"/>
    </xf>
    <xf numFmtId="0" fontId="48" fillId="0" borderId="0" xfId="0" applyFont="1" applyAlignment="1">
      <alignment vertical="center"/>
    </xf>
    <xf numFmtId="37" fontId="47" fillId="0" borderId="0" xfId="34" applyNumberFormat="1" applyFont="1" applyBorder="1" applyAlignment="1" applyProtection="1">
      <alignment vertical="center"/>
    </xf>
    <xf numFmtId="37" fontId="48" fillId="0" borderId="0" xfId="0" applyNumberFormat="1" applyFont="1" applyAlignment="1">
      <alignment vertical="center"/>
    </xf>
    <xf numFmtId="17" fontId="48" fillId="2" borderId="0" xfId="70" applyNumberFormat="1" applyFont="1" applyFill="1" applyAlignment="1">
      <alignment horizontal="right" vertical="center"/>
    </xf>
    <xf numFmtId="0" fontId="36" fillId="4" borderId="15" xfId="60" applyFont="1" applyFill="1" applyBorder="1" applyAlignment="1">
      <alignment horizontal="centerContinuous" vertical="center"/>
    </xf>
    <xf numFmtId="0" fontId="36" fillId="4" borderId="16" xfId="60" applyFont="1" applyFill="1" applyBorder="1" applyAlignment="1">
      <alignment horizontal="centerContinuous" vertical="center"/>
    </xf>
    <xf numFmtId="0" fontId="36" fillId="2" borderId="0" xfId="70" applyFont="1" applyFill="1" applyAlignment="1">
      <alignment horizontal="center" vertical="center" wrapText="1"/>
    </xf>
    <xf numFmtId="0" fontId="38" fillId="2" borderId="0" xfId="70" applyFont="1" applyFill="1" applyAlignment="1">
      <alignment horizontal="left" vertical="center" wrapText="1"/>
    </xf>
    <xf numFmtId="17" fontId="36" fillId="2" borderId="0" xfId="70" applyNumberFormat="1" applyFont="1" applyFill="1" applyAlignment="1">
      <alignment horizontal="center" vertical="center" wrapText="1"/>
    </xf>
    <xf numFmtId="0" fontId="36" fillId="0" borderId="0" xfId="70" applyFont="1" applyAlignment="1">
      <alignment horizontal="center" vertical="center" wrapText="1"/>
    </xf>
    <xf numFmtId="0" fontId="36" fillId="2" borderId="0" xfId="70" applyFont="1" applyFill="1" applyAlignment="1">
      <alignment horizontal="center" vertical="center"/>
    </xf>
    <xf numFmtId="0" fontId="38" fillId="0" borderId="0" xfId="60" applyFont="1" applyAlignment="1">
      <alignment horizontal="left" vertical="center"/>
    </xf>
    <xf numFmtId="173" fontId="36" fillId="0" borderId="0" xfId="70" applyNumberFormat="1" applyFont="1" applyAlignment="1">
      <alignment vertical="center"/>
    </xf>
    <xf numFmtId="173" fontId="49" fillId="0" borderId="0" xfId="70" applyNumberFormat="1" applyFont="1" applyAlignment="1">
      <alignment vertical="center"/>
    </xf>
    <xf numFmtId="37" fontId="36" fillId="0" borderId="0" xfId="70" applyNumberFormat="1" applyFont="1" applyAlignment="1">
      <alignment vertical="center"/>
    </xf>
    <xf numFmtId="0" fontId="36" fillId="2" borderId="0" xfId="70" quotePrefix="1" applyFont="1" applyFill="1" applyAlignment="1">
      <alignment horizontal="left" vertical="center"/>
    </xf>
    <xf numFmtId="181" fontId="36" fillId="0" borderId="0" xfId="71" applyNumberFormat="1" applyFont="1" applyAlignment="1">
      <alignment vertical="center"/>
    </xf>
    <xf numFmtId="181" fontId="36" fillId="0" borderId="0" xfId="71" applyNumberFormat="1" applyFont="1" applyAlignment="1">
      <alignment horizontal="right" vertical="center"/>
    </xf>
    <xf numFmtId="0" fontId="38" fillId="2" borderId="0" xfId="70" quotePrefix="1" applyFont="1" applyFill="1" applyAlignment="1">
      <alignment horizontal="left" vertical="center"/>
    </xf>
    <xf numFmtId="0" fontId="36" fillId="0" borderId="0" xfId="60" applyFont="1" applyAlignment="1">
      <alignment horizontal="left" vertical="center"/>
    </xf>
    <xf numFmtId="0" fontId="36" fillId="2" borderId="0" xfId="70" quotePrefix="1" applyFont="1" applyFill="1" applyAlignment="1">
      <alignment horizontal="left" vertical="center" wrapText="1"/>
    </xf>
    <xf numFmtId="0" fontId="36" fillId="2" borderId="0" xfId="67" applyFont="1" applyFill="1" applyAlignment="1">
      <alignment horizontal="left" vertical="center"/>
    </xf>
    <xf numFmtId="0" fontId="38" fillId="2" borderId="0" xfId="67" applyFont="1" applyFill="1" applyAlignment="1">
      <alignment horizontal="left" vertical="center"/>
    </xf>
    <xf numFmtId="0" fontId="36" fillId="2" borderId="0" xfId="70" applyFont="1" applyFill="1" applyAlignment="1">
      <alignment horizontal="left" vertical="center"/>
    </xf>
    <xf numFmtId="0" fontId="38" fillId="2" borderId="0" xfId="70" applyFont="1" applyFill="1" applyAlignment="1">
      <alignment horizontal="left" vertical="center"/>
    </xf>
    <xf numFmtId="0" fontId="36" fillId="2" borderId="0" xfId="70" quotePrefix="1" applyFont="1" applyFill="1" applyAlignment="1">
      <alignment vertical="center"/>
    </xf>
    <xf numFmtId="0" fontId="38" fillId="2" borderId="0" xfId="70" quotePrefix="1" applyFont="1" applyFill="1" applyAlignment="1">
      <alignment horizontal="left" vertical="center" wrapText="1"/>
    </xf>
    <xf numFmtId="43" fontId="36" fillId="0" borderId="0" xfId="36" applyFont="1" applyFill="1" applyBorder="1" applyAlignment="1">
      <alignment vertical="center"/>
    </xf>
    <xf numFmtId="0" fontId="36" fillId="2" borderId="0" xfId="71" applyFont="1" applyFill="1" applyAlignment="1">
      <alignment horizontal="left" vertical="center"/>
    </xf>
    <xf numFmtId="0" fontId="38" fillId="2" borderId="0" xfId="71" applyFont="1" applyFill="1" applyAlignment="1">
      <alignment horizontal="left" vertical="center"/>
    </xf>
    <xf numFmtId="0" fontId="36" fillId="2" borderId="0" xfId="71" applyFont="1" applyFill="1" applyAlignment="1">
      <alignment horizontal="left" vertical="center" wrapText="1"/>
    </xf>
    <xf numFmtId="176" fontId="36" fillId="0" borderId="16" xfId="70" applyNumberFormat="1" applyFont="1" applyBorder="1" applyAlignment="1">
      <alignment horizontal="left" vertical="center"/>
    </xf>
    <xf numFmtId="176" fontId="38" fillId="0" borderId="16" xfId="70" applyNumberFormat="1" applyFont="1" applyBorder="1" applyAlignment="1">
      <alignment horizontal="left" vertical="center"/>
    </xf>
    <xf numFmtId="181" fontId="38" fillId="0" borderId="16" xfId="71" applyNumberFormat="1" applyFont="1" applyBorder="1" applyAlignment="1">
      <alignment vertical="center"/>
    </xf>
    <xf numFmtId="37" fontId="50" fillId="3" borderId="0" xfId="57" applyNumberFormat="1" applyFont="1" applyFill="1" applyAlignment="1">
      <alignment horizontal="right" vertical="center"/>
    </xf>
    <xf numFmtId="37" fontId="43" fillId="0" borderId="0" xfId="57" applyNumberFormat="1" applyFont="1" applyAlignment="1">
      <alignment horizontal="left" vertical="center" wrapText="1"/>
    </xf>
    <xf numFmtId="194" fontId="37" fillId="0" borderId="0" xfId="0" applyNumberFormat="1" applyFont="1" applyAlignment="1">
      <alignment vertical="center"/>
    </xf>
    <xf numFmtId="181" fontId="37" fillId="0" borderId="0" xfId="0" applyNumberFormat="1" applyFont="1" applyAlignment="1">
      <alignment vertical="center"/>
    </xf>
    <xf numFmtId="195" fontId="43" fillId="0" borderId="0" xfId="0" applyNumberFormat="1" applyFont="1" applyAlignment="1">
      <alignment horizontal="right" vertical="center"/>
    </xf>
    <xf numFmtId="0" fontId="43" fillId="0" borderId="0" xfId="0" applyFont="1" applyAlignment="1">
      <alignment horizontal="left" vertical="center"/>
    </xf>
    <xf numFmtId="43" fontId="36" fillId="0" borderId="0" xfId="36" applyFont="1" applyFill="1" applyBorder="1" applyAlignment="1">
      <alignment horizontal="right" vertical="center"/>
    </xf>
    <xf numFmtId="3" fontId="36" fillId="2" borderId="16" xfId="72" applyNumberFormat="1" applyFont="1" applyFill="1" applyBorder="1" applyAlignment="1">
      <alignment vertical="center" wrapText="1"/>
    </xf>
    <xf numFmtId="3" fontId="36" fillId="0" borderId="0" xfId="72" applyNumberFormat="1" applyFont="1" applyAlignment="1">
      <alignment horizontal="left" vertical="center" wrapText="1"/>
    </xf>
    <xf numFmtId="193" fontId="36" fillId="0" borderId="0" xfId="39" applyNumberFormat="1" applyFont="1" applyFill="1" applyBorder="1" applyAlignment="1">
      <alignment vertical="center"/>
    </xf>
    <xf numFmtId="37" fontId="36" fillId="2" borderId="0" xfId="73" applyNumberFormat="1" applyFont="1" applyFill="1" applyAlignment="1">
      <alignment vertical="center" wrapText="1"/>
    </xf>
    <xf numFmtId="37" fontId="36" fillId="2" borderId="0" xfId="73" applyNumberFormat="1" applyFont="1" applyFill="1" applyAlignment="1">
      <alignment horizontal="right" vertical="center" wrapText="1"/>
    </xf>
    <xf numFmtId="37" fontId="36" fillId="2" borderId="0" xfId="73" applyNumberFormat="1" applyFont="1" applyFill="1" applyAlignment="1">
      <alignment horizontal="center" vertical="center" wrapText="1"/>
    </xf>
    <xf numFmtId="37" fontId="36" fillId="2" borderId="0" xfId="73" applyNumberFormat="1" applyFont="1" applyFill="1" applyAlignment="1">
      <alignment horizontal="centerContinuous"/>
    </xf>
    <xf numFmtId="37" fontId="36" fillId="2" borderId="0" xfId="73" applyNumberFormat="1" applyFont="1" applyFill="1" applyAlignment="1">
      <alignment horizontal="left" vertical="center" wrapText="1"/>
    </xf>
    <xf numFmtId="170" fontId="36" fillId="3" borderId="0" xfId="57" applyNumberFormat="1" applyFont="1" applyFill="1"/>
    <xf numFmtId="0" fontId="36" fillId="0" borderId="0" xfId="73" applyFont="1" applyAlignment="1">
      <alignment horizontal="left"/>
    </xf>
    <xf numFmtId="198" fontId="36" fillId="3" borderId="0" xfId="36" applyNumberFormat="1" applyFont="1" applyFill="1" applyBorder="1"/>
    <xf numFmtId="37" fontId="36" fillId="0" borderId="0" xfId="0" applyNumberFormat="1" applyFont="1"/>
    <xf numFmtId="0" fontId="36" fillId="0" borderId="15" xfId="73" applyFont="1" applyBorder="1"/>
    <xf numFmtId="193" fontId="36" fillId="0" borderId="15" xfId="39" applyNumberFormat="1" applyFont="1" applyBorder="1"/>
    <xf numFmtId="3" fontId="51" fillId="0" borderId="0" xfId="0" applyNumberFormat="1" applyFont="1" applyAlignment="1">
      <alignment vertical="center"/>
    </xf>
    <xf numFmtId="176" fontId="36" fillId="0" borderId="0" xfId="70" applyNumberFormat="1" applyFont="1" applyAlignment="1">
      <alignment horizontal="left" vertical="center"/>
    </xf>
    <xf numFmtId="176" fontId="38" fillId="0" borderId="0" xfId="70" applyNumberFormat="1" applyFont="1" applyAlignment="1">
      <alignment horizontal="left" vertical="center"/>
    </xf>
    <xf numFmtId="181" fontId="38" fillId="0" borderId="0" xfId="71" applyNumberFormat="1" applyFont="1" applyAlignment="1">
      <alignment vertical="center"/>
    </xf>
    <xf numFmtId="37" fontId="43" fillId="3" borderId="0" xfId="57" quotePrefix="1" applyNumberFormat="1" applyFont="1" applyFill="1" applyAlignment="1">
      <alignment vertical="center"/>
    </xf>
    <xf numFmtId="37" fontId="47" fillId="0" borderId="0" xfId="34" applyNumberFormat="1" applyFont="1" applyBorder="1" applyAlignment="1" applyProtection="1">
      <alignment horizontal="center" vertical="center"/>
    </xf>
    <xf numFmtId="43" fontId="40" fillId="0" borderId="0" xfId="36" applyFont="1" applyAlignment="1">
      <alignment vertical="center"/>
    </xf>
    <xf numFmtId="37" fontId="36" fillId="2" borderId="0" xfId="73" applyNumberFormat="1" applyFont="1" applyFill="1" applyAlignment="1">
      <alignment horizontal="centerContinuous" vertical="center"/>
    </xf>
    <xf numFmtId="0" fontId="36" fillId="0" borderId="0" xfId="73" applyFont="1" applyAlignment="1">
      <alignment vertical="center"/>
    </xf>
    <xf numFmtId="0" fontId="36" fillId="0" borderId="0" xfId="73" applyFont="1" applyAlignment="1">
      <alignment horizontal="left" vertical="center"/>
    </xf>
    <xf numFmtId="43" fontId="52" fillId="0" borderId="0" xfId="37" applyFont="1" applyFill="1" applyAlignment="1">
      <alignment vertical="center"/>
    </xf>
    <xf numFmtId="0" fontId="36" fillId="0" borderId="15" xfId="73" applyFont="1" applyBorder="1" applyAlignment="1">
      <alignment vertical="center"/>
    </xf>
    <xf numFmtId="0" fontId="43" fillId="0" borderId="0" xfId="76" applyFont="1" applyAlignment="1">
      <alignment vertical="center"/>
    </xf>
    <xf numFmtId="37" fontId="43" fillId="0" borderId="0" xfId="74" applyNumberFormat="1" applyFont="1" applyAlignment="1">
      <alignment vertical="center"/>
    </xf>
    <xf numFmtId="164" fontId="36" fillId="0" borderId="0" xfId="74" applyFont="1" applyAlignment="1">
      <alignment vertical="center"/>
    </xf>
    <xf numFmtId="164" fontId="43" fillId="0" borderId="0" xfId="75" applyFont="1" applyAlignment="1">
      <alignment vertical="center"/>
    </xf>
    <xf numFmtId="0" fontId="43" fillId="0" borderId="0" xfId="76" applyFont="1" applyAlignment="1">
      <alignment vertical="center" wrapText="1"/>
    </xf>
    <xf numFmtId="37" fontId="47" fillId="0" borderId="0" xfId="34" applyNumberFormat="1" applyFont="1" applyBorder="1" applyAlignment="1" applyProtection="1"/>
    <xf numFmtId="37" fontId="48" fillId="0" borderId="0" xfId="0" applyNumberFormat="1" applyFont="1"/>
    <xf numFmtId="0" fontId="36" fillId="2" borderId="0" xfId="70" applyFont="1" applyFill="1" applyAlignment="1">
      <alignment horizontal="left" vertical="center" wrapText="1"/>
    </xf>
    <xf numFmtId="0" fontId="36" fillId="2" borderId="0" xfId="70" applyFont="1" applyFill="1" applyAlignment="1">
      <alignment horizontal="center"/>
    </xf>
    <xf numFmtId="0" fontId="36" fillId="0" borderId="0" xfId="60" applyFont="1" applyAlignment="1">
      <alignment horizontal="left"/>
    </xf>
    <xf numFmtId="173" fontId="36" fillId="0" borderId="0" xfId="70" applyNumberFormat="1" applyFont="1"/>
    <xf numFmtId="173" fontId="49" fillId="0" borderId="0" xfId="70" applyNumberFormat="1" applyFont="1"/>
    <xf numFmtId="37" fontId="36" fillId="0" borderId="0" xfId="70" applyNumberFormat="1" applyFont="1"/>
    <xf numFmtId="0" fontId="36" fillId="2" borderId="0" xfId="70" quotePrefix="1" applyFont="1" applyFill="1" applyAlignment="1">
      <alignment horizontal="left"/>
    </xf>
    <xf numFmtId="181" fontId="36" fillId="0" borderId="0" xfId="71" applyNumberFormat="1" applyFont="1"/>
    <xf numFmtId="181" fontId="36" fillId="0" borderId="0" xfId="71" applyNumberFormat="1" applyFont="1" applyAlignment="1">
      <alignment horizontal="right"/>
    </xf>
    <xf numFmtId="194" fontId="37" fillId="0" borderId="0" xfId="0" applyNumberFormat="1" applyFont="1"/>
    <xf numFmtId="181" fontId="37" fillId="0" borderId="0" xfId="0" applyNumberFormat="1" applyFont="1"/>
    <xf numFmtId="0" fontId="36" fillId="2" borderId="0" xfId="67" applyFont="1" applyFill="1" applyAlignment="1">
      <alignment horizontal="left"/>
    </xf>
    <xf numFmtId="0" fontId="36" fillId="2" borderId="0" xfId="70" applyFont="1" applyFill="1" applyAlignment="1">
      <alignment horizontal="left"/>
    </xf>
    <xf numFmtId="0" fontId="36" fillId="2" borderId="0" xfId="70" quotePrefix="1" applyFont="1" applyFill="1"/>
    <xf numFmtId="0" fontId="36" fillId="2" borderId="0" xfId="70" quotePrefix="1" applyFont="1" applyFill="1" applyAlignment="1">
      <alignment horizontal="left" wrapText="1"/>
    </xf>
    <xf numFmtId="3" fontId="51" fillId="0" borderId="0" xfId="0" applyNumberFormat="1" applyFont="1"/>
    <xf numFmtId="0" fontId="36" fillId="2" borderId="0" xfId="71" applyFont="1" applyFill="1" applyAlignment="1">
      <alignment horizontal="left"/>
    </xf>
    <xf numFmtId="0" fontId="36" fillId="2" borderId="0" xfId="71" applyFont="1" applyFill="1" applyAlignment="1">
      <alignment horizontal="left" wrapText="1"/>
    </xf>
    <xf numFmtId="0" fontId="36" fillId="2" borderId="0" xfId="67" applyFont="1" applyFill="1" applyAlignment="1">
      <alignment horizontal="right" vertical="center"/>
    </xf>
    <xf numFmtId="176" fontId="36" fillId="0" borderId="0" xfId="70" applyNumberFormat="1" applyFont="1" applyAlignment="1">
      <alignment horizontal="left"/>
    </xf>
    <xf numFmtId="181" fontId="36" fillId="0" borderId="16" xfId="71" applyNumberFormat="1" applyFont="1" applyBorder="1"/>
    <xf numFmtId="37" fontId="50" fillId="3" borderId="0" xfId="57" applyNumberFormat="1" applyFont="1" applyFill="1" applyAlignment="1">
      <alignment horizontal="right" indent="1"/>
    </xf>
    <xf numFmtId="195" fontId="43" fillId="0" borderId="0" xfId="0" applyNumberFormat="1" applyFont="1" applyAlignment="1">
      <alignment horizontal="right"/>
    </xf>
    <xf numFmtId="3" fontId="38" fillId="0" borderId="0" xfId="72" applyNumberFormat="1" applyFont="1" applyAlignment="1">
      <alignment horizontal="center" vertical="center" wrapText="1"/>
    </xf>
    <xf numFmtId="193" fontId="38" fillId="0" borderId="0" xfId="39" applyNumberFormat="1" applyFont="1" applyBorder="1"/>
    <xf numFmtId="43" fontId="40" fillId="0" borderId="0" xfId="36" applyFont="1"/>
    <xf numFmtId="0" fontId="40" fillId="0" borderId="0" xfId="0" applyFont="1"/>
    <xf numFmtId="0" fontId="36" fillId="0" borderId="0" xfId="69" applyFont="1"/>
    <xf numFmtId="193" fontId="36" fillId="0" borderId="0" xfId="39" applyNumberFormat="1" applyFont="1" applyFill="1" applyBorder="1"/>
    <xf numFmtId="193" fontId="37" fillId="0" borderId="0" xfId="0" applyNumberFormat="1" applyFont="1"/>
    <xf numFmtId="0" fontId="36" fillId="0" borderId="0" xfId="69" applyFont="1" applyAlignment="1">
      <alignment horizontal="left"/>
    </xf>
    <xf numFmtId="0" fontId="36" fillId="0" borderId="15" xfId="69" applyFont="1" applyBorder="1"/>
    <xf numFmtId="0" fontId="43" fillId="0" borderId="0" xfId="76" applyFont="1" applyAlignment="1">
      <alignment horizontal="justify" vertical="center" wrapText="1"/>
    </xf>
    <xf numFmtId="0" fontId="36" fillId="2" borderId="15" xfId="67" applyFont="1" applyFill="1" applyBorder="1" applyAlignment="1">
      <alignment horizontal="center" vertical="center"/>
    </xf>
    <xf numFmtId="0" fontId="36" fillId="2" borderId="0" xfId="67" applyFont="1" applyFill="1" applyAlignment="1">
      <alignment horizontal="center" vertical="center"/>
    </xf>
    <xf numFmtId="0" fontId="36" fillId="4" borderId="0" xfId="60" applyFont="1" applyFill="1" applyAlignment="1">
      <alignment horizontal="centerContinuous" vertical="center"/>
    </xf>
    <xf numFmtId="0" fontId="36" fillId="2" borderId="16" xfId="67" applyFont="1" applyFill="1" applyBorder="1" applyAlignment="1">
      <alignment horizontal="center" vertical="center"/>
    </xf>
    <xf numFmtId="0" fontId="36" fillId="4" borderId="16" xfId="60" applyFont="1" applyFill="1" applyBorder="1" applyAlignment="1">
      <alignment horizontal="center" vertical="center"/>
    </xf>
    <xf numFmtId="0" fontId="36" fillId="2" borderId="0" xfId="70" quotePrefix="1" applyFont="1" applyFill="1" applyAlignment="1">
      <alignment horizontal="center" vertical="center"/>
    </xf>
    <xf numFmtId="181" fontId="36" fillId="0" borderId="16" xfId="71" applyNumberFormat="1" applyFont="1" applyBorder="1" applyAlignment="1">
      <alignment vertical="center"/>
    </xf>
    <xf numFmtId="37" fontId="43" fillId="3" borderId="0" xfId="57" applyNumberFormat="1" applyFont="1" applyFill="1" applyAlignment="1">
      <alignment horizontal="right" vertical="center"/>
    </xf>
    <xf numFmtId="0" fontId="43" fillId="2" borderId="0" xfId="70" quotePrefix="1" applyFont="1" applyFill="1" applyAlignment="1">
      <alignment horizontal="left" vertical="center"/>
    </xf>
    <xf numFmtId="37" fontId="36" fillId="2" borderId="16" xfId="73" applyNumberFormat="1" applyFont="1" applyFill="1" applyBorder="1" applyAlignment="1">
      <alignment horizontal="center" vertical="center" wrapText="1"/>
    </xf>
    <xf numFmtId="37" fontId="29" fillId="0" borderId="0" xfId="34" applyNumberFormat="1" applyFont="1" applyBorder="1" applyAlignment="1" applyProtection="1">
      <alignment horizontal="center" vertical="center"/>
    </xf>
    <xf numFmtId="37" fontId="30" fillId="0" borderId="0" xfId="0" applyNumberFormat="1" applyFont="1" applyAlignment="1">
      <alignment vertical="center"/>
    </xf>
    <xf numFmtId="17" fontId="33" fillId="2" borderId="0" xfId="70" applyNumberFormat="1" applyFont="1" applyFill="1" applyAlignment="1">
      <alignment horizontal="right" vertical="center"/>
    </xf>
    <xf numFmtId="173" fontId="36" fillId="2" borderId="0" xfId="70" applyNumberFormat="1" applyFont="1" applyFill="1" applyAlignment="1">
      <alignment vertical="center"/>
    </xf>
    <xf numFmtId="0" fontId="36" fillId="0" borderId="0" xfId="70" applyFont="1" applyAlignment="1">
      <alignment vertical="center"/>
    </xf>
    <xf numFmtId="37" fontId="36" fillId="2" borderId="0" xfId="70" applyNumberFormat="1" applyFont="1" applyFill="1" applyAlignment="1">
      <alignment vertical="center"/>
    </xf>
    <xf numFmtId="43" fontId="37" fillId="0" borderId="0" xfId="36" applyFont="1" applyAlignment="1">
      <alignment vertical="center"/>
    </xf>
    <xf numFmtId="37" fontId="50" fillId="3" borderId="0" xfId="57" applyNumberFormat="1" applyFont="1" applyFill="1" applyAlignment="1">
      <alignment horizontal="left" vertical="center"/>
    </xf>
    <xf numFmtId="0" fontId="54" fillId="2" borderId="0" xfId="70" applyFont="1" applyFill="1" applyAlignment="1">
      <alignment vertical="center"/>
    </xf>
    <xf numFmtId="3" fontId="37" fillId="0" borderId="0" xfId="0" applyNumberFormat="1" applyFont="1" applyAlignment="1">
      <alignment vertical="center"/>
    </xf>
    <xf numFmtId="193" fontId="36" fillId="0" borderId="15" xfId="39" applyNumberFormat="1" applyFont="1" applyFill="1" applyBorder="1" applyAlignment="1">
      <alignment vertical="center"/>
    </xf>
    <xf numFmtId="0" fontId="37" fillId="0" borderId="0" xfId="0" applyFont="1" applyAlignment="1">
      <alignment vertical="center" wrapText="1"/>
    </xf>
    <xf numFmtId="0" fontId="36" fillId="2" borderId="0" xfId="70" applyFont="1" applyFill="1" applyAlignment="1">
      <alignment vertical="center"/>
    </xf>
    <xf numFmtId="2" fontId="36" fillId="0" borderId="0" xfId="80" applyNumberFormat="1" applyFont="1" applyFill="1" applyBorder="1" applyAlignment="1">
      <alignment horizontal="right" vertical="center"/>
    </xf>
    <xf numFmtId="0" fontId="36" fillId="0" borderId="0" xfId="61" applyFont="1" applyAlignment="1">
      <alignment horizontal="left" vertical="center"/>
    </xf>
    <xf numFmtId="0" fontId="37" fillId="0" borderId="0" xfId="42" applyFont="1" applyAlignment="1">
      <alignment vertical="center"/>
    </xf>
    <xf numFmtId="0" fontId="36" fillId="0" borderId="0" xfId="70" quotePrefix="1" applyFont="1" applyAlignment="1">
      <alignment horizontal="left" vertical="center"/>
    </xf>
    <xf numFmtId="0" fontId="36" fillId="0" borderId="0" xfId="70" applyFont="1" applyAlignment="1">
      <alignment horizontal="left" vertical="center"/>
    </xf>
    <xf numFmtId="176" fontId="36" fillId="2" borderId="0" xfId="67" applyNumberFormat="1" applyFont="1" applyFill="1" applyAlignment="1">
      <alignment horizontal="left" vertical="center"/>
    </xf>
    <xf numFmtId="2" fontId="36" fillId="0" borderId="16" xfId="80" applyNumberFormat="1" applyFont="1" applyFill="1" applyBorder="1" applyAlignment="1">
      <alignment horizontal="right" vertical="center"/>
    </xf>
    <xf numFmtId="0" fontId="37" fillId="0" borderId="0" xfId="0" applyFont="1" applyAlignment="1">
      <alignment horizontal="center" vertical="center"/>
    </xf>
    <xf numFmtId="3" fontId="36" fillId="0" borderId="0" xfId="0" applyNumberFormat="1" applyFont="1"/>
    <xf numFmtId="3" fontId="37" fillId="0" borderId="0" xfId="0" applyNumberFormat="1" applyFont="1"/>
    <xf numFmtId="193" fontId="36" fillId="0" borderId="15" xfId="39" applyNumberFormat="1" applyFont="1" applyFill="1" applyBorder="1"/>
    <xf numFmtId="2" fontId="36" fillId="0" borderId="0" xfId="79" applyNumberFormat="1" applyFont="1" applyFill="1" applyBorder="1" applyAlignment="1">
      <alignment horizontal="right" vertical="center"/>
    </xf>
    <xf numFmtId="2" fontId="36" fillId="0" borderId="16" xfId="79" applyNumberFormat="1" applyFont="1" applyFill="1" applyBorder="1" applyAlignment="1">
      <alignment horizontal="right" vertical="center"/>
    </xf>
    <xf numFmtId="164" fontId="43" fillId="0" borderId="0" xfId="75" applyFont="1" applyAlignment="1">
      <alignment vertical="center" wrapText="1"/>
    </xf>
    <xf numFmtId="2" fontId="36" fillId="0" borderId="0" xfId="70" applyNumberFormat="1" applyFont="1" applyAlignment="1">
      <alignment horizontal="right" vertical="center"/>
    </xf>
    <xf numFmtId="181" fontId="36" fillId="0" borderId="15" xfId="71" applyNumberFormat="1" applyFont="1" applyBorder="1" applyAlignment="1">
      <alignment vertical="center"/>
    </xf>
    <xf numFmtId="2" fontId="36" fillId="0" borderId="15" xfId="70" applyNumberFormat="1" applyFont="1" applyBorder="1" applyAlignment="1">
      <alignment horizontal="right" vertical="center"/>
    </xf>
    <xf numFmtId="0" fontId="36" fillId="4" borderId="16" xfId="60" applyFont="1" applyFill="1" applyBorder="1" applyAlignment="1">
      <alignment horizontal="center"/>
    </xf>
    <xf numFmtId="0" fontId="36" fillId="2" borderId="0" xfId="67" applyFont="1" applyFill="1" applyAlignment="1">
      <alignment horizontal="center"/>
    </xf>
    <xf numFmtId="0" fontId="36" fillId="0" borderId="0" xfId="70" applyFont="1"/>
    <xf numFmtId="2" fontId="36" fillId="0" borderId="0" xfId="70" applyNumberFormat="1" applyFont="1" applyAlignment="1">
      <alignment horizontal="right" indent="1"/>
    </xf>
    <xf numFmtId="0" fontId="36" fillId="2" borderId="0" xfId="70" quotePrefix="1" applyFont="1" applyFill="1" applyAlignment="1">
      <alignment horizontal="center"/>
    </xf>
    <xf numFmtId="0" fontId="36" fillId="0" borderId="0" xfId="61" applyFont="1" applyAlignment="1">
      <alignment horizontal="left"/>
    </xf>
    <xf numFmtId="0" fontId="36" fillId="0" borderId="0" xfId="70" quotePrefix="1" applyFont="1" applyAlignment="1">
      <alignment horizontal="left"/>
    </xf>
    <xf numFmtId="0" fontId="36" fillId="0" borderId="0" xfId="70" applyFont="1" applyAlignment="1">
      <alignment horizontal="left"/>
    </xf>
    <xf numFmtId="176" fontId="36" fillId="2" borderId="0" xfId="67" applyNumberFormat="1" applyFont="1" applyFill="1" applyAlignment="1">
      <alignment horizontal="left"/>
    </xf>
    <xf numFmtId="2" fontId="36" fillId="0" borderId="16" xfId="70" applyNumberFormat="1" applyFont="1" applyBorder="1" applyAlignment="1">
      <alignment horizontal="right" indent="1"/>
    </xf>
    <xf numFmtId="0" fontId="43" fillId="0" borderId="0" xfId="69" applyFont="1" applyAlignment="1">
      <alignment vertical="center"/>
    </xf>
    <xf numFmtId="3" fontId="36" fillId="0" borderId="0" xfId="39" applyNumberFormat="1" applyFont="1" applyBorder="1" applyAlignment="1">
      <alignment vertical="center"/>
    </xf>
    <xf numFmtId="17" fontId="33" fillId="2" borderId="0" xfId="70" applyNumberFormat="1" applyFont="1" applyFill="1" applyAlignment="1">
      <alignment vertical="center"/>
    </xf>
    <xf numFmtId="37" fontId="55" fillId="0" borderId="0" xfId="0" applyNumberFormat="1" applyFont="1" applyAlignment="1">
      <alignment vertical="center"/>
    </xf>
    <xf numFmtId="17" fontId="48" fillId="2" borderId="0" xfId="70" applyNumberFormat="1" applyFont="1" applyFill="1" applyAlignment="1">
      <alignment vertical="center"/>
    </xf>
    <xf numFmtId="0" fontId="36" fillId="4" borderId="15" xfId="60" applyFont="1" applyFill="1" applyBorder="1" applyAlignment="1">
      <alignment horizontal="center" vertical="center"/>
    </xf>
    <xf numFmtId="0" fontId="36" fillId="2" borderId="0" xfId="67" applyFont="1" applyFill="1" applyAlignment="1">
      <alignment horizontal="center" vertical="center" wrapText="1"/>
    </xf>
    <xf numFmtId="37" fontId="35" fillId="0" borderId="0" xfId="0" applyNumberFormat="1" applyFont="1" applyAlignment="1">
      <alignment horizontal="left" vertical="center"/>
    </xf>
    <xf numFmtId="3" fontId="36" fillId="2" borderId="0" xfId="72" applyNumberFormat="1" applyFont="1" applyFill="1" applyAlignment="1">
      <alignment horizontal="left" vertical="center" wrapText="1"/>
    </xf>
    <xf numFmtId="37" fontId="57" fillId="0" borderId="0" xfId="0" applyNumberFormat="1" applyFont="1" applyAlignment="1">
      <alignment vertical="center"/>
    </xf>
    <xf numFmtId="187" fontId="36" fillId="0" borderId="0" xfId="39" applyNumberFormat="1" applyFont="1" applyBorder="1" applyAlignment="1">
      <alignment vertical="center"/>
    </xf>
    <xf numFmtId="192" fontId="36" fillId="0" borderId="0" xfId="39" applyNumberFormat="1" applyFont="1" applyBorder="1" applyAlignment="1">
      <alignment vertical="center"/>
    </xf>
    <xf numFmtId="187" fontId="36" fillId="0" borderId="0" xfId="39" applyNumberFormat="1" applyFont="1" applyFill="1" applyBorder="1" applyAlignment="1">
      <alignment vertical="center"/>
    </xf>
    <xf numFmtId="187" fontId="36" fillId="0" borderId="15" xfId="39" applyNumberFormat="1" applyFont="1" applyBorder="1" applyAlignment="1">
      <alignment vertical="center"/>
    </xf>
    <xf numFmtId="192" fontId="36" fillId="0" borderId="15" xfId="39" applyNumberFormat="1" applyFont="1" applyBorder="1" applyAlignment="1">
      <alignment vertical="center"/>
    </xf>
    <xf numFmtId="190" fontId="36" fillId="0" borderId="0" xfId="39" applyNumberFormat="1" applyFont="1" applyBorder="1" applyAlignment="1">
      <alignment vertical="center"/>
    </xf>
    <xf numFmtId="191" fontId="36" fillId="0" borderId="0" xfId="39" applyNumberFormat="1" applyFont="1" applyBorder="1" applyAlignment="1">
      <alignment vertical="center"/>
    </xf>
    <xf numFmtId="190" fontId="36" fillId="0" borderId="15" xfId="39" applyNumberFormat="1" applyFont="1" applyBorder="1" applyAlignment="1">
      <alignment vertical="center"/>
    </xf>
    <xf numFmtId="191" fontId="36" fillId="0" borderId="15" xfId="39" applyNumberFormat="1" applyFont="1" applyBorder="1" applyAlignment="1">
      <alignment vertical="center"/>
    </xf>
    <xf numFmtId="0" fontId="48" fillId="2" borderId="0" xfId="70" applyFont="1" applyFill="1" applyAlignment="1">
      <alignment vertical="center"/>
    </xf>
    <xf numFmtId="37" fontId="48" fillId="2" borderId="0" xfId="70" applyNumberFormat="1" applyFont="1" applyFill="1" applyAlignment="1">
      <alignment vertical="center"/>
    </xf>
    <xf numFmtId="184" fontId="36" fillId="0" borderId="0" xfId="70" applyNumberFormat="1" applyFont="1" applyAlignment="1">
      <alignment vertical="center"/>
    </xf>
    <xf numFmtId="189" fontId="36" fillId="0" borderId="0" xfId="70" applyNumberFormat="1" applyFont="1" applyAlignment="1">
      <alignment vertical="center"/>
    </xf>
    <xf numFmtId="184" fontId="36" fillId="2" borderId="0" xfId="70" applyNumberFormat="1" applyFont="1" applyFill="1" applyAlignment="1">
      <alignment vertical="center"/>
    </xf>
    <xf numFmtId="184" fontId="36" fillId="0" borderId="0" xfId="71" applyNumberFormat="1" applyFont="1" applyAlignment="1">
      <alignment vertical="center"/>
    </xf>
    <xf numFmtId="0" fontId="36" fillId="0" borderId="0" xfId="70" applyFont="1" applyAlignment="1">
      <alignment horizontal="center" vertical="center"/>
    </xf>
    <xf numFmtId="176" fontId="36" fillId="2" borderId="0" xfId="65" applyNumberFormat="1" applyFont="1" applyFill="1" applyAlignment="1">
      <alignment horizontal="left" vertical="center"/>
    </xf>
    <xf numFmtId="0" fontId="36" fillId="0" borderId="16" xfId="70" applyFont="1" applyBorder="1" applyAlignment="1">
      <alignment horizontal="center" vertical="center"/>
    </xf>
    <xf numFmtId="184" fontId="36" fillId="2" borderId="16" xfId="70" applyNumberFormat="1" applyFont="1" applyFill="1" applyBorder="1" applyAlignment="1">
      <alignment vertical="center"/>
    </xf>
    <xf numFmtId="189" fontId="36" fillId="0" borderId="16" xfId="70" applyNumberFormat="1" applyFont="1" applyBorder="1" applyAlignment="1">
      <alignment vertical="center"/>
    </xf>
    <xf numFmtId="37" fontId="36" fillId="2" borderId="0" xfId="69" applyNumberFormat="1" applyFont="1" applyFill="1" applyAlignment="1">
      <alignment horizontal="centerContinuous" vertical="center"/>
    </xf>
    <xf numFmtId="187" fontId="36" fillId="0" borderId="0" xfId="39" applyNumberFormat="1" applyFont="1" applyBorder="1" applyAlignment="1">
      <alignment horizontal="right" vertical="center"/>
    </xf>
    <xf numFmtId="37" fontId="36" fillId="2" borderId="0" xfId="69" applyNumberFormat="1" applyFont="1" applyFill="1" applyAlignment="1">
      <alignment horizontal="left" vertical="center" wrapText="1"/>
    </xf>
    <xf numFmtId="187" fontId="36" fillId="0" borderId="0" xfId="69" applyNumberFormat="1" applyFont="1" applyAlignment="1">
      <alignment horizontal="right" vertical="center"/>
    </xf>
    <xf numFmtId="188" fontId="36" fillId="0" borderId="0" xfId="60" applyNumberFormat="1" applyFont="1" applyAlignment="1">
      <alignment vertical="center"/>
    </xf>
    <xf numFmtId="187" fontId="36" fillId="0" borderId="0" xfId="39" applyNumberFormat="1" applyFont="1" applyFill="1" applyBorder="1" applyAlignment="1">
      <alignment horizontal="right" vertical="center"/>
    </xf>
    <xf numFmtId="0" fontId="36" fillId="0" borderId="16" xfId="69" applyFont="1" applyBorder="1" applyAlignment="1">
      <alignment vertical="center"/>
    </xf>
    <xf numFmtId="187" fontId="36" fillId="0" borderId="16" xfId="39" applyNumberFormat="1" applyFont="1" applyBorder="1" applyAlignment="1">
      <alignment horizontal="right" vertical="center"/>
    </xf>
    <xf numFmtId="187" fontId="36" fillId="0" borderId="16" xfId="69" applyNumberFormat="1" applyFont="1" applyBorder="1" applyAlignment="1">
      <alignment horizontal="right" vertical="center"/>
    </xf>
    <xf numFmtId="37" fontId="36" fillId="2" borderId="0" xfId="69" applyNumberFormat="1" applyFont="1" applyFill="1" applyAlignment="1">
      <alignment vertical="center"/>
    </xf>
    <xf numFmtId="186" fontId="36" fillId="2" borderId="15" xfId="69" applyNumberFormat="1" applyFont="1" applyFill="1" applyBorder="1" applyAlignment="1">
      <alignment horizontal="center" vertical="center" wrapText="1"/>
    </xf>
    <xf numFmtId="186" fontId="36" fillId="2" borderId="16" xfId="69" applyNumberFormat="1" applyFont="1" applyFill="1" applyBorder="1" applyAlignment="1">
      <alignment horizontal="center" vertical="center" wrapText="1"/>
    </xf>
    <xf numFmtId="37" fontId="36" fillId="2" borderId="0" xfId="69" applyNumberFormat="1" applyFont="1" applyFill="1" applyAlignment="1">
      <alignment vertical="center" wrapText="1"/>
    </xf>
    <xf numFmtId="181" fontId="36" fillId="0" borderId="0" xfId="63" applyNumberFormat="1" applyFont="1" applyAlignment="1">
      <alignment vertical="center"/>
    </xf>
    <xf numFmtId="181" fontId="36" fillId="0" borderId="16" xfId="63" applyNumberFormat="1" applyFont="1" applyBorder="1" applyAlignment="1">
      <alignment vertical="center"/>
    </xf>
    <xf numFmtId="0" fontId="48" fillId="2" borderId="0" xfId="67" applyFont="1" applyFill="1" applyAlignment="1">
      <alignment vertical="center"/>
    </xf>
    <xf numFmtId="37" fontId="48" fillId="2" borderId="0" xfId="67" applyNumberFormat="1" applyFont="1" applyFill="1" applyAlignment="1">
      <alignment vertical="center"/>
    </xf>
    <xf numFmtId="17" fontId="36" fillId="2" borderId="0" xfId="67" applyNumberFormat="1" applyFont="1" applyFill="1" applyAlignment="1">
      <alignment horizontal="center" vertical="center" wrapText="1"/>
    </xf>
    <xf numFmtId="173" fontId="36" fillId="2" borderId="0" xfId="67" applyNumberFormat="1" applyFont="1" applyFill="1" applyAlignment="1">
      <alignment vertical="center"/>
    </xf>
    <xf numFmtId="37" fontId="36" fillId="2" borderId="0" xfId="67" applyNumberFormat="1" applyFont="1" applyFill="1" applyAlignment="1">
      <alignment vertical="center"/>
    </xf>
    <xf numFmtId="0" fontId="36" fillId="2" borderId="0" xfId="67" applyFont="1" applyFill="1" applyAlignment="1">
      <alignment vertical="center"/>
    </xf>
    <xf numFmtId="0" fontId="36" fillId="2" borderId="0" xfId="67" quotePrefix="1" applyFont="1" applyFill="1" applyAlignment="1">
      <alignment horizontal="left" vertical="center"/>
    </xf>
    <xf numFmtId="170" fontId="36" fillId="0" borderId="0" xfId="67" applyNumberFormat="1" applyFont="1" applyAlignment="1">
      <alignment vertical="center"/>
    </xf>
    <xf numFmtId="39" fontId="36" fillId="0" borderId="0" xfId="67" applyNumberFormat="1" applyFont="1" applyAlignment="1">
      <alignment horizontal="right" vertical="center"/>
    </xf>
    <xf numFmtId="170" fontId="36" fillId="2" borderId="0" xfId="67" applyNumberFormat="1" applyFont="1" applyFill="1" applyAlignment="1">
      <alignment vertical="center"/>
    </xf>
    <xf numFmtId="0" fontId="36" fillId="2" borderId="0" xfId="67" quotePrefix="1" applyFont="1" applyFill="1" applyAlignment="1">
      <alignment horizontal="center" vertical="center"/>
    </xf>
    <xf numFmtId="0" fontId="36" fillId="2" borderId="0" xfId="68" applyFont="1" applyFill="1" applyAlignment="1">
      <alignment horizontal="left" vertical="center"/>
    </xf>
    <xf numFmtId="0" fontId="36" fillId="2" borderId="0" xfId="68" applyFont="1" applyFill="1" applyAlignment="1">
      <alignment vertical="center"/>
    </xf>
    <xf numFmtId="0" fontId="36" fillId="0" borderId="0" xfId="68" applyFont="1" applyAlignment="1">
      <alignment horizontal="left" vertical="center"/>
    </xf>
    <xf numFmtId="0" fontId="36" fillId="0" borderId="0" xfId="68" applyFont="1" applyAlignment="1">
      <alignment vertical="center"/>
    </xf>
    <xf numFmtId="185" fontId="36" fillId="0" borderId="0" xfId="68" applyNumberFormat="1" applyFont="1" applyAlignment="1">
      <alignment vertical="center"/>
    </xf>
    <xf numFmtId="0" fontId="36" fillId="0" borderId="0" xfId="62" quotePrefix="1" applyFont="1" applyAlignment="1">
      <alignment horizontal="left" vertical="center"/>
    </xf>
    <xf numFmtId="170" fontId="36" fillId="2" borderId="16" xfId="67" applyNumberFormat="1" applyFont="1" applyFill="1" applyBorder="1" applyAlignment="1">
      <alignment vertical="center"/>
    </xf>
    <xf numFmtId="39" fontId="36" fillId="0" borderId="16" xfId="67" applyNumberFormat="1" applyFont="1" applyBorder="1" applyAlignment="1">
      <alignment horizontal="right" vertical="center"/>
    </xf>
    <xf numFmtId="0" fontId="48" fillId="2" borderId="0" xfId="65" applyFont="1" applyFill="1" applyAlignment="1">
      <alignment vertical="center"/>
    </xf>
    <xf numFmtId="37" fontId="48" fillId="2" borderId="0" xfId="65" applyNumberFormat="1" applyFont="1" applyFill="1" applyAlignment="1">
      <alignment vertical="center"/>
    </xf>
    <xf numFmtId="0" fontId="36" fillId="2" borderId="0" xfId="65" applyFont="1" applyFill="1" applyAlignment="1">
      <alignment horizontal="center" vertical="center"/>
    </xf>
    <xf numFmtId="37" fontId="36" fillId="2" borderId="0" xfId="65" applyNumberFormat="1" applyFont="1" applyFill="1" applyAlignment="1">
      <alignment vertical="center"/>
    </xf>
    <xf numFmtId="0" fontId="36" fillId="2" borderId="0" xfId="65" applyFont="1" applyFill="1" applyAlignment="1">
      <alignment vertical="center"/>
    </xf>
    <xf numFmtId="0" fontId="36" fillId="2" borderId="0" xfId="65" quotePrefix="1" applyFont="1" applyFill="1" applyAlignment="1">
      <alignment horizontal="left" vertical="center"/>
    </xf>
    <xf numFmtId="184" fontId="36" fillId="0" borderId="0" xfId="65" applyNumberFormat="1" applyFont="1" applyAlignment="1">
      <alignment vertical="center"/>
    </xf>
    <xf numFmtId="39" fontId="36" fillId="2" borderId="0" xfId="65" applyNumberFormat="1" applyFont="1" applyFill="1" applyAlignment="1">
      <alignment vertical="center"/>
    </xf>
    <xf numFmtId="184" fontId="36" fillId="2" borderId="0" xfId="65" applyNumberFormat="1" applyFont="1" applyFill="1" applyAlignment="1">
      <alignment vertical="center"/>
    </xf>
    <xf numFmtId="0" fontId="36" fillId="2" borderId="0" xfId="65" quotePrefix="1" applyFont="1" applyFill="1" applyAlignment="1">
      <alignment horizontal="center" vertical="center"/>
    </xf>
    <xf numFmtId="0" fontId="36" fillId="2" borderId="0" xfId="65" applyFont="1" applyFill="1" applyAlignment="1">
      <alignment horizontal="left" vertical="center"/>
    </xf>
    <xf numFmtId="0" fontId="36" fillId="2" borderId="0" xfId="66" applyFont="1" applyFill="1" applyAlignment="1">
      <alignment horizontal="left" vertical="center"/>
    </xf>
    <xf numFmtId="0" fontId="36" fillId="2" borderId="0" xfId="66" applyFont="1" applyFill="1" applyAlignment="1">
      <alignment vertical="center"/>
    </xf>
    <xf numFmtId="39" fontId="36" fillId="0" borderId="0" xfId="65" applyNumberFormat="1" applyFont="1" applyAlignment="1">
      <alignment vertical="center"/>
    </xf>
    <xf numFmtId="0" fontId="36" fillId="2" borderId="16" xfId="65" applyFont="1" applyFill="1" applyBorder="1" applyAlignment="1">
      <alignment horizontal="center" vertical="center"/>
    </xf>
    <xf numFmtId="184" fontId="36" fillId="2" borderId="16" xfId="65" applyNumberFormat="1" applyFont="1" applyFill="1" applyBorder="1" applyAlignment="1">
      <alignment vertical="center"/>
    </xf>
    <xf numFmtId="39" fontId="36" fillId="2" borderId="16" xfId="65" applyNumberFormat="1" applyFont="1" applyFill="1" applyBorder="1" applyAlignment="1">
      <alignment vertical="center"/>
    </xf>
    <xf numFmtId="0" fontId="48" fillId="0" borderId="0" xfId="64" applyFont="1" applyAlignment="1">
      <alignment vertical="center"/>
    </xf>
    <xf numFmtId="37" fontId="48" fillId="0" borderId="0" xfId="64" applyNumberFormat="1" applyFont="1" applyAlignment="1">
      <alignment vertical="center"/>
    </xf>
    <xf numFmtId="0" fontId="36" fillId="4" borderId="0" xfId="60" applyFont="1" applyFill="1" applyAlignment="1">
      <alignment horizontal="center" vertical="center"/>
    </xf>
    <xf numFmtId="0" fontId="36" fillId="0" borderId="0" xfId="64" applyFont="1" applyAlignment="1">
      <alignment vertical="center"/>
    </xf>
    <xf numFmtId="0" fontId="36" fillId="0" borderId="0" xfId="64" applyFont="1" applyAlignment="1">
      <alignment horizontal="center" vertical="center"/>
    </xf>
    <xf numFmtId="0" fontId="36" fillId="0" borderId="0" xfId="64" quotePrefix="1" applyFont="1" applyAlignment="1">
      <alignment horizontal="left" vertical="center"/>
    </xf>
    <xf numFmtId="166" fontId="36" fillId="0" borderId="0" xfId="63" applyNumberFormat="1" applyFont="1" applyAlignment="1">
      <alignment vertical="center"/>
    </xf>
    <xf numFmtId="0" fontId="36" fillId="0" borderId="0" xfId="64" quotePrefix="1" applyFont="1" applyAlignment="1">
      <alignment horizontal="center" vertical="center"/>
    </xf>
    <xf numFmtId="182" fontId="36" fillId="0" borderId="0" xfId="64" applyNumberFormat="1" applyFont="1" applyAlignment="1">
      <alignment horizontal="center" vertical="center" wrapText="1"/>
    </xf>
    <xf numFmtId="0" fontId="36" fillId="0" borderId="0" xfId="64" applyFont="1" applyAlignment="1">
      <alignment horizontal="left" vertical="center"/>
    </xf>
    <xf numFmtId="176" fontId="36" fillId="0" borderId="0" xfId="64" applyNumberFormat="1" applyFont="1" applyAlignment="1">
      <alignment horizontal="left" vertical="center"/>
    </xf>
    <xf numFmtId="176" fontId="36" fillId="0" borderId="0" xfId="64" applyNumberFormat="1" applyFont="1" applyAlignment="1">
      <alignment horizontal="center" vertical="center"/>
    </xf>
    <xf numFmtId="183" fontId="36" fillId="0" borderId="0" xfId="64" applyNumberFormat="1" applyFont="1" applyAlignment="1">
      <alignment horizontal="center" vertical="center" wrapText="1"/>
    </xf>
    <xf numFmtId="0" fontId="36" fillId="0" borderId="16" xfId="64" applyFont="1" applyBorder="1" applyAlignment="1">
      <alignment horizontal="center" vertical="center"/>
    </xf>
    <xf numFmtId="166" fontId="36" fillId="0" borderId="16" xfId="63" applyNumberFormat="1" applyFont="1" applyBorder="1" applyAlignment="1">
      <alignment vertical="center"/>
    </xf>
    <xf numFmtId="176" fontId="36" fillId="0" borderId="0" xfId="64" applyNumberFormat="1" applyFont="1" applyAlignment="1">
      <alignment horizontal="right" vertical="center"/>
    </xf>
    <xf numFmtId="0" fontId="48" fillId="0" borderId="0" xfId="63" applyFont="1" applyAlignment="1">
      <alignment vertical="center"/>
    </xf>
    <xf numFmtId="37" fontId="48" fillId="0" borderId="0" xfId="63" applyNumberFormat="1" applyFont="1" applyAlignment="1">
      <alignment vertical="center"/>
    </xf>
    <xf numFmtId="0" fontId="36" fillId="0" borderId="0" xfId="63" applyFont="1" applyAlignment="1">
      <alignment vertical="center"/>
    </xf>
    <xf numFmtId="0" fontId="36" fillId="0" borderId="0" xfId="63" applyFont="1" applyAlignment="1">
      <alignment horizontal="center" vertical="center"/>
    </xf>
    <xf numFmtId="0" fontId="36" fillId="0" borderId="0" xfId="63" quotePrefix="1" applyFont="1" applyAlignment="1">
      <alignment horizontal="left" vertical="center"/>
    </xf>
    <xf numFmtId="0" fontId="36" fillId="0" borderId="0" xfId="63" quotePrefix="1" applyFont="1" applyAlignment="1">
      <alignment horizontal="center" vertical="center"/>
    </xf>
    <xf numFmtId="0" fontId="36" fillId="0" borderId="0" xfId="63" applyFont="1" applyAlignment="1">
      <alignment horizontal="left" vertical="center"/>
    </xf>
    <xf numFmtId="176" fontId="36" fillId="0" borderId="0" xfId="63" applyNumberFormat="1" applyFont="1" applyAlignment="1">
      <alignment horizontal="center" vertical="center"/>
    </xf>
    <xf numFmtId="176" fontId="36" fillId="0" borderId="0" xfId="63" applyNumberFormat="1" applyFont="1" applyAlignment="1">
      <alignment horizontal="left" vertical="center"/>
    </xf>
    <xf numFmtId="181" fontId="36" fillId="0" borderId="0" xfId="63" applyNumberFormat="1" applyFont="1" applyAlignment="1">
      <alignment horizontal="right" vertical="center"/>
    </xf>
    <xf numFmtId="0" fontId="36" fillId="0" borderId="16" xfId="63" quotePrefix="1" applyFont="1" applyBorder="1" applyAlignment="1">
      <alignment horizontal="center" vertical="center"/>
    </xf>
    <xf numFmtId="176" fontId="36" fillId="0" borderId="0" xfId="63" applyNumberFormat="1" applyFont="1" applyAlignment="1">
      <alignment horizontal="right" vertical="center"/>
    </xf>
    <xf numFmtId="0" fontId="48" fillId="0" borderId="0" xfId="62" applyFont="1" applyAlignment="1">
      <alignment vertical="center"/>
    </xf>
    <xf numFmtId="37" fontId="48" fillId="0" borderId="0" xfId="62" applyNumberFormat="1" applyFont="1" applyAlignment="1">
      <alignment vertical="center"/>
    </xf>
    <xf numFmtId="0" fontId="36" fillId="0" borderId="0" xfId="62" applyFont="1" applyAlignment="1">
      <alignment vertical="center"/>
    </xf>
    <xf numFmtId="0" fontId="36" fillId="0" borderId="0" xfId="62" applyFont="1" applyAlignment="1">
      <alignment horizontal="center" vertical="center"/>
    </xf>
    <xf numFmtId="181" fontId="36" fillId="0" borderId="0" xfId="62" applyNumberFormat="1" applyFont="1" applyAlignment="1">
      <alignment vertical="center"/>
    </xf>
    <xf numFmtId="39" fontId="36" fillId="0" borderId="0" xfId="62" applyNumberFormat="1" applyFont="1" applyAlignment="1">
      <alignment vertical="center"/>
    </xf>
    <xf numFmtId="0" fontId="36" fillId="0" borderId="0" xfId="62" quotePrefix="1" applyFont="1" applyAlignment="1">
      <alignment horizontal="center" vertical="center"/>
    </xf>
    <xf numFmtId="0" fontId="36" fillId="0" borderId="0" xfId="62" applyFont="1" applyAlignment="1">
      <alignment horizontal="left" vertical="center"/>
    </xf>
    <xf numFmtId="0" fontId="36" fillId="0" borderId="0" xfId="61" applyFont="1" applyAlignment="1">
      <alignment vertical="center"/>
    </xf>
    <xf numFmtId="176" fontId="36" fillId="0" borderId="0" xfId="62" applyNumberFormat="1" applyFont="1" applyAlignment="1">
      <alignment horizontal="right" vertical="center"/>
    </xf>
    <xf numFmtId="176" fontId="36" fillId="0" borderId="0" xfId="62" applyNumberFormat="1" applyFont="1" applyAlignment="1">
      <alignment horizontal="left" vertical="center"/>
    </xf>
    <xf numFmtId="2" fontId="36" fillId="0" borderId="0" xfId="62" applyNumberFormat="1" applyFont="1" applyAlignment="1">
      <alignment vertical="center"/>
    </xf>
    <xf numFmtId="181" fontId="36" fillId="0" borderId="0" xfId="62" applyNumberFormat="1" applyFont="1" applyAlignment="1">
      <alignment horizontal="right" vertical="center"/>
    </xf>
    <xf numFmtId="0" fontId="36" fillId="0" borderId="0" xfId="62" quotePrefix="1" applyFont="1" applyAlignment="1">
      <alignment horizontal="right" vertical="center"/>
    </xf>
    <xf numFmtId="0" fontId="36" fillId="0" borderId="16" xfId="62" quotePrefix="1" applyFont="1" applyBorder="1" applyAlignment="1">
      <alignment horizontal="right" vertical="center"/>
    </xf>
    <xf numFmtId="181" fontId="36" fillId="0" borderId="16" xfId="62" applyNumberFormat="1" applyFont="1" applyBorder="1" applyAlignment="1">
      <alignment vertical="center"/>
    </xf>
    <xf numFmtId="2" fontId="36" fillId="0" borderId="16" xfId="62" applyNumberFormat="1" applyFont="1" applyBorder="1" applyAlignment="1">
      <alignment vertical="center"/>
    </xf>
    <xf numFmtId="0" fontId="48" fillId="0" borderId="0" xfId="61" applyFont="1" applyAlignment="1">
      <alignment vertical="center"/>
    </xf>
    <xf numFmtId="37" fontId="48" fillId="0" borderId="0" xfId="61" applyNumberFormat="1" applyFont="1" applyAlignment="1">
      <alignment vertical="center"/>
    </xf>
    <xf numFmtId="0" fontId="36" fillId="0" borderId="15" xfId="60" applyFont="1" applyBorder="1" applyAlignment="1">
      <alignment horizontal="centerContinuous" vertical="center"/>
    </xf>
    <xf numFmtId="0" fontId="36" fillId="0" borderId="16" xfId="60" applyFont="1" applyBorder="1" applyAlignment="1">
      <alignment horizontal="center" vertical="center"/>
    </xf>
    <xf numFmtId="0" fontId="36" fillId="0" borderId="0" xfId="60" applyFont="1" applyAlignment="1">
      <alignment horizontal="centerContinuous" vertical="center"/>
    </xf>
    <xf numFmtId="0" fontId="36" fillId="0" borderId="16" xfId="60" applyFont="1" applyBorder="1" applyAlignment="1">
      <alignment horizontal="centerContinuous" vertical="center"/>
    </xf>
    <xf numFmtId="0" fontId="36" fillId="0" borderId="0" xfId="61" applyFont="1" applyAlignment="1">
      <alignment horizontal="center" vertical="center"/>
    </xf>
    <xf numFmtId="0" fontId="36" fillId="0" borderId="0" xfId="61" quotePrefix="1" applyFont="1" applyAlignment="1">
      <alignment horizontal="left" vertical="center"/>
    </xf>
    <xf numFmtId="180" fontId="36" fillId="0" borderId="0" xfId="61" applyNumberFormat="1" applyFont="1" applyAlignment="1">
      <alignment vertical="center"/>
    </xf>
    <xf numFmtId="39" fontId="36" fillId="0" borderId="0" xfId="61" applyNumberFormat="1" applyFont="1" applyAlignment="1">
      <alignment vertical="center"/>
    </xf>
    <xf numFmtId="0" fontId="36" fillId="0" borderId="0" xfId="61" quotePrefix="1" applyFont="1" applyAlignment="1">
      <alignment horizontal="center" vertical="center"/>
    </xf>
    <xf numFmtId="176" fontId="36" fillId="0" borderId="0" xfId="61" applyNumberFormat="1" applyFont="1" applyAlignment="1">
      <alignment horizontal="left" vertical="center"/>
    </xf>
    <xf numFmtId="176" fontId="36" fillId="0" borderId="16" xfId="61" applyNumberFormat="1" applyFont="1" applyBorder="1" applyAlignment="1">
      <alignment horizontal="left" vertical="center"/>
    </xf>
    <xf numFmtId="180" fontId="36" fillId="0" borderId="16" xfId="61" applyNumberFormat="1" applyFont="1" applyBorder="1" applyAlignment="1">
      <alignment vertical="center"/>
    </xf>
    <xf numFmtId="39" fontId="36" fillId="0" borderId="16" xfId="61" applyNumberFormat="1" applyFont="1" applyBorder="1" applyAlignment="1">
      <alignment vertical="center"/>
    </xf>
    <xf numFmtId="0" fontId="48" fillId="0" borderId="0" xfId="60" applyFont="1" applyAlignment="1">
      <alignment vertical="center"/>
    </xf>
    <xf numFmtId="37" fontId="48" fillId="0" borderId="0" xfId="60" applyNumberFormat="1" applyFont="1" applyAlignment="1">
      <alignment vertical="center"/>
    </xf>
    <xf numFmtId="0" fontId="36" fillId="0" borderId="0" xfId="60" applyFont="1" applyAlignment="1">
      <alignment vertical="center"/>
    </xf>
    <xf numFmtId="37" fontId="36" fillId="0" borderId="0" xfId="60" applyNumberFormat="1" applyFont="1" applyAlignment="1">
      <alignment vertical="center"/>
    </xf>
    <xf numFmtId="0" fontId="36" fillId="0" borderId="0" xfId="60" applyFont="1" applyAlignment="1">
      <alignment horizontal="center" vertical="center"/>
    </xf>
    <xf numFmtId="0" fontId="36" fillId="0" borderId="0" xfId="60" quotePrefix="1" applyFont="1" applyAlignment="1">
      <alignment horizontal="left" vertical="center"/>
    </xf>
    <xf numFmtId="179" fontId="36" fillId="0" borderId="0" xfId="60" applyNumberFormat="1" applyFont="1" applyAlignment="1">
      <alignment horizontal="right" vertical="center"/>
    </xf>
    <xf numFmtId="39" fontId="36" fillId="0" borderId="0" xfId="60" applyNumberFormat="1" applyFont="1" applyAlignment="1">
      <alignment vertical="center"/>
    </xf>
    <xf numFmtId="0" fontId="36" fillId="0" borderId="0" xfId="60" quotePrefix="1" applyFont="1" applyAlignment="1">
      <alignment horizontal="center" vertical="center"/>
    </xf>
    <xf numFmtId="179" fontId="36" fillId="0" borderId="0" xfId="60" applyNumberFormat="1" applyFont="1" applyAlignment="1">
      <alignment vertical="center"/>
    </xf>
    <xf numFmtId="176" fontId="36" fillId="0" borderId="0" xfId="60" applyNumberFormat="1" applyFont="1" applyAlignment="1">
      <alignment vertical="center"/>
    </xf>
    <xf numFmtId="176" fontId="36" fillId="0" borderId="0" xfId="60" applyNumberFormat="1" applyFont="1" applyAlignment="1">
      <alignment horizontal="left" vertical="center"/>
    </xf>
    <xf numFmtId="179" fontId="36" fillId="0" borderId="0" xfId="60" applyNumberFormat="1" applyFont="1" applyAlignment="1">
      <alignment horizontal="centerContinuous" vertical="center"/>
    </xf>
    <xf numFmtId="0" fontId="36" fillId="0" borderId="16" xfId="60" applyFont="1" applyBorder="1" applyAlignment="1">
      <alignment horizontal="left" vertical="center"/>
    </xf>
    <xf numFmtId="179" fontId="36" fillId="0" borderId="16" xfId="60" applyNumberFormat="1" applyFont="1" applyBorder="1" applyAlignment="1">
      <alignment vertical="center"/>
    </xf>
    <xf numFmtId="39" fontId="36" fillId="0" borderId="16" xfId="60" applyNumberFormat="1" applyFont="1" applyBorder="1" applyAlignment="1">
      <alignment vertical="center"/>
    </xf>
    <xf numFmtId="176" fontId="36" fillId="0" borderId="0" xfId="60" applyNumberFormat="1" applyFont="1" applyAlignment="1">
      <alignment horizontal="right" vertical="center"/>
    </xf>
    <xf numFmtId="0" fontId="36" fillId="0" borderId="16" xfId="58" applyFont="1" applyBorder="1" applyAlignment="1">
      <alignment horizontal="center" vertical="center"/>
    </xf>
    <xf numFmtId="0" fontId="36" fillId="0" borderId="0" xfId="58" applyFont="1" applyAlignment="1">
      <alignment horizontal="center" vertical="center"/>
    </xf>
    <xf numFmtId="175" fontId="36" fillId="0" borderId="0" xfId="60" applyNumberFormat="1" applyFont="1" applyAlignment="1">
      <alignment vertical="center"/>
    </xf>
    <xf numFmtId="176" fontId="36" fillId="0" borderId="16" xfId="60" applyNumberFormat="1" applyFont="1" applyBorder="1" applyAlignment="1">
      <alignment horizontal="left" vertical="center"/>
    </xf>
    <xf numFmtId="0" fontId="48" fillId="0" borderId="0" xfId="59" applyFont="1" applyAlignment="1">
      <alignment vertical="center"/>
    </xf>
    <xf numFmtId="37" fontId="48" fillId="0" borderId="0" xfId="59" applyNumberFormat="1" applyFont="1" applyAlignment="1">
      <alignment vertical="center"/>
    </xf>
    <xf numFmtId="0" fontId="36" fillId="4" borderId="15" xfId="59" applyFont="1" applyFill="1" applyBorder="1" applyAlignment="1">
      <alignment horizontal="centerContinuous" vertical="center"/>
    </xf>
    <xf numFmtId="0" fontId="36" fillId="4" borderId="16" xfId="58" applyFont="1" applyFill="1" applyBorder="1" applyAlignment="1">
      <alignment horizontal="center" vertical="center"/>
    </xf>
    <xf numFmtId="0" fontId="36" fillId="4" borderId="0" xfId="59" applyFont="1" applyFill="1" applyAlignment="1">
      <alignment horizontal="centerContinuous" vertical="center"/>
    </xf>
    <xf numFmtId="0" fontId="36" fillId="4" borderId="16" xfId="59" applyFont="1" applyFill="1" applyBorder="1" applyAlignment="1">
      <alignment horizontal="centerContinuous" vertical="center"/>
    </xf>
    <xf numFmtId="0" fontId="36" fillId="0" borderId="0" xfId="59" applyFont="1" applyAlignment="1">
      <alignment vertical="center"/>
    </xf>
    <xf numFmtId="0" fontId="36" fillId="0" borderId="0" xfId="59" applyFont="1" applyAlignment="1">
      <alignment horizontal="center" vertical="center"/>
    </xf>
    <xf numFmtId="0" fontId="36" fillId="0" borderId="0" xfId="59" quotePrefix="1" applyFont="1" applyAlignment="1">
      <alignment horizontal="left" vertical="center"/>
    </xf>
    <xf numFmtId="177" fontId="36" fillId="0" borderId="0" xfId="59" applyNumberFormat="1" applyFont="1" applyAlignment="1">
      <alignment horizontal="right" vertical="center"/>
    </xf>
    <xf numFmtId="178" fontId="36" fillId="0" borderId="0" xfId="59" applyNumberFormat="1" applyFont="1" applyAlignment="1">
      <alignment vertical="center"/>
    </xf>
    <xf numFmtId="0" fontId="36" fillId="0" borderId="0" xfId="59" quotePrefix="1" applyFont="1" applyAlignment="1">
      <alignment horizontal="center" vertical="center"/>
    </xf>
    <xf numFmtId="0" fontId="36" fillId="0" borderId="0" xfId="59" applyFont="1" applyAlignment="1">
      <alignment horizontal="left" vertical="center"/>
    </xf>
    <xf numFmtId="177" fontId="36" fillId="0" borderId="0" xfId="59" applyNumberFormat="1" applyFont="1" applyAlignment="1">
      <alignment vertical="center"/>
    </xf>
    <xf numFmtId="0" fontId="36" fillId="0" borderId="16" xfId="59" applyFont="1" applyBorder="1" applyAlignment="1">
      <alignment vertical="center"/>
    </xf>
    <xf numFmtId="177" fontId="36" fillId="0" borderId="16" xfId="59" applyNumberFormat="1" applyFont="1" applyBorder="1" applyAlignment="1">
      <alignment vertical="center"/>
    </xf>
    <xf numFmtId="177" fontId="36" fillId="0" borderId="16" xfId="59" applyNumberFormat="1" applyFont="1" applyBorder="1" applyAlignment="1">
      <alignment horizontal="right" vertical="center"/>
    </xf>
    <xf numFmtId="178" fontId="36" fillId="0" borderId="16" xfId="59" applyNumberFormat="1" applyFont="1" applyBorder="1" applyAlignment="1">
      <alignment vertical="center"/>
    </xf>
    <xf numFmtId="0" fontId="48" fillId="0" borderId="0" xfId="58" applyFont="1" applyAlignment="1">
      <alignment vertical="center"/>
    </xf>
    <xf numFmtId="0" fontId="36" fillId="0" borderId="0" xfId="58" applyFont="1" applyAlignment="1">
      <alignment vertical="center"/>
    </xf>
    <xf numFmtId="37" fontId="36" fillId="0" borderId="0" xfId="58" applyNumberFormat="1" applyFont="1" applyAlignment="1">
      <alignment vertical="center"/>
    </xf>
    <xf numFmtId="0" fontId="36" fillId="0" borderId="0" xfId="58" quotePrefix="1" applyFont="1" applyAlignment="1">
      <alignment horizontal="left" vertical="center"/>
    </xf>
    <xf numFmtId="172" fontId="36" fillId="0" borderId="0" xfId="58" applyNumberFormat="1" applyFont="1" applyAlignment="1">
      <alignment horizontal="right" vertical="center"/>
    </xf>
    <xf numFmtId="175" fontId="36" fillId="0" borderId="0" xfId="58" applyNumberFormat="1" applyFont="1" applyAlignment="1">
      <alignment horizontal="right" vertical="center"/>
    </xf>
    <xf numFmtId="0" fontId="36" fillId="0" borderId="0" xfId="58" quotePrefix="1" applyFont="1" applyAlignment="1">
      <alignment horizontal="center" vertical="center"/>
    </xf>
    <xf numFmtId="0" fontId="36" fillId="0" borderId="0" xfId="58" applyFont="1" applyAlignment="1">
      <alignment horizontal="left" vertical="center"/>
    </xf>
    <xf numFmtId="172" fontId="36" fillId="0" borderId="0" xfId="58" applyNumberFormat="1" applyFont="1" applyAlignment="1">
      <alignment vertical="center"/>
    </xf>
    <xf numFmtId="0" fontId="36" fillId="0" borderId="16" xfId="58" applyFont="1" applyBorder="1" applyAlignment="1">
      <alignment vertical="center"/>
    </xf>
    <xf numFmtId="172" fontId="36" fillId="0" borderId="16" xfId="58" applyNumberFormat="1" applyFont="1" applyBorder="1" applyAlignment="1">
      <alignment horizontal="right" vertical="center"/>
    </xf>
    <xf numFmtId="175" fontId="36" fillId="0" borderId="16" xfId="58" applyNumberFormat="1" applyFont="1" applyBorder="1" applyAlignment="1">
      <alignment horizontal="right" vertical="center"/>
    </xf>
    <xf numFmtId="37" fontId="36" fillId="2" borderId="15" xfId="0" applyNumberFormat="1" applyFont="1" applyFill="1" applyBorder="1" applyAlignment="1">
      <alignment horizontal="center" vertical="center" wrapText="1"/>
    </xf>
    <xf numFmtId="37" fontId="36" fillId="2" borderId="0" xfId="0" applyNumberFormat="1" applyFont="1" applyFill="1" applyAlignment="1">
      <alignment horizontal="center" vertical="center" wrapText="1"/>
    </xf>
    <xf numFmtId="37" fontId="36" fillId="2" borderId="16" xfId="0" applyNumberFormat="1" applyFont="1" applyFill="1" applyBorder="1" applyAlignment="1">
      <alignment horizontal="center" vertical="center" wrapText="1"/>
    </xf>
    <xf numFmtId="174" fontId="36" fillId="0" borderId="0" xfId="58" applyNumberFormat="1" applyFont="1" applyAlignment="1">
      <alignment horizontal="right" vertical="center"/>
    </xf>
    <xf numFmtId="39" fontId="36" fillId="0" borderId="0" xfId="58" applyNumberFormat="1" applyFont="1" applyAlignment="1">
      <alignment horizontal="right" vertical="center"/>
    </xf>
    <xf numFmtId="174" fontId="36" fillId="0" borderId="0" xfId="58" applyNumberFormat="1" applyFont="1" applyAlignment="1">
      <alignment vertical="center"/>
    </xf>
    <xf numFmtId="174" fontId="36" fillId="0" borderId="16" xfId="58" applyNumberFormat="1" applyFont="1" applyBorder="1" applyAlignment="1">
      <alignment vertical="center"/>
    </xf>
    <xf numFmtId="39" fontId="36" fillId="0" borderId="16" xfId="58" applyNumberFormat="1" applyFont="1" applyBorder="1" applyAlignment="1">
      <alignment horizontal="right" vertical="center"/>
    </xf>
    <xf numFmtId="37" fontId="34" fillId="0" borderId="0" xfId="0" applyNumberFormat="1" applyFont="1" applyAlignment="1">
      <alignment vertical="center"/>
    </xf>
    <xf numFmtId="37" fontId="36" fillId="2" borderId="15" xfId="0" applyNumberFormat="1" applyFont="1" applyFill="1" applyBorder="1" applyAlignment="1">
      <alignment horizontal="center" vertical="center"/>
    </xf>
    <xf numFmtId="167" fontId="36" fillId="4" borderId="15" xfId="0" applyNumberFormat="1" applyFont="1" applyFill="1" applyBorder="1" applyAlignment="1">
      <alignment horizontal="center" vertical="center"/>
    </xf>
    <xf numFmtId="37" fontId="36" fillId="2" borderId="0" xfId="0" applyNumberFormat="1" applyFont="1" applyFill="1" applyAlignment="1">
      <alignment horizontal="center" vertical="center"/>
    </xf>
    <xf numFmtId="37" fontId="36" fillId="2" borderId="16" xfId="0" applyNumberFormat="1" applyFont="1" applyFill="1" applyBorder="1" applyAlignment="1">
      <alignment horizontal="center" vertical="center"/>
    </xf>
    <xf numFmtId="37" fontId="36" fillId="0" borderId="0" xfId="0" applyNumberFormat="1" applyFont="1" applyAlignment="1">
      <alignment horizontal="center" vertical="center"/>
    </xf>
    <xf numFmtId="172" fontId="36" fillId="0" borderId="0" xfId="0" applyNumberFormat="1" applyFont="1" applyAlignment="1">
      <alignment vertical="center"/>
    </xf>
    <xf numFmtId="37" fontId="36" fillId="0" borderId="0" xfId="0" applyNumberFormat="1" applyFont="1" applyAlignment="1">
      <alignment horizontal="left" vertical="center"/>
    </xf>
    <xf numFmtId="37" fontId="36" fillId="0" borderId="15" xfId="0" applyNumberFormat="1" applyFont="1" applyBorder="1" applyAlignment="1">
      <alignment horizontal="center" vertical="center"/>
    </xf>
    <xf numFmtId="172" fontId="36" fillId="0" borderId="15" xfId="0" applyNumberFormat="1" applyFont="1" applyBorder="1" applyAlignment="1">
      <alignment vertical="center"/>
    </xf>
    <xf numFmtId="37" fontId="48" fillId="3" borderId="0" xfId="57" applyNumberFormat="1" applyFont="1" applyFill="1" applyAlignment="1">
      <alignment vertical="center"/>
    </xf>
    <xf numFmtId="37" fontId="36" fillId="3" borderId="15" xfId="57" applyNumberFormat="1" applyFont="1" applyFill="1" applyBorder="1" applyAlignment="1">
      <alignment vertical="center" wrapText="1"/>
    </xf>
    <xf numFmtId="37" fontId="36" fillId="3" borderId="15" xfId="57" applyNumberFormat="1" applyFont="1" applyFill="1" applyBorder="1" applyAlignment="1">
      <alignment horizontal="center" vertical="center" wrapText="1"/>
    </xf>
    <xf numFmtId="37" fontId="36" fillId="3" borderId="15" xfId="57" applyNumberFormat="1" applyFont="1" applyFill="1" applyBorder="1" applyAlignment="1">
      <alignment horizontal="center" vertical="center"/>
    </xf>
    <xf numFmtId="37" fontId="36" fillId="3" borderId="0" xfId="57" applyNumberFormat="1" applyFont="1" applyFill="1" applyAlignment="1">
      <alignment vertical="center" wrapText="1"/>
    </xf>
    <xf numFmtId="37" fontId="36" fillId="3" borderId="0" xfId="57" applyNumberFormat="1" applyFont="1" applyFill="1" applyAlignment="1">
      <alignment horizontal="center" vertical="center"/>
    </xf>
    <xf numFmtId="37" fontId="36" fillId="3" borderId="0" xfId="57" applyNumberFormat="1" applyFont="1" applyFill="1" applyAlignment="1">
      <alignment horizontal="center" vertical="center" wrapText="1"/>
    </xf>
    <xf numFmtId="37" fontId="36" fillId="3" borderId="16" xfId="57" applyNumberFormat="1" applyFont="1" applyFill="1" applyBorder="1" applyAlignment="1">
      <alignment horizontal="center" vertical="center" wrapText="1"/>
    </xf>
    <xf numFmtId="37" fontId="36" fillId="0" borderId="0" xfId="0" applyNumberFormat="1" applyFont="1" applyAlignment="1">
      <alignment horizontal="center" vertical="center" wrapText="1"/>
    </xf>
    <xf numFmtId="37" fontId="36" fillId="0" borderId="16" xfId="0" applyNumberFormat="1" applyFont="1" applyBorder="1" applyAlignment="1">
      <alignment horizontal="center" vertical="center" wrapText="1"/>
    </xf>
    <xf numFmtId="37" fontId="36" fillId="3" borderId="0" xfId="57" applyNumberFormat="1" applyFont="1" applyFill="1" applyAlignment="1">
      <alignment vertical="center"/>
    </xf>
    <xf numFmtId="0" fontId="36" fillId="3" borderId="0" xfId="57" quotePrefix="1" applyFont="1" applyFill="1" applyAlignment="1">
      <alignment horizontal="center" vertical="center"/>
    </xf>
    <xf numFmtId="170" fontId="36" fillId="3" borderId="0" xfId="57" applyNumberFormat="1" applyFont="1" applyFill="1" applyAlignment="1">
      <alignment vertical="center"/>
    </xf>
    <xf numFmtId="169" fontId="36" fillId="3" borderId="0" xfId="57" applyNumberFormat="1" applyFont="1" applyFill="1" applyAlignment="1">
      <alignment horizontal="center" vertical="center"/>
    </xf>
    <xf numFmtId="170" fontId="36" fillId="0" borderId="0" xfId="57" applyNumberFormat="1" applyFont="1" applyAlignment="1">
      <alignment vertical="center"/>
    </xf>
    <xf numFmtId="170" fontId="37" fillId="0" borderId="0" xfId="0" applyNumberFormat="1" applyFont="1" applyAlignment="1">
      <alignment vertical="center"/>
    </xf>
    <xf numFmtId="0" fontId="36" fillId="0" borderId="0" xfId="57" quotePrefix="1" applyFont="1" applyAlignment="1">
      <alignment horizontal="center" vertical="center"/>
    </xf>
    <xf numFmtId="169" fontId="36" fillId="0" borderId="16" xfId="57" applyNumberFormat="1" applyFont="1" applyBorder="1" applyAlignment="1">
      <alignment horizontal="center" vertical="center"/>
    </xf>
    <xf numFmtId="170" fontId="36" fillId="0" borderId="16" xfId="57" applyNumberFormat="1" applyFont="1" applyBorder="1" applyAlignment="1">
      <alignment vertical="center"/>
    </xf>
    <xf numFmtId="169" fontId="36" fillId="0" borderId="0" xfId="57" applyNumberFormat="1" applyFont="1" applyAlignment="1">
      <alignment horizontal="center" vertical="center"/>
    </xf>
    <xf numFmtId="37" fontId="30" fillId="3" borderId="0" xfId="57" applyNumberFormat="1" applyFont="1" applyFill="1" applyAlignment="1">
      <alignment vertical="center"/>
    </xf>
    <xf numFmtId="169" fontId="36" fillId="38" borderId="16" xfId="57" applyNumberFormat="1" applyFont="1" applyFill="1" applyBorder="1" applyAlignment="1">
      <alignment horizontal="center" vertical="center"/>
    </xf>
    <xf numFmtId="170" fontId="36" fillId="38" borderId="16" xfId="57" applyNumberFormat="1" applyFont="1" applyFill="1" applyBorder="1" applyAlignment="1">
      <alignment vertical="center"/>
    </xf>
    <xf numFmtId="170" fontId="36" fillId="37" borderId="16" xfId="57" applyNumberFormat="1" applyFont="1" applyFill="1" applyBorder="1" applyAlignment="1">
      <alignment vertical="center"/>
    </xf>
    <xf numFmtId="0" fontId="37" fillId="37" borderId="0" xfId="0" applyFont="1" applyFill="1" applyAlignment="1">
      <alignment vertical="center"/>
    </xf>
    <xf numFmtId="169" fontId="36" fillId="38" borderId="0" xfId="57" applyNumberFormat="1" applyFont="1" applyFill="1" applyAlignment="1">
      <alignment horizontal="center" vertical="center"/>
    </xf>
    <xf numFmtId="170" fontId="36" fillId="38" borderId="0" xfId="57" applyNumberFormat="1" applyFont="1" applyFill="1" applyAlignment="1">
      <alignment vertical="center"/>
    </xf>
    <xf numFmtId="170" fontId="36" fillId="37" borderId="0" xfId="57" applyNumberFormat="1" applyFont="1" applyFill="1" applyAlignment="1">
      <alignment vertical="center"/>
    </xf>
    <xf numFmtId="37" fontId="33" fillId="0" borderId="0" xfId="0" applyNumberFormat="1" applyFont="1"/>
    <xf numFmtId="37" fontId="36" fillId="0" borderId="15" xfId="0" applyNumberFormat="1" applyFont="1" applyBorder="1" applyAlignment="1">
      <alignment horizontal="center" vertical="center" wrapText="1"/>
    </xf>
    <xf numFmtId="0" fontId="36" fillId="0" borderId="0" xfId="0" applyFont="1" applyAlignment="1">
      <alignment horizontal="center"/>
    </xf>
    <xf numFmtId="170" fontId="36" fillId="0" borderId="0" xfId="0" applyNumberFormat="1" applyFont="1"/>
    <xf numFmtId="171" fontId="36" fillId="0" borderId="0" xfId="0" applyNumberFormat="1" applyFont="1"/>
    <xf numFmtId="170" fontId="36" fillId="0" borderId="0" xfId="0" applyNumberFormat="1" applyFont="1" applyAlignment="1">
      <alignment horizontal="left"/>
    </xf>
    <xf numFmtId="0" fontId="36" fillId="0" borderId="16" xfId="0" applyFont="1" applyBorder="1" applyAlignment="1">
      <alignment horizontal="center"/>
    </xf>
    <xf numFmtId="170" fontId="36" fillId="0" borderId="16" xfId="0" applyNumberFormat="1" applyFont="1" applyBorder="1"/>
    <xf numFmtId="171" fontId="36" fillId="0" borderId="16" xfId="0" applyNumberFormat="1" applyFont="1" applyBorder="1"/>
    <xf numFmtId="37" fontId="36" fillId="2" borderId="0" xfId="0" applyNumberFormat="1" applyFont="1" applyFill="1" applyAlignment="1">
      <alignment horizontal="centerContinuous" vertical="center"/>
    </xf>
    <xf numFmtId="37" fontId="36" fillId="2" borderId="16" xfId="0" applyNumberFormat="1" applyFont="1" applyFill="1" applyBorder="1" applyAlignment="1">
      <alignment horizontal="centerContinuous" vertical="center"/>
    </xf>
    <xf numFmtId="168" fontId="36" fillId="0" borderId="0" xfId="0" applyNumberFormat="1" applyFont="1" applyAlignment="1">
      <alignment vertical="center"/>
    </xf>
    <xf numFmtId="169" fontId="36" fillId="0" borderId="0" xfId="0" applyNumberFormat="1" applyFont="1" applyAlignment="1">
      <alignment horizontal="center" vertical="center"/>
    </xf>
    <xf numFmtId="168" fontId="36" fillId="0" borderId="15" xfId="0" applyNumberFormat="1" applyFont="1" applyBorder="1" applyAlignment="1">
      <alignment vertical="center"/>
    </xf>
    <xf numFmtId="37" fontId="29" fillId="0" borderId="0" xfId="34" applyNumberFormat="1" applyFont="1" applyBorder="1" applyAlignment="1" applyProtection="1"/>
    <xf numFmtId="37" fontId="30" fillId="0" borderId="0" xfId="0" applyNumberFormat="1" applyFont="1"/>
    <xf numFmtId="37" fontId="30" fillId="37" borderId="0" xfId="0" applyNumberFormat="1" applyFont="1" applyFill="1"/>
    <xf numFmtId="0" fontId="30" fillId="0" borderId="0" xfId="0" applyFont="1"/>
    <xf numFmtId="0" fontId="37" fillId="0" borderId="15" xfId="0" applyFont="1" applyBorder="1"/>
    <xf numFmtId="0" fontId="37" fillId="0" borderId="16" xfId="0" applyFont="1" applyBorder="1"/>
    <xf numFmtId="37" fontId="36" fillId="0" borderId="0" xfId="0" applyNumberFormat="1" applyFont="1" applyAlignment="1">
      <alignment horizontal="center"/>
    </xf>
    <xf numFmtId="199" fontId="36" fillId="0" borderId="0" xfId="0" applyNumberFormat="1" applyFont="1"/>
    <xf numFmtId="37" fontId="36" fillId="0" borderId="0" xfId="0" applyNumberFormat="1" applyFont="1" applyAlignment="1">
      <alignment horizontal="left" indent="1"/>
    </xf>
    <xf numFmtId="199" fontId="37" fillId="0" borderId="0" xfId="0" applyNumberFormat="1" applyFont="1" applyAlignment="1">
      <alignment horizontal="right"/>
    </xf>
    <xf numFmtId="199" fontId="36" fillId="0" borderId="0" xfId="0" applyNumberFormat="1" applyFont="1" applyAlignment="1">
      <alignment horizontal="right"/>
    </xf>
    <xf numFmtId="199" fontId="36" fillId="37" borderId="0" xfId="0" applyNumberFormat="1" applyFont="1" applyFill="1" applyAlignment="1">
      <alignment horizontal="right"/>
    </xf>
    <xf numFmtId="37" fontId="36" fillId="0" borderId="16" xfId="0" applyNumberFormat="1" applyFont="1" applyBorder="1" applyAlignment="1">
      <alignment horizontal="left" indent="1"/>
    </xf>
    <xf numFmtId="199" fontId="36" fillId="0" borderId="16" xfId="0" applyNumberFormat="1" applyFont="1" applyBorder="1" applyAlignment="1">
      <alignment horizontal="right"/>
    </xf>
    <xf numFmtId="164" fontId="43" fillId="0" borderId="0" xfId="74" applyFont="1"/>
    <xf numFmtId="0" fontId="37" fillId="37" borderId="0" xfId="0" applyFont="1" applyFill="1"/>
    <xf numFmtId="164" fontId="44" fillId="0" borderId="0" xfId="74" applyFont="1"/>
    <xf numFmtId="0" fontId="59" fillId="0" borderId="0" xfId="0" applyFont="1" applyAlignment="1">
      <alignment horizontal="center" vertical="center" wrapText="1"/>
    </xf>
    <xf numFmtId="0" fontId="59" fillId="0" borderId="0" xfId="0" applyFont="1" applyAlignment="1">
      <alignment wrapText="1"/>
    </xf>
    <xf numFmtId="0" fontId="37" fillId="0" borderId="0" xfId="0" applyFont="1" applyAlignment="1">
      <alignment wrapText="1"/>
    </xf>
    <xf numFmtId="37" fontId="60" fillId="0" borderId="0" xfId="0" applyNumberFormat="1" applyFont="1"/>
    <xf numFmtId="0" fontId="48" fillId="37" borderId="0" xfId="0" applyFont="1" applyFill="1"/>
    <xf numFmtId="0" fontId="33" fillId="37" borderId="0" xfId="0" applyFont="1" applyFill="1"/>
    <xf numFmtId="37" fontId="36" fillId="0" borderId="0" xfId="74" applyNumberFormat="1" applyFont="1"/>
    <xf numFmtId="164" fontId="36" fillId="37" borderId="0" xfId="74" applyFont="1" applyFill="1" applyAlignment="1">
      <alignment horizontal="left"/>
    </xf>
    <xf numFmtId="200" fontId="36" fillId="37" borderId="0" xfId="74" applyNumberFormat="1" applyFont="1" applyFill="1" applyAlignment="1">
      <alignment horizontal="right" indent="1"/>
    </xf>
    <xf numFmtId="3" fontId="36" fillId="37" borderId="0" xfId="74" applyNumberFormat="1" applyFont="1" applyFill="1" applyAlignment="1">
      <alignment horizontal="right" indent="1"/>
    </xf>
    <xf numFmtId="3" fontId="37" fillId="0" borderId="0" xfId="0" applyNumberFormat="1" applyFont="1" applyAlignment="1">
      <alignment horizontal="center"/>
    </xf>
    <xf numFmtId="164" fontId="36" fillId="37" borderId="0" xfId="74" applyFont="1" applyFill="1"/>
    <xf numFmtId="164" fontId="36" fillId="37" borderId="16" xfId="74" applyFont="1" applyFill="1" applyBorder="1" applyAlignment="1">
      <alignment horizontal="left" vertical="center"/>
    </xf>
    <xf numFmtId="200" fontId="36" fillId="37" borderId="16" xfId="74" applyNumberFormat="1" applyFont="1" applyFill="1" applyBorder="1" applyAlignment="1">
      <alignment horizontal="right" vertical="center" indent="1"/>
    </xf>
    <xf numFmtId="3" fontId="36" fillId="37" borderId="16" xfId="74" applyNumberFormat="1" applyFont="1" applyFill="1" applyBorder="1" applyAlignment="1">
      <alignment horizontal="right" vertical="center" indent="1"/>
    </xf>
    <xf numFmtId="164" fontId="36" fillId="37" borderId="0" xfId="74" applyFont="1" applyFill="1" applyAlignment="1">
      <alignment horizontal="left" vertical="center"/>
    </xf>
    <xf numFmtId="200" fontId="36" fillId="37" borderId="0" xfId="74" applyNumberFormat="1" applyFont="1" applyFill="1" applyAlignment="1">
      <alignment horizontal="right" vertical="center" indent="1"/>
    </xf>
    <xf numFmtId="3" fontId="36" fillId="37" borderId="0" xfId="74" applyNumberFormat="1" applyFont="1" applyFill="1" applyAlignment="1">
      <alignment horizontal="right" vertical="center" indent="1"/>
    </xf>
    <xf numFmtId="201" fontId="36" fillId="39" borderId="15" xfId="0" applyNumberFormat="1" applyFont="1" applyFill="1" applyBorder="1" applyAlignment="1">
      <alignment horizontal="center" vertical="center" wrapText="1"/>
    </xf>
    <xf numFmtId="37" fontId="36" fillId="39" borderId="0" xfId="0" applyNumberFormat="1" applyFont="1" applyFill="1" applyAlignment="1">
      <alignment horizontal="center" vertical="center" wrapText="1"/>
    </xf>
    <xf numFmtId="37" fontId="36" fillId="39" borderId="16" xfId="0" applyNumberFormat="1" applyFont="1" applyFill="1" applyBorder="1" applyAlignment="1">
      <alignment horizontal="center" vertical="center" wrapText="1"/>
    </xf>
    <xf numFmtId="199" fontId="36" fillId="0" borderId="0" xfId="0" applyNumberFormat="1" applyFont="1" applyAlignment="1">
      <alignment horizontal="center" vertical="center"/>
    </xf>
    <xf numFmtId="199" fontId="36" fillId="0" borderId="0" xfId="0" applyNumberFormat="1" applyFont="1" applyAlignment="1">
      <alignment horizontal="center"/>
    </xf>
    <xf numFmtId="0" fontId="37" fillId="0" borderId="0" xfId="0" applyFont="1" applyAlignment="1">
      <alignment horizontal="center"/>
    </xf>
    <xf numFmtId="37" fontId="36" fillId="0" borderId="16" xfId="0" applyNumberFormat="1" applyFont="1" applyBorder="1"/>
    <xf numFmtId="199" fontId="36" fillId="0" borderId="16" xfId="0" applyNumberFormat="1" applyFont="1" applyBorder="1"/>
    <xf numFmtId="199" fontId="36" fillId="0" borderId="16" xfId="0" applyNumberFormat="1" applyFont="1" applyBorder="1" applyAlignment="1">
      <alignment horizontal="center"/>
    </xf>
    <xf numFmtId="37" fontId="62" fillId="0" borderId="0" xfId="0" applyNumberFormat="1" applyFont="1"/>
    <xf numFmtId="37" fontId="29" fillId="0" borderId="0" xfId="34" applyNumberFormat="1" applyFont="1" applyFill="1" applyBorder="1" applyAlignment="1" applyProtection="1"/>
    <xf numFmtId="37" fontId="63" fillId="0" borderId="0" xfId="34" applyNumberFormat="1" applyFont="1" applyFill="1" applyBorder="1" applyAlignment="1" applyProtection="1"/>
    <xf numFmtId="166" fontId="48" fillId="0" borderId="0" xfId="91" applyFont="1" applyAlignment="1">
      <alignment horizontal="right"/>
    </xf>
    <xf numFmtId="1" fontId="36" fillId="0" borderId="0" xfId="91" quotePrefix="1" applyNumberFormat="1" applyFont="1" applyAlignment="1">
      <alignment horizontal="center" vertical="center"/>
    </xf>
    <xf numFmtId="166" fontId="36" fillId="0" borderId="0" xfId="91" applyFont="1" applyAlignment="1">
      <alignment horizontal="left"/>
    </xf>
    <xf numFmtId="3" fontId="36" fillId="0" borderId="0" xfId="91" applyNumberFormat="1" applyFont="1" applyAlignment="1">
      <alignment horizontal="right" indent="1"/>
    </xf>
    <xf numFmtId="166" fontId="36" fillId="0" borderId="0" xfId="91" applyFont="1"/>
    <xf numFmtId="166" fontId="36" fillId="0" borderId="0" xfId="91" applyFont="1" applyAlignment="1">
      <alignment horizontal="left" indent="3"/>
    </xf>
    <xf numFmtId="166" fontId="38" fillId="0" borderId="0" xfId="91" applyFont="1" applyAlignment="1">
      <alignment horizontal="left" indent="1"/>
    </xf>
    <xf numFmtId="166" fontId="36" fillId="0" borderId="0" xfId="91" applyFont="1" applyAlignment="1">
      <alignment horizontal="center"/>
    </xf>
    <xf numFmtId="3" fontId="38" fillId="0" borderId="0" xfId="91" applyNumberFormat="1" applyFont="1" applyAlignment="1">
      <alignment horizontal="right" indent="1"/>
    </xf>
    <xf numFmtId="166" fontId="36" fillId="0" borderId="0" xfId="91" applyFont="1" applyAlignment="1">
      <alignment horizontal="left" wrapText="1" indent="2"/>
    </xf>
    <xf numFmtId="166" fontId="36" fillId="0" borderId="0" xfId="91" applyFont="1" applyAlignment="1">
      <alignment horizontal="left" wrapText="1" indent="3"/>
    </xf>
    <xf numFmtId="166" fontId="36" fillId="0" borderId="0" xfId="91" applyFont="1" applyAlignment="1">
      <alignment horizontal="left" indent="2"/>
    </xf>
    <xf numFmtId="166" fontId="36" fillId="0" borderId="0" xfId="91" applyFont="1" applyAlignment="1">
      <alignment horizontal="left" indent="4"/>
    </xf>
    <xf numFmtId="166" fontId="36" fillId="37" borderId="0" xfId="91" applyFont="1" applyFill="1" applyAlignment="1">
      <alignment horizontal="left"/>
    </xf>
    <xf numFmtId="3" fontId="64" fillId="0" borderId="0" xfId="91" applyNumberFormat="1" applyFont="1" applyAlignment="1">
      <alignment horizontal="right" indent="1"/>
    </xf>
    <xf numFmtId="166" fontId="36" fillId="2" borderId="0" xfId="92" applyFont="1" applyFill="1" applyAlignment="1">
      <alignment horizontal="center" vertical="center"/>
    </xf>
    <xf numFmtId="167" fontId="36" fillId="5" borderId="0" xfId="91" quotePrefix="1" applyNumberFormat="1" applyFont="1" applyFill="1" applyAlignment="1">
      <alignment horizontal="center" vertical="center"/>
    </xf>
    <xf numFmtId="37" fontId="36" fillId="0" borderId="0" xfId="91" applyNumberFormat="1" applyFont="1"/>
    <xf numFmtId="166" fontId="68" fillId="0" borderId="0" xfId="91" applyFont="1" applyAlignment="1">
      <alignment horizontal="center"/>
    </xf>
    <xf numFmtId="203" fontId="68" fillId="0" borderId="0" xfId="91" applyNumberFormat="1" applyFont="1" applyAlignment="1">
      <alignment horizontal="right" indent="1"/>
    </xf>
    <xf numFmtId="198" fontId="36" fillId="0" borderId="0" xfId="36" applyNumberFormat="1" applyFont="1" applyFill="1" applyBorder="1"/>
    <xf numFmtId="203" fontId="36" fillId="0" borderId="0" xfId="91" applyNumberFormat="1" applyFont="1" applyAlignment="1">
      <alignment horizontal="right" indent="1"/>
    </xf>
    <xf numFmtId="166" fontId="68" fillId="0" borderId="0" xfId="91" applyFont="1" applyAlignment="1">
      <alignment horizontal="right"/>
    </xf>
    <xf numFmtId="166" fontId="36" fillId="0" borderId="15" xfId="91" applyFont="1" applyBorder="1" applyAlignment="1">
      <alignment horizontal="left"/>
    </xf>
    <xf numFmtId="203" fontId="36" fillId="0" borderId="15" xfId="91" applyNumberFormat="1" applyFont="1" applyBorder="1" applyAlignment="1">
      <alignment horizontal="right" indent="1"/>
    </xf>
    <xf numFmtId="166" fontId="36" fillId="0" borderId="0" xfId="92" applyFont="1"/>
    <xf numFmtId="37" fontId="36" fillId="0" borderId="0" xfId="92" applyNumberFormat="1" applyFont="1"/>
    <xf numFmtId="166" fontId="36" fillId="0" borderId="0" xfId="92" applyFont="1" applyAlignment="1">
      <alignment horizontal="center"/>
    </xf>
    <xf numFmtId="204" fontId="36" fillId="0" borderId="0" xfId="92" applyNumberFormat="1" applyFont="1"/>
    <xf numFmtId="166" fontId="36" fillId="0" borderId="0" xfId="92" applyFont="1" applyAlignment="1">
      <alignment horizontal="left"/>
    </xf>
    <xf numFmtId="166" fontId="36" fillId="0" borderId="0" xfId="92" applyFont="1" applyAlignment="1">
      <alignment horizontal="left" vertical="top" wrapText="1" indent="2"/>
    </xf>
    <xf numFmtId="166" fontId="36" fillId="0" borderId="0" xfId="92" applyFont="1" applyAlignment="1">
      <alignment horizontal="left" wrapText="1" indent="1"/>
    </xf>
    <xf numFmtId="166" fontId="36" fillId="0" borderId="15" xfId="92" applyFont="1" applyBorder="1" applyAlignment="1">
      <alignment horizontal="left"/>
    </xf>
    <xf numFmtId="204" fontId="36" fillId="0" borderId="15" xfId="92" applyNumberFormat="1" applyFont="1" applyBorder="1"/>
    <xf numFmtId="166" fontId="48" fillId="0" borderId="0" xfId="94" applyFont="1" applyAlignment="1">
      <alignment vertical="center"/>
    </xf>
    <xf numFmtId="166" fontId="48" fillId="0" borderId="0" xfId="94" applyFont="1" applyAlignment="1">
      <alignment horizontal="right" vertical="center"/>
    </xf>
    <xf numFmtId="1" fontId="36" fillId="39" borderId="0" xfId="94" applyNumberFormat="1" applyFont="1" applyFill="1" applyAlignment="1">
      <alignment horizontal="center" vertical="center"/>
    </xf>
    <xf numFmtId="205" fontId="36" fillId="39" borderId="0" xfId="94" applyNumberFormat="1" applyFont="1" applyFill="1" applyAlignment="1">
      <alignment horizontal="right" vertical="center"/>
    </xf>
    <xf numFmtId="2" fontId="36" fillId="0" borderId="0" xfId="94" applyNumberFormat="1" applyFont="1" applyAlignment="1">
      <alignment vertical="center"/>
    </xf>
    <xf numFmtId="2" fontId="37" fillId="0" borderId="0" xfId="0" applyNumberFormat="1" applyFont="1" applyAlignment="1">
      <alignment vertical="center"/>
    </xf>
    <xf numFmtId="205" fontId="36" fillId="0" borderId="0" xfId="94" applyNumberFormat="1" applyFont="1" applyAlignment="1">
      <alignment horizontal="right" vertical="center"/>
    </xf>
    <xf numFmtId="1" fontId="36" fillId="0" borderId="0" xfId="94" applyNumberFormat="1" applyFont="1" applyAlignment="1">
      <alignment horizontal="center" vertical="center"/>
    </xf>
    <xf numFmtId="1" fontId="36" fillId="0" borderId="16" xfId="94" applyNumberFormat="1" applyFont="1" applyBorder="1" applyAlignment="1">
      <alignment horizontal="center" vertical="center"/>
    </xf>
    <xf numFmtId="205" fontId="36" fillId="0" borderId="16" xfId="94" applyNumberFormat="1" applyFont="1" applyBorder="1" applyAlignment="1">
      <alignment horizontal="right" vertical="center"/>
    </xf>
    <xf numFmtId="166" fontId="36" fillId="0" borderId="0" xfId="94" applyFont="1" applyAlignment="1">
      <alignment vertical="center"/>
    </xf>
    <xf numFmtId="166" fontId="36" fillId="0" borderId="0" xfId="94" applyFont="1" applyAlignment="1">
      <alignment horizontal="right" vertical="center"/>
    </xf>
    <xf numFmtId="0" fontId="37" fillId="0" borderId="0" xfId="0" applyFont="1" applyAlignment="1">
      <alignment horizontal="right" vertical="center"/>
    </xf>
    <xf numFmtId="37" fontId="36" fillId="0" borderId="0" xfId="0" applyNumberFormat="1" applyFont="1" applyAlignment="1">
      <alignment horizontal="centerContinuous" vertical="center"/>
    </xf>
    <xf numFmtId="207" fontId="36" fillId="0" borderId="0" xfId="0" applyNumberFormat="1" applyFont="1" applyAlignment="1">
      <alignment vertical="center"/>
    </xf>
    <xf numFmtId="207" fontId="36" fillId="0" borderId="0" xfId="0" applyNumberFormat="1" applyFont="1" applyAlignment="1">
      <alignment horizontal="right" vertical="center"/>
    </xf>
    <xf numFmtId="206" fontId="36" fillId="0" borderId="0" xfId="38" applyNumberFormat="1" applyFont="1" applyBorder="1" applyAlignment="1" applyProtection="1">
      <alignment vertical="center"/>
    </xf>
    <xf numFmtId="207" fontId="37" fillId="0" borderId="0" xfId="0" applyNumberFormat="1" applyFont="1" applyAlignment="1">
      <alignment vertical="center"/>
    </xf>
    <xf numFmtId="206" fontId="37" fillId="0" borderId="0" xfId="0" applyNumberFormat="1" applyFont="1" applyAlignment="1">
      <alignment vertical="center"/>
    </xf>
    <xf numFmtId="37" fontId="36" fillId="0" borderId="16" xfId="0" applyNumberFormat="1" applyFont="1" applyBorder="1" applyAlignment="1">
      <alignment horizontal="left" vertical="center"/>
    </xf>
    <xf numFmtId="207" fontId="36" fillId="0" borderId="16" xfId="0" applyNumberFormat="1" applyFont="1" applyBorder="1" applyAlignment="1">
      <alignment vertical="center"/>
    </xf>
    <xf numFmtId="207" fontId="36" fillId="0" borderId="16" xfId="0" applyNumberFormat="1" applyFont="1" applyBorder="1" applyAlignment="1">
      <alignment horizontal="right" vertical="center"/>
    </xf>
    <xf numFmtId="206" fontId="36" fillId="0" borderId="16" xfId="38" applyNumberFormat="1" applyFont="1" applyBorder="1" applyAlignment="1" applyProtection="1">
      <alignment vertical="center"/>
    </xf>
    <xf numFmtId="37" fontId="36" fillId="0" borderId="15" xfId="0" applyNumberFormat="1" applyFont="1" applyBorder="1" applyAlignment="1">
      <alignment horizontal="left" vertical="center"/>
    </xf>
    <xf numFmtId="206" fontId="36" fillId="0" borderId="15" xfId="38" applyNumberFormat="1" applyFont="1" applyBorder="1" applyAlignment="1" applyProtection="1">
      <alignment vertical="center"/>
    </xf>
    <xf numFmtId="164" fontId="48" fillId="0" borderId="0" xfId="93" applyFont="1" applyAlignment="1">
      <alignment vertical="center"/>
    </xf>
    <xf numFmtId="1" fontId="48" fillId="0" borderId="0" xfId="93" applyNumberFormat="1" applyFont="1" applyAlignment="1">
      <alignment vertical="center"/>
    </xf>
    <xf numFmtId="164" fontId="36" fillId="0" borderId="0" xfId="93" applyFont="1" applyAlignment="1">
      <alignment vertical="center"/>
    </xf>
    <xf numFmtId="1" fontId="36" fillId="0" borderId="0" xfId="93" applyNumberFormat="1" applyFont="1" applyAlignment="1">
      <alignment vertical="center"/>
    </xf>
    <xf numFmtId="164" fontId="36" fillId="0" borderId="0" xfId="93" applyFont="1" applyAlignment="1">
      <alignment horizontal="center" vertical="center"/>
    </xf>
    <xf numFmtId="1" fontId="36" fillId="0" borderId="0" xfId="0" applyNumberFormat="1" applyFont="1" applyAlignment="1">
      <alignment vertical="center"/>
    </xf>
    <xf numFmtId="0" fontId="43" fillId="0" borderId="0" xfId="0" applyFont="1" applyAlignment="1">
      <alignment vertical="center"/>
    </xf>
    <xf numFmtId="206" fontId="43" fillId="0" borderId="0" xfId="0" applyNumberFormat="1" applyFont="1" applyAlignment="1">
      <alignment vertical="center"/>
    </xf>
    <xf numFmtId="3" fontId="65" fillId="40" borderId="0" xfId="95" applyNumberFormat="1" applyFont="1" applyFill="1" applyAlignment="1" applyProtection="1">
      <alignment horizontal="center" vertical="center"/>
      <protection hidden="1"/>
    </xf>
    <xf numFmtId="1" fontId="37" fillId="0" borderId="0" xfId="0" applyNumberFormat="1" applyFont="1" applyAlignment="1">
      <alignment vertical="center"/>
    </xf>
    <xf numFmtId="3" fontId="65" fillId="40" borderId="0" xfId="95" applyNumberFormat="1" applyFont="1" applyFill="1" applyAlignment="1" applyProtection="1">
      <alignment vertical="center"/>
      <protection hidden="1"/>
    </xf>
    <xf numFmtId="37" fontId="36" fillId="0" borderId="15" xfId="0" applyNumberFormat="1" applyFont="1" applyBorder="1" applyAlignment="1">
      <alignment vertical="center"/>
    </xf>
    <xf numFmtId="1" fontId="36" fillId="0" borderId="15" xfId="0" applyNumberFormat="1" applyFont="1" applyBorder="1" applyAlignment="1">
      <alignment vertical="center"/>
    </xf>
    <xf numFmtId="0" fontId="36" fillId="0" borderId="0" xfId="76" applyFont="1" applyAlignment="1">
      <alignment vertical="center"/>
    </xf>
    <xf numFmtId="197" fontId="36" fillId="0" borderId="0" xfId="76" applyNumberFormat="1" applyFont="1" applyAlignment="1">
      <alignment horizontal="center" vertical="center"/>
    </xf>
    <xf numFmtId="205" fontId="36" fillId="0" borderId="0" xfId="0" applyNumberFormat="1" applyFont="1" applyAlignment="1">
      <alignment vertical="center"/>
    </xf>
    <xf numFmtId="205" fontId="36" fillId="0" borderId="15" xfId="0" applyNumberFormat="1" applyFont="1" applyBorder="1" applyAlignment="1">
      <alignment vertical="center"/>
    </xf>
    <xf numFmtId="3" fontId="36" fillId="0" borderId="15" xfId="0" applyNumberFormat="1" applyFont="1" applyBorder="1" applyAlignment="1">
      <alignment vertical="center"/>
    </xf>
    <xf numFmtId="37" fontId="47" fillId="0" borderId="0" xfId="34" applyNumberFormat="1" applyFont="1" applyAlignment="1" applyProtection="1">
      <alignment horizontal="center" vertical="center"/>
    </xf>
    <xf numFmtId="37" fontId="37" fillId="0" borderId="0" xfId="0" applyNumberFormat="1" applyFont="1"/>
    <xf numFmtId="37" fontId="67" fillId="0" borderId="0" xfId="0" applyNumberFormat="1" applyFont="1" applyAlignment="1">
      <alignment vertical="center"/>
    </xf>
    <xf numFmtId="37" fontId="34" fillId="0" borderId="15" xfId="0" applyNumberFormat="1" applyFont="1" applyBorder="1" applyAlignment="1">
      <alignment horizontal="center" vertical="center"/>
    </xf>
    <xf numFmtId="37" fontId="69" fillId="0" borderId="15" xfId="0" applyNumberFormat="1" applyFont="1" applyBorder="1" applyAlignment="1">
      <alignment horizontal="center" vertical="center"/>
    </xf>
    <xf numFmtId="37" fontId="69" fillId="0" borderId="0" xfId="0" applyNumberFormat="1" applyFont="1" applyAlignment="1">
      <alignment horizontal="center" vertical="center"/>
    </xf>
    <xf numFmtId="37" fontId="64" fillId="0" borderId="0" xfId="0" applyNumberFormat="1" applyFont="1" applyAlignment="1">
      <alignment horizontal="left"/>
    </xf>
    <xf numFmtId="37" fontId="52" fillId="0" borderId="0" xfId="0" applyNumberFormat="1" applyFont="1"/>
    <xf numFmtId="37" fontId="64" fillId="0" borderId="0" xfId="0" applyNumberFormat="1" applyFont="1" applyAlignment="1">
      <alignment horizontal="left" vertical="center"/>
    </xf>
    <xf numFmtId="37" fontId="64" fillId="0" borderId="0" xfId="0" applyNumberFormat="1" applyFont="1" applyAlignment="1">
      <alignment vertical="center"/>
    </xf>
    <xf numFmtId="37" fontId="64" fillId="0" borderId="0" xfId="0" applyNumberFormat="1" applyFont="1" applyAlignment="1">
      <alignment vertical="center" wrapText="1"/>
    </xf>
    <xf numFmtId="37" fontId="48" fillId="0" borderId="0" xfId="0" applyNumberFormat="1" applyFont="1" applyAlignment="1">
      <alignment horizontal="left" vertical="center"/>
    </xf>
    <xf numFmtId="37" fontId="36" fillId="0" borderId="0" xfId="0" applyNumberFormat="1" applyFont="1" applyAlignment="1">
      <alignment vertical="center" wrapText="1"/>
    </xf>
    <xf numFmtId="0" fontId="67" fillId="0" borderId="16" xfId="0" applyFont="1" applyBorder="1"/>
    <xf numFmtId="0" fontId="33" fillId="0" borderId="16" xfId="0" applyFont="1" applyBorder="1"/>
    <xf numFmtId="0" fontId="70" fillId="0" borderId="0" xfId="0" applyFont="1"/>
    <xf numFmtId="37" fontId="43" fillId="0" borderId="0" xfId="0" applyNumberFormat="1" applyFont="1" applyAlignment="1">
      <alignment vertical="center"/>
    </xf>
    <xf numFmtId="0" fontId="59" fillId="0" borderId="0" xfId="0" applyFont="1"/>
    <xf numFmtId="201" fontId="62" fillId="0" borderId="15" xfId="0" applyNumberFormat="1" applyFont="1" applyBorder="1" applyAlignment="1">
      <alignment vertical="center" wrapText="1"/>
    </xf>
    <xf numFmtId="0" fontId="36" fillId="2" borderId="15" xfId="65" applyFont="1" applyFill="1" applyBorder="1" applyAlignment="1">
      <alignment horizontal="center" vertical="center" wrapText="1"/>
    </xf>
    <xf numFmtId="37" fontId="43" fillId="2" borderId="0" xfId="73" quotePrefix="1" applyNumberFormat="1" applyFont="1" applyFill="1" applyAlignment="1">
      <alignment horizontal="justify" vertical="center" wrapText="1"/>
    </xf>
    <xf numFmtId="164" fontId="43" fillId="0" borderId="0" xfId="75" applyFont="1" applyAlignment="1">
      <alignment horizontal="left" vertical="center" wrapText="1"/>
    </xf>
    <xf numFmtId="0" fontId="43" fillId="2" borderId="0" xfId="71" quotePrefix="1" applyFont="1" applyFill="1" applyAlignment="1">
      <alignment horizontal="left" vertical="center" wrapText="1"/>
    </xf>
    <xf numFmtId="0" fontId="43" fillId="2" borderId="0" xfId="71" quotePrefix="1" applyFont="1" applyFill="1" applyAlignment="1">
      <alignment horizontal="left" vertical="top" wrapText="1"/>
    </xf>
    <xf numFmtId="0" fontId="36" fillId="4" borderId="15" xfId="58" applyFont="1" applyFill="1" applyBorder="1" applyAlignment="1">
      <alignment horizontal="center" vertical="center" wrapText="1"/>
    </xf>
    <xf numFmtId="0" fontId="36" fillId="4" borderId="16" xfId="58" applyFont="1" applyFill="1" applyBorder="1" applyAlignment="1">
      <alignment horizontal="center" vertical="center" wrapText="1"/>
    </xf>
    <xf numFmtId="3" fontId="36" fillId="2" borderId="16" xfId="72" applyNumberFormat="1" applyFont="1" applyFill="1" applyBorder="1" applyAlignment="1">
      <alignment horizontal="center" vertical="center" wrapText="1"/>
    </xf>
    <xf numFmtId="37" fontId="36" fillId="2" borderId="15" xfId="73" applyNumberFormat="1" applyFont="1" applyFill="1" applyBorder="1" applyAlignment="1">
      <alignment horizontal="center" vertical="center" wrapText="1"/>
    </xf>
    <xf numFmtId="37" fontId="36" fillId="2" borderId="15" xfId="73" applyNumberFormat="1" applyFont="1" applyFill="1" applyBorder="1" applyAlignment="1">
      <alignment horizontal="center" vertical="center"/>
    </xf>
    <xf numFmtId="37" fontId="36" fillId="2" borderId="16" xfId="73" applyNumberFormat="1" applyFont="1" applyFill="1" applyBorder="1" applyAlignment="1">
      <alignment horizontal="center" vertical="center"/>
    </xf>
    <xf numFmtId="37" fontId="43" fillId="0" borderId="0" xfId="57" applyNumberFormat="1" applyFont="1" applyAlignment="1">
      <alignment horizontal="left"/>
    </xf>
    <xf numFmtId="37" fontId="43" fillId="0" borderId="0" xfId="57" applyNumberFormat="1" applyFont="1" applyAlignment="1">
      <alignment horizontal="left" wrapText="1"/>
    </xf>
    <xf numFmtId="37" fontId="62" fillId="0" borderId="0" xfId="0" applyNumberFormat="1" applyFont="1" applyAlignment="1">
      <alignment horizontal="left"/>
    </xf>
    <xf numFmtId="37" fontId="62" fillId="0" borderId="0" xfId="0" applyNumberFormat="1" applyFont="1" applyAlignment="1">
      <alignment horizontal="left" vertical="center"/>
    </xf>
    <xf numFmtId="37" fontId="74" fillId="0" borderId="0" xfId="34" applyNumberFormat="1" applyFont="1" applyFill="1" applyBorder="1" applyAlignment="1" applyProtection="1">
      <alignment horizontal="left" vertical="center"/>
    </xf>
    <xf numFmtId="164" fontId="74" fillId="0" borderId="0" xfId="34" applyNumberFormat="1" applyFont="1" applyBorder="1" applyAlignment="1" applyProtection="1">
      <alignment vertical="center" wrapText="1"/>
    </xf>
    <xf numFmtId="0" fontId="34" fillId="2" borderId="0" xfId="70" applyFont="1" applyFill="1" applyAlignment="1">
      <alignment horizontal="right" vertical="center"/>
    </xf>
    <xf numFmtId="0" fontId="34" fillId="0" borderId="0" xfId="0" applyFont="1" applyAlignment="1">
      <alignment vertical="center"/>
    </xf>
    <xf numFmtId="0" fontId="34" fillId="0" borderId="0" xfId="0" applyFont="1"/>
    <xf numFmtId="0" fontId="69" fillId="0" borderId="0" xfId="0" applyFont="1" applyAlignment="1">
      <alignment vertical="center"/>
    </xf>
    <xf numFmtId="37" fontId="34" fillId="0" borderId="0" xfId="0" applyNumberFormat="1" applyFont="1"/>
    <xf numFmtId="166" fontId="34" fillId="0" borderId="0" xfId="91" applyFont="1"/>
    <xf numFmtId="0" fontId="76" fillId="0" borderId="0" xfId="0" applyFont="1" applyAlignment="1">
      <alignment vertical="center"/>
    </xf>
    <xf numFmtId="17" fontId="72" fillId="0" borderId="0" xfId="60" applyNumberFormat="1" applyFont="1" applyAlignment="1">
      <alignment horizontal="left" vertical="center"/>
    </xf>
    <xf numFmtId="0" fontId="76" fillId="0" borderId="0" xfId="0" applyFont="1"/>
    <xf numFmtId="37" fontId="72" fillId="0" borderId="0" xfId="0" applyNumberFormat="1" applyFont="1" applyAlignment="1">
      <alignment vertical="center"/>
    </xf>
    <xf numFmtId="37" fontId="76" fillId="0" borderId="0" xfId="0" applyNumberFormat="1" applyFont="1" applyAlignment="1">
      <alignment vertical="center"/>
    </xf>
    <xf numFmtId="0" fontId="76" fillId="37" borderId="0" xfId="0" applyFont="1" applyFill="1"/>
    <xf numFmtId="166" fontId="72" fillId="0" borderId="0" xfId="91" applyFont="1"/>
    <xf numFmtId="166" fontId="76" fillId="0" borderId="0" xfId="91" applyFont="1"/>
    <xf numFmtId="166" fontId="72" fillId="0" borderId="0" xfId="91" applyFont="1" applyAlignment="1">
      <alignment horizontal="left"/>
    </xf>
    <xf numFmtId="0" fontId="72" fillId="0" borderId="0" xfId="0" applyFont="1"/>
    <xf numFmtId="203" fontId="64" fillId="0" borderId="0" xfId="91" applyNumberFormat="1" applyFont="1" applyAlignment="1">
      <alignment horizontal="right" indent="1"/>
    </xf>
    <xf numFmtId="203" fontId="64" fillId="0" borderId="0" xfId="91" applyNumberFormat="1" applyFont="1" applyAlignment="1">
      <alignment horizontal="center"/>
    </xf>
    <xf numFmtId="37" fontId="64" fillId="0" borderId="0" xfId="91" applyNumberFormat="1" applyFont="1"/>
    <xf numFmtId="203" fontId="77" fillId="0" borderId="0" xfId="91" applyNumberFormat="1" applyFont="1" applyAlignment="1">
      <alignment horizontal="right" indent="1"/>
    </xf>
    <xf numFmtId="166" fontId="68" fillId="0" borderId="0" xfId="91" applyFont="1" applyAlignment="1">
      <alignment horizontal="left"/>
    </xf>
    <xf numFmtId="166" fontId="64" fillId="0" borderId="0" xfId="91" applyFont="1" applyAlignment="1">
      <alignment horizontal="left"/>
    </xf>
    <xf numFmtId="166" fontId="64" fillId="0" borderId="0" xfId="91" applyFont="1"/>
    <xf numFmtId="166" fontId="68" fillId="0" borderId="0" xfId="91" applyFont="1" applyAlignment="1">
      <alignment horizontal="left" indent="1"/>
    </xf>
    <xf numFmtId="166" fontId="64" fillId="0" borderId="0" xfId="91" applyFont="1" applyAlignment="1">
      <alignment horizontal="left" indent="2"/>
    </xf>
    <xf numFmtId="166" fontId="68" fillId="0" borderId="0" xfId="91" applyFont="1" applyAlignment="1">
      <alignment horizontal="left" wrapText="1" indent="2"/>
    </xf>
    <xf numFmtId="166" fontId="64" fillId="0" borderId="0" xfId="91" applyFont="1" applyAlignment="1">
      <alignment horizontal="left" wrapText="1" indent="2"/>
    </xf>
    <xf numFmtId="166" fontId="68" fillId="0" borderId="0" xfId="91" applyFont="1"/>
    <xf numFmtId="166" fontId="68" fillId="0" borderId="0" xfId="91" applyFont="1" applyAlignment="1">
      <alignment horizontal="left" wrapText="1" indent="3"/>
    </xf>
    <xf numFmtId="166" fontId="36" fillId="0" borderId="0" xfId="91" applyFont="1" applyAlignment="1">
      <alignment horizontal="left" vertical="center"/>
    </xf>
    <xf numFmtId="3" fontId="36" fillId="0" borderId="0" xfId="91" applyNumberFormat="1" applyFont="1" applyAlignment="1">
      <alignment horizontal="right" vertical="center"/>
    </xf>
    <xf numFmtId="166" fontId="64" fillId="0" borderId="22" xfId="91" applyFont="1" applyBorder="1" applyAlignment="1">
      <alignment horizontal="left" vertical="center"/>
    </xf>
    <xf numFmtId="3" fontId="64" fillId="0" borderId="22" xfId="91" applyNumberFormat="1" applyFont="1" applyBorder="1" applyAlignment="1">
      <alignment horizontal="right" vertical="center"/>
    </xf>
    <xf numFmtId="166" fontId="36" fillId="0" borderId="22" xfId="91" applyFont="1" applyBorder="1" applyAlignment="1">
      <alignment horizontal="left" vertical="center"/>
    </xf>
    <xf numFmtId="3" fontId="36" fillId="0" borderId="22" xfId="91" applyNumberFormat="1" applyFont="1" applyBorder="1" applyAlignment="1">
      <alignment horizontal="right" vertical="center"/>
    </xf>
    <xf numFmtId="37" fontId="36" fillId="3" borderId="24" xfId="57" applyNumberFormat="1" applyFont="1" applyFill="1" applyBorder="1" applyAlignment="1">
      <alignment vertical="center" wrapText="1"/>
    </xf>
    <xf numFmtId="0" fontId="36" fillId="0" borderId="15" xfId="58" applyFont="1" applyBorder="1" applyAlignment="1">
      <alignment vertical="center"/>
    </xf>
    <xf numFmtId="173" fontId="36" fillId="0" borderId="0" xfId="58" applyNumberFormat="1" applyFont="1" applyAlignment="1">
      <alignment vertical="center"/>
    </xf>
    <xf numFmtId="2" fontId="36" fillId="0" borderId="0" xfId="58" applyNumberFormat="1" applyFont="1" applyAlignment="1">
      <alignment vertical="center"/>
    </xf>
    <xf numFmtId="0" fontId="36" fillId="0" borderId="24" xfId="58" applyFont="1" applyBorder="1" applyAlignment="1">
      <alignment horizontal="center" vertical="center"/>
    </xf>
    <xf numFmtId="173" fontId="36" fillId="0" borderId="24" xfId="58" applyNumberFormat="1" applyFont="1" applyBorder="1" applyAlignment="1">
      <alignment vertical="center"/>
    </xf>
    <xf numFmtId="173" fontId="36" fillId="0" borderId="24" xfId="58" applyNumberFormat="1" applyFont="1" applyBorder="1" applyAlignment="1">
      <alignment horizontal="right" vertical="center"/>
    </xf>
    <xf numFmtId="0" fontId="36" fillId="0" borderId="31" xfId="58" quotePrefix="1" applyFont="1" applyBorder="1" applyAlignment="1">
      <alignment horizontal="center" vertical="center"/>
    </xf>
    <xf numFmtId="174" fontId="36" fillId="0" borderId="31" xfId="58" applyNumberFormat="1" applyFont="1" applyBorder="1" applyAlignment="1">
      <alignment horizontal="right" vertical="center"/>
    </xf>
    <xf numFmtId="39" fontId="36" fillId="0" borderId="31" xfId="58" applyNumberFormat="1" applyFont="1" applyBorder="1" applyAlignment="1">
      <alignment horizontal="right" vertical="center"/>
    </xf>
    <xf numFmtId="174" fontId="36" fillId="0" borderId="24" xfId="58" applyNumberFormat="1" applyFont="1" applyBorder="1" applyAlignment="1">
      <alignment horizontal="right" vertical="center"/>
    </xf>
    <xf numFmtId="174" fontId="58" fillId="0" borderId="24" xfId="58" quotePrefix="1" applyNumberFormat="1" applyFont="1" applyBorder="1" applyAlignment="1">
      <alignment horizontal="left" vertical="center"/>
    </xf>
    <xf numFmtId="39" fontId="36" fillId="0" borderId="24" xfId="58" applyNumberFormat="1" applyFont="1" applyBorder="1" applyAlignment="1">
      <alignment horizontal="right" vertical="center"/>
    </xf>
    <xf numFmtId="173" fontId="49" fillId="5" borderId="24" xfId="58" quotePrefix="1" applyNumberFormat="1" applyFont="1" applyFill="1" applyBorder="1" applyAlignment="1">
      <alignment horizontal="left" vertical="center"/>
    </xf>
    <xf numFmtId="37" fontId="36" fillId="0" borderId="24" xfId="58" applyNumberFormat="1" applyFont="1" applyBorder="1" applyAlignment="1">
      <alignment horizontal="right" vertical="center"/>
    </xf>
    <xf numFmtId="0" fontId="36" fillId="0" borderId="24" xfId="58" applyFont="1" applyBorder="1" applyAlignment="1">
      <alignment horizontal="right" vertical="center"/>
    </xf>
    <xf numFmtId="172" fontId="36" fillId="0" borderId="31" xfId="58" applyNumberFormat="1" applyFont="1" applyBorder="1" applyAlignment="1">
      <alignment horizontal="right" vertical="center"/>
    </xf>
    <xf numFmtId="175" fontId="36" fillId="0" borderId="31" xfId="58" applyNumberFormat="1" applyFont="1" applyBorder="1" applyAlignment="1">
      <alignment horizontal="right" vertical="center"/>
    </xf>
    <xf numFmtId="172" fontId="36" fillId="0" borderId="24" xfId="58" applyNumberFormat="1" applyFont="1" applyBorder="1" applyAlignment="1">
      <alignment horizontal="right" vertical="center"/>
    </xf>
    <xf numFmtId="175" fontId="36" fillId="0" borderId="24" xfId="58" applyNumberFormat="1" applyFont="1" applyBorder="1" applyAlignment="1">
      <alignment horizontal="right" vertical="center"/>
    </xf>
    <xf numFmtId="0" fontId="36" fillId="0" borderId="15" xfId="59" applyFont="1" applyBorder="1" applyAlignment="1">
      <alignment vertical="center"/>
    </xf>
    <xf numFmtId="37" fontId="36" fillId="0" borderId="15" xfId="59" applyNumberFormat="1" applyFont="1" applyBorder="1" applyAlignment="1">
      <alignment vertical="center"/>
    </xf>
    <xf numFmtId="173" fontId="36" fillId="0" borderId="0" xfId="59" applyNumberFormat="1" applyFont="1" applyAlignment="1">
      <alignment vertical="center"/>
    </xf>
    <xf numFmtId="37" fontId="36" fillId="0" borderId="0" xfId="59" applyNumberFormat="1" applyFont="1" applyAlignment="1">
      <alignment vertical="center"/>
    </xf>
    <xf numFmtId="0" fontId="36" fillId="0" borderId="24" xfId="59" applyFont="1" applyBorder="1" applyAlignment="1">
      <alignment horizontal="center" vertical="center"/>
    </xf>
    <xf numFmtId="173" fontId="36" fillId="0" borderId="24" xfId="59" applyNumberFormat="1" applyFont="1" applyBorder="1" applyAlignment="1">
      <alignment vertical="center"/>
    </xf>
    <xf numFmtId="173" fontId="49" fillId="5" borderId="24" xfId="59" quotePrefix="1" applyNumberFormat="1" applyFont="1" applyFill="1" applyBorder="1" applyAlignment="1">
      <alignment horizontal="left" vertical="center"/>
    </xf>
    <xf numFmtId="37" fontId="36" fillId="0" borderId="24" xfId="59" applyNumberFormat="1" applyFont="1" applyBorder="1" applyAlignment="1">
      <alignment horizontal="right" vertical="center"/>
    </xf>
    <xf numFmtId="0" fontId="36" fillId="0" borderId="24" xfId="59" applyFont="1" applyBorder="1" applyAlignment="1">
      <alignment vertical="center"/>
    </xf>
    <xf numFmtId="0" fontId="36" fillId="0" borderId="31" xfId="59" quotePrefix="1" applyFont="1" applyBorder="1" applyAlignment="1">
      <alignment horizontal="center" vertical="center"/>
    </xf>
    <xf numFmtId="177" fontId="36" fillId="0" borderId="31" xfId="59" applyNumberFormat="1" applyFont="1" applyBorder="1" applyAlignment="1">
      <alignment horizontal="right" vertical="center"/>
    </xf>
    <xf numFmtId="178" fontId="36" fillId="0" borderId="31" xfId="59" applyNumberFormat="1" applyFont="1" applyBorder="1" applyAlignment="1">
      <alignment vertical="center"/>
    </xf>
    <xf numFmtId="177" fontId="36" fillId="0" borderId="24" xfId="59" applyNumberFormat="1" applyFont="1" applyBorder="1" applyAlignment="1">
      <alignment horizontal="right" vertical="center"/>
    </xf>
    <xf numFmtId="178" fontId="36" fillId="0" borderId="24" xfId="59" applyNumberFormat="1" applyFont="1" applyBorder="1" applyAlignment="1">
      <alignment vertical="center"/>
    </xf>
    <xf numFmtId="0" fontId="36" fillId="0" borderId="15" xfId="60" applyFont="1" applyBorder="1" applyAlignment="1">
      <alignment vertical="center"/>
    </xf>
    <xf numFmtId="37" fontId="36" fillId="0" borderId="15" xfId="60" applyNumberFormat="1" applyFont="1" applyBorder="1" applyAlignment="1">
      <alignment vertical="center"/>
    </xf>
    <xf numFmtId="173" fontId="36" fillId="0" borderId="0" xfId="60" applyNumberFormat="1" applyFont="1" applyAlignment="1">
      <alignment vertical="center"/>
    </xf>
    <xf numFmtId="0" fontId="36" fillId="0" borderId="24" xfId="60" applyFont="1" applyBorder="1" applyAlignment="1">
      <alignment horizontal="center" vertical="center"/>
    </xf>
    <xf numFmtId="173" fontId="36" fillId="0" borderId="24" xfId="60" applyNumberFormat="1" applyFont="1" applyBorder="1" applyAlignment="1">
      <alignment vertical="center"/>
    </xf>
    <xf numFmtId="37" fontId="36" fillId="0" borderId="24" xfId="60" applyNumberFormat="1" applyFont="1" applyBorder="1" applyAlignment="1">
      <alignment horizontal="right" vertical="center"/>
    </xf>
    <xf numFmtId="0" fontId="36" fillId="0" borderId="24" xfId="60" applyFont="1" applyBorder="1" applyAlignment="1">
      <alignment vertical="center"/>
    </xf>
    <xf numFmtId="0" fontId="36" fillId="0" borderId="31" xfId="60" quotePrefix="1" applyFont="1" applyBorder="1" applyAlignment="1">
      <alignment horizontal="center" vertical="center"/>
    </xf>
    <xf numFmtId="179" fontId="36" fillId="0" borderId="31" xfId="60" applyNumberFormat="1" applyFont="1" applyBorder="1" applyAlignment="1">
      <alignment horizontal="right" vertical="center"/>
    </xf>
    <xf numFmtId="39" fontId="36" fillId="0" borderId="31" xfId="60" applyNumberFormat="1" applyFont="1" applyBorder="1" applyAlignment="1">
      <alignment vertical="center"/>
    </xf>
    <xf numFmtId="179" fontId="36" fillId="0" borderId="24" xfId="60" applyNumberFormat="1" applyFont="1" applyBorder="1" applyAlignment="1">
      <alignment horizontal="right" vertical="center"/>
    </xf>
    <xf numFmtId="39" fontId="36" fillId="0" borderId="24" xfId="60" applyNumberFormat="1" applyFont="1" applyBorder="1" applyAlignment="1">
      <alignment vertical="center"/>
    </xf>
    <xf numFmtId="173" fontId="49" fillId="5" borderId="24" xfId="60" quotePrefix="1" applyNumberFormat="1" applyFont="1" applyFill="1" applyBorder="1" applyAlignment="1">
      <alignment horizontal="left" vertical="center"/>
    </xf>
    <xf numFmtId="0" fontId="36" fillId="0" borderId="15" xfId="61" applyFont="1" applyBorder="1" applyAlignment="1">
      <alignment vertical="center"/>
    </xf>
    <xf numFmtId="37" fontId="36" fillId="0" borderId="15" xfId="61" applyNumberFormat="1" applyFont="1" applyBorder="1" applyAlignment="1">
      <alignment vertical="center"/>
    </xf>
    <xf numFmtId="173" fontId="36" fillId="0" borderId="0" xfId="61" applyNumberFormat="1" applyFont="1" applyAlignment="1">
      <alignment vertical="center"/>
    </xf>
    <xf numFmtId="37" fontId="36" fillId="0" borderId="0" xfId="61" applyNumberFormat="1" applyFont="1" applyAlignment="1">
      <alignment vertical="center"/>
    </xf>
    <xf numFmtId="0" fontId="36" fillId="0" borderId="24" xfId="61" applyFont="1" applyBorder="1" applyAlignment="1">
      <alignment horizontal="center" vertical="center"/>
    </xf>
    <xf numFmtId="173" fontId="36" fillId="0" borderId="24" xfId="61" applyNumberFormat="1" applyFont="1" applyBorder="1" applyAlignment="1">
      <alignment vertical="center"/>
    </xf>
    <xf numFmtId="173" fontId="49" fillId="0" borderId="24" xfId="61" quotePrefix="1" applyNumberFormat="1" applyFont="1" applyBorder="1" applyAlignment="1">
      <alignment vertical="center"/>
    </xf>
    <xf numFmtId="37" fontId="36" fillId="0" borderId="24" xfId="61" applyNumberFormat="1" applyFont="1" applyBorder="1" applyAlignment="1">
      <alignment vertical="center"/>
    </xf>
    <xf numFmtId="0" fontId="36" fillId="0" borderId="24" xfId="61" applyFont="1" applyBorder="1" applyAlignment="1">
      <alignment vertical="center"/>
    </xf>
    <xf numFmtId="0" fontId="36" fillId="0" borderId="31" xfId="61" quotePrefix="1" applyFont="1" applyBorder="1" applyAlignment="1">
      <alignment horizontal="center" vertical="center"/>
    </xf>
    <xf numFmtId="180" fontId="36" fillId="0" borderId="31" xfId="61" applyNumberFormat="1" applyFont="1" applyBorder="1" applyAlignment="1">
      <alignment vertical="center"/>
    </xf>
    <xf numFmtId="39" fontId="36" fillId="0" borderId="31" xfId="61" applyNumberFormat="1" applyFont="1" applyBorder="1" applyAlignment="1">
      <alignment vertical="center"/>
    </xf>
    <xf numFmtId="180" fontId="36" fillId="0" borderId="24" xfId="61" applyNumberFormat="1" applyFont="1" applyBorder="1" applyAlignment="1">
      <alignment vertical="center"/>
    </xf>
    <xf numFmtId="39" fontId="36" fillId="0" borderId="24" xfId="61" applyNumberFormat="1" applyFont="1" applyBorder="1" applyAlignment="1">
      <alignment vertical="center"/>
    </xf>
    <xf numFmtId="0" fontId="36" fillId="0" borderId="15" xfId="62" applyFont="1" applyBorder="1" applyAlignment="1">
      <alignment vertical="center"/>
    </xf>
    <xf numFmtId="37" fontId="36" fillId="0" borderId="15" xfId="62" applyNumberFormat="1" applyFont="1" applyBorder="1" applyAlignment="1">
      <alignment vertical="center"/>
    </xf>
    <xf numFmtId="173" fontId="36" fillId="0" borderId="0" xfId="62" applyNumberFormat="1" applyFont="1" applyAlignment="1">
      <alignment vertical="center"/>
    </xf>
    <xf numFmtId="37" fontId="36" fillId="0" borderId="0" xfId="62" applyNumberFormat="1" applyFont="1" applyAlignment="1">
      <alignment vertical="center"/>
    </xf>
    <xf numFmtId="0" fontId="36" fillId="0" borderId="24" xfId="62" applyFont="1" applyBorder="1" applyAlignment="1">
      <alignment horizontal="center" vertical="center"/>
    </xf>
    <xf numFmtId="173" fontId="36" fillId="0" borderId="24" xfId="62" applyNumberFormat="1" applyFont="1" applyBorder="1" applyAlignment="1">
      <alignment vertical="center"/>
    </xf>
    <xf numFmtId="173" fontId="49" fillId="5" borderId="24" xfId="62" quotePrefix="1" applyNumberFormat="1" applyFont="1" applyFill="1" applyBorder="1" applyAlignment="1">
      <alignment vertical="center"/>
    </xf>
    <xf numFmtId="37" fontId="36" fillId="0" borderId="24" xfId="62" applyNumberFormat="1" applyFont="1" applyBorder="1" applyAlignment="1">
      <alignment vertical="center"/>
    </xf>
    <xf numFmtId="0" fontId="36" fillId="0" borderId="24" xfId="62" applyFont="1" applyBorder="1" applyAlignment="1">
      <alignment vertical="center"/>
    </xf>
    <xf numFmtId="0" fontId="36" fillId="0" borderId="31" xfId="62" quotePrefix="1" applyFont="1" applyBorder="1" applyAlignment="1">
      <alignment horizontal="center" vertical="center"/>
    </xf>
    <xf numFmtId="181" fontId="36" fillId="0" borderId="31" xfId="62" applyNumberFormat="1" applyFont="1" applyBorder="1" applyAlignment="1">
      <alignment vertical="center"/>
    </xf>
    <xf numFmtId="39" fontId="36" fillId="0" borderId="31" xfId="62" applyNumberFormat="1" applyFont="1" applyBorder="1" applyAlignment="1">
      <alignment vertical="center"/>
    </xf>
    <xf numFmtId="0" fontId="36" fillId="0" borderId="24" xfId="62" quotePrefix="1" applyFont="1" applyBorder="1" applyAlignment="1">
      <alignment horizontal="left" vertical="center"/>
    </xf>
    <xf numFmtId="181" fontId="36" fillId="0" borderId="24" xfId="62" applyNumberFormat="1" applyFont="1" applyBorder="1" applyAlignment="1">
      <alignment vertical="center"/>
    </xf>
    <xf numFmtId="39" fontId="36" fillId="0" borderId="24" xfId="62" applyNumberFormat="1" applyFont="1" applyBorder="1" applyAlignment="1">
      <alignment vertical="center"/>
    </xf>
    <xf numFmtId="0" fontId="36" fillId="0" borderId="15" xfId="63" applyFont="1" applyBorder="1" applyAlignment="1">
      <alignment vertical="center"/>
    </xf>
    <xf numFmtId="37" fontId="36" fillId="0" borderId="15" xfId="63" applyNumberFormat="1" applyFont="1" applyBorder="1" applyAlignment="1">
      <alignment vertical="center"/>
    </xf>
    <xf numFmtId="173" fontId="36" fillId="0" borderId="0" xfId="63" applyNumberFormat="1" applyFont="1" applyAlignment="1">
      <alignment vertical="center"/>
    </xf>
    <xf numFmtId="37" fontId="36" fillId="0" borderId="0" xfId="63" applyNumberFormat="1" applyFont="1" applyAlignment="1">
      <alignment vertical="center"/>
    </xf>
    <xf numFmtId="0" fontId="36" fillId="0" borderId="24" xfId="63" applyFont="1" applyBorder="1" applyAlignment="1">
      <alignment horizontal="center" vertical="center"/>
    </xf>
    <xf numFmtId="173" fontId="36" fillId="0" borderId="24" xfId="63" applyNumberFormat="1" applyFont="1" applyBorder="1" applyAlignment="1">
      <alignment vertical="center"/>
    </xf>
    <xf numFmtId="173" fontId="49" fillId="5" borderId="24" xfId="63" quotePrefix="1" applyNumberFormat="1" applyFont="1" applyFill="1" applyBorder="1" applyAlignment="1">
      <alignment vertical="center"/>
    </xf>
    <xf numFmtId="37" fontId="36" fillId="0" borderId="24" xfId="63" applyNumberFormat="1" applyFont="1" applyBorder="1" applyAlignment="1">
      <alignment vertical="center"/>
    </xf>
    <xf numFmtId="0" fontId="36" fillId="0" borderId="24" xfId="63" applyFont="1" applyBorder="1" applyAlignment="1">
      <alignment vertical="center"/>
    </xf>
    <xf numFmtId="0" fontId="36" fillId="0" borderId="31" xfId="63" quotePrefix="1" applyFont="1" applyBorder="1" applyAlignment="1">
      <alignment horizontal="center" vertical="center"/>
    </xf>
    <xf numFmtId="181" fontId="36" fillId="0" borderId="31" xfId="63" applyNumberFormat="1" applyFont="1" applyBorder="1" applyAlignment="1">
      <alignment vertical="center"/>
    </xf>
    <xf numFmtId="166" fontId="36" fillId="0" borderId="31" xfId="63" applyNumberFormat="1" applyFont="1" applyBorder="1" applyAlignment="1">
      <alignment vertical="center"/>
    </xf>
    <xf numFmtId="0" fontId="36" fillId="0" borderId="24" xfId="63" quotePrefix="1" applyFont="1" applyBorder="1" applyAlignment="1">
      <alignment horizontal="left" vertical="center"/>
    </xf>
    <xf numFmtId="181" fontId="36" fillId="0" borderId="24" xfId="63" applyNumberFormat="1" applyFont="1" applyBorder="1" applyAlignment="1">
      <alignment vertical="center"/>
    </xf>
    <xf numFmtId="166" fontId="36" fillId="0" borderId="24" xfId="63" applyNumberFormat="1" applyFont="1" applyBorder="1" applyAlignment="1">
      <alignment vertical="center"/>
    </xf>
    <xf numFmtId="37" fontId="36" fillId="0" borderId="24" xfId="0" applyNumberFormat="1" applyFont="1" applyBorder="1" applyAlignment="1">
      <alignment vertical="center"/>
    </xf>
    <xf numFmtId="172" fontId="36" fillId="0" borderId="24" xfId="0" applyNumberFormat="1" applyFont="1" applyBorder="1" applyAlignment="1">
      <alignment vertical="center"/>
    </xf>
    <xf numFmtId="37" fontId="36" fillId="0" borderId="31" xfId="0" applyNumberFormat="1" applyFont="1" applyBorder="1" applyAlignment="1">
      <alignment vertical="center"/>
    </xf>
    <xf numFmtId="172" fontId="36" fillId="0" borderId="31" xfId="0" applyNumberFormat="1" applyFont="1" applyBorder="1" applyAlignment="1">
      <alignment vertical="center"/>
    </xf>
    <xf numFmtId="0" fontId="36" fillId="0" borderId="15" xfId="64" applyFont="1" applyBorder="1" applyAlignment="1">
      <alignment vertical="center"/>
    </xf>
    <xf numFmtId="173" fontId="36" fillId="0" borderId="0" xfId="64" applyNumberFormat="1" applyFont="1" applyAlignment="1">
      <alignment vertical="center"/>
    </xf>
    <xf numFmtId="0" fontId="36" fillId="0" borderId="24" xfId="64" applyFont="1" applyBorder="1" applyAlignment="1">
      <alignment horizontal="center" vertical="center"/>
    </xf>
    <xf numFmtId="173" fontId="36" fillId="0" borderId="24" xfId="64" applyNumberFormat="1" applyFont="1" applyBorder="1" applyAlignment="1">
      <alignment vertical="center"/>
    </xf>
    <xf numFmtId="173" fontId="49" fillId="5" borderId="24" xfId="64" quotePrefix="1" applyNumberFormat="1" applyFont="1" applyFill="1" applyBorder="1" applyAlignment="1">
      <alignment vertical="center"/>
    </xf>
    <xf numFmtId="0" fontId="36" fillId="0" borderId="24" xfId="64" applyFont="1" applyBorder="1" applyAlignment="1">
      <alignment vertical="center"/>
    </xf>
    <xf numFmtId="0" fontId="36" fillId="0" borderId="31" xfId="64" quotePrefix="1" applyFont="1" applyBorder="1" applyAlignment="1">
      <alignment horizontal="center" vertical="center"/>
    </xf>
    <xf numFmtId="182" fontId="36" fillId="0" borderId="31" xfId="64" applyNumberFormat="1" applyFont="1" applyBorder="1" applyAlignment="1">
      <alignment horizontal="center" vertical="center" wrapText="1"/>
    </xf>
    <xf numFmtId="0" fontId="36" fillId="0" borderId="24" xfId="64" quotePrefix="1" applyFont="1" applyBorder="1" applyAlignment="1">
      <alignment horizontal="left" vertical="center"/>
    </xf>
    <xf numFmtId="182" fontId="36" fillId="0" borderId="24" xfId="64" applyNumberFormat="1" applyFont="1" applyBorder="1" applyAlignment="1">
      <alignment horizontal="center" vertical="center" wrapText="1"/>
    </xf>
    <xf numFmtId="17" fontId="36" fillId="2" borderId="15" xfId="65" applyNumberFormat="1" applyFont="1" applyFill="1" applyBorder="1" applyAlignment="1">
      <alignment horizontal="center" vertical="center" wrapText="1"/>
    </xf>
    <xf numFmtId="173" fontId="36" fillId="2" borderId="0" xfId="65" applyNumberFormat="1" applyFont="1" applyFill="1" applyAlignment="1">
      <alignment vertical="center"/>
    </xf>
    <xf numFmtId="0" fontId="36" fillId="2" borderId="24" xfId="65" applyFont="1" applyFill="1" applyBorder="1" applyAlignment="1">
      <alignment horizontal="center" vertical="center"/>
    </xf>
    <xf numFmtId="173" fontId="36" fillId="0" borderId="24" xfId="65" applyNumberFormat="1" applyFont="1" applyBorder="1" applyAlignment="1">
      <alignment vertical="center"/>
    </xf>
    <xf numFmtId="173" fontId="49" fillId="0" borderId="24" xfId="65" applyNumberFormat="1" applyFont="1" applyBorder="1" applyAlignment="1">
      <alignment vertical="center"/>
    </xf>
    <xf numFmtId="37" fontId="36" fillId="0" borderId="24" xfId="65" applyNumberFormat="1" applyFont="1" applyBorder="1" applyAlignment="1">
      <alignment vertical="center"/>
    </xf>
    <xf numFmtId="0" fontId="36" fillId="2" borderId="24" xfId="65" applyFont="1" applyFill="1" applyBorder="1" applyAlignment="1">
      <alignment vertical="center"/>
    </xf>
    <xf numFmtId="0" fontId="36" fillId="2" borderId="31" xfId="65" applyFont="1" applyFill="1" applyBorder="1" applyAlignment="1">
      <alignment horizontal="center" vertical="center"/>
    </xf>
    <xf numFmtId="184" fontId="36" fillId="2" borderId="31" xfId="65" applyNumberFormat="1" applyFont="1" applyFill="1" applyBorder="1" applyAlignment="1">
      <alignment vertical="center"/>
    </xf>
    <xf numFmtId="39" fontId="36" fillId="2" borderId="31" xfId="65" applyNumberFormat="1" applyFont="1" applyFill="1" applyBorder="1" applyAlignment="1">
      <alignment vertical="center"/>
    </xf>
    <xf numFmtId="184" fontId="36" fillId="2" borderId="24" xfId="65" applyNumberFormat="1" applyFont="1" applyFill="1" applyBorder="1" applyAlignment="1">
      <alignment vertical="center"/>
    </xf>
    <xf numFmtId="39" fontId="36" fillId="2" borderId="24" xfId="65" applyNumberFormat="1" applyFont="1" applyFill="1" applyBorder="1" applyAlignment="1">
      <alignment vertical="center"/>
    </xf>
    <xf numFmtId="0" fontId="36" fillId="2" borderId="24" xfId="67" applyFont="1" applyFill="1" applyBorder="1" applyAlignment="1">
      <alignment horizontal="center" vertical="center"/>
    </xf>
    <xf numFmtId="173" fontId="36" fillId="0" borderId="24" xfId="67" applyNumberFormat="1" applyFont="1" applyBorder="1" applyAlignment="1">
      <alignment vertical="center"/>
    </xf>
    <xf numFmtId="173" fontId="49" fillId="0" borderId="24" xfId="67" applyNumberFormat="1" applyFont="1" applyBorder="1" applyAlignment="1">
      <alignment vertical="center"/>
    </xf>
    <xf numFmtId="37" fontId="36" fillId="0" borderId="24" xfId="67" applyNumberFormat="1" applyFont="1" applyBorder="1" applyAlignment="1">
      <alignment vertical="center"/>
    </xf>
    <xf numFmtId="0" fontId="36" fillId="2" borderId="24" xfId="67" applyFont="1" applyFill="1" applyBorder="1" applyAlignment="1">
      <alignment horizontal="right" vertical="center"/>
    </xf>
    <xf numFmtId="0" fontId="36" fillId="2" borderId="31" xfId="67" applyFont="1" applyFill="1" applyBorder="1" applyAlignment="1">
      <alignment horizontal="left" vertical="center"/>
    </xf>
    <xf numFmtId="170" fontId="36" fillId="0" borderId="31" xfId="67" applyNumberFormat="1" applyFont="1" applyBorder="1" applyAlignment="1">
      <alignment vertical="center"/>
    </xf>
    <xf numFmtId="39" fontId="36" fillId="0" borderId="31" xfId="67" applyNumberFormat="1" applyFont="1" applyBorder="1" applyAlignment="1">
      <alignment horizontal="right" vertical="center"/>
    </xf>
    <xf numFmtId="170" fontId="36" fillId="2" borderId="24" xfId="67" applyNumberFormat="1" applyFont="1" applyFill="1" applyBorder="1" applyAlignment="1">
      <alignment vertical="center"/>
    </xf>
    <xf numFmtId="170" fontId="36" fillId="0" borderId="24" xfId="67" applyNumberFormat="1" applyFont="1" applyBorder="1" applyAlignment="1">
      <alignment vertical="center"/>
    </xf>
    <xf numFmtId="39" fontId="36" fillId="0" borderId="24" xfId="67" applyNumberFormat="1" applyFont="1" applyBorder="1" applyAlignment="1">
      <alignment horizontal="right" vertical="center"/>
    </xf>
    <xf numFmtId="0" fontId="37" fillId="0" borderId="0" xfId="0" applyFont="1" applyAlignment="1">
      <alignment horizontal="left" vertical="center"/>
    </xf>
    <xf numFmtId="0" fontId="36" fillId="2" borderId="15" xfId="70" applyFont="1" applyFill="1" applyBorder="1" applyAlignment="1">
      <alignment horizontal="center" vertical="center" wrapText="1"/>
    </xf>
    <xf numFmtId="17" fontId="36" fillId="2" borderId="15" xfId="70" applyNumberFormat="1" applyFont="1" applyFill="1" applyBorder="1" applyAlignment="1">
      <alignment horizontal="center" vertical="center" wrapText="1"/>
    </xf>
    <xf numFmtId="0" fontId="36" fillId="2" borderId="24" xfId="70" applyFont="1" applyFill="1" applyBorder="1" applyAlignment="1">
      <alignment horizontal="center" vertical="center"/>
    </xf>
    <xf numFmtId="173" fontId="36" fillId="0" borderId="24" xfId="70" applyNumberFormat="1" applyFont="1" applyBorder="1" applyAlignment="1">
      <alignment vertical="center"/>
    </xf>
    <xf numFmtId="173" fontId="49" fillId="0" borderId="24" xfId="70" applyNumberFormat="1" applyFont="1" applyBorder="1" applyAlignment="1">
      <alignment vertical="center"/>
    </xf>
    <xf numFmtId="37" fontId="36" fillId="0" borderId="24" xfId="70" applyNumberFormat="1" applyFont="1" applyBorder="1" applyAlignment="1">
      <alignment vertical="center"/>
    </xf>
    <xf numFmtId="0" fontId="36" fillId="2" borderId="24" xfId="70" applyFont="1" applyFill="1" applyBorder="1" applyAlignment="1">
      <alignment vertical="center"/>
    </xf>
    <xf numFmtId="0" fontId="36" fillId="2" borderId="31" xfId="70" applyFont="1" applyFill="1" applyBorder="1" applyAlignment="1">
      <alignment horizontal="left" vertical="center"/>
    </xf>
    <xf numFmtId="184" fontId="36" fillId="0" borderId="31" xfId="70" applyNumberFormat="1" applyFont="1" applyBorder="1" applyAlignment="1">
      <alignment vertical="center"/>
    </xf>
    <xf numFmtId="189" fontId="36" fillId="0" borderId="31" xfId="70" applyNumberFormat="1" applyFont="1" applyBorder="1" applyAlignment="1">
      <alignment vertical="center"/>
    </xf>
    <xf numFmtId="184" fontId="36" fillId="2" borderId="24" xfId="70" applyNumberFormat="1" applyFont="1" applyFill="1" applyBorder="1" applyAlignment="1">
      <alignment vertical="center"/>
    </xf>
    <xf numFmtId="184" fontId="36" fillId="0" borderId="24" xfId="70" applyNumberFormat="1" applyFont="1" applyBorder="1" applyAlignment="1">
      <alignment vertical="center"/>
    </xf>
    <xf numFmtId="189" fontId="36" fillId="0" borderId="24" xfId="70" applyNumberFormat="1" applyFont="1" applyBorder="1" applyAlignment="1">
      <alignment vertical="center"/>
    </xf>
    <xf numFmtId="0" fontId="33" fillId="0" borderId="0" xfId="0" applyFont="1" applyAlignment="1">
      <alignment horizontal="left" vertical="center" wrapText="1"/>
    </xf>
    <xf numFmtId="37" fontId="36" fillId="2" borderId="23" xfId="73" applyNumberFormat="1" applyFont="1" applyFill="1" applyBorder="1" applyAlignment="1">
      <alignment horizontal="center" vertical="center" wrapText="1"/>
    </xf>
    <xf numFmtId="37" fontId="43" fillId="2" borderId="0" xfId="73" quotePrefix="1" applyNumberFormat="1" applyFont="1" applyFill="1" applyAlignment="1">
      <alignment horizontal="left" vertical="center"/>
    </xf>
    <xf numFmtId="192" fontId="36" fillId="0" borderId="0" xfId="70" applyNumberFormat="1" applyFont="1" applyAlignment="1">
      <alignment vertical="center"/>
    </xf>
    <xf numFmtId="192" fontId="36" fillId="2" borderId="0" xfId="70" applyNumberFormat="1" applyFont="1" applyFill="1" applyAlignment="1">
      <alignment vertical="center"/>
    </xf>
    <xf numFmtId="0" fontId="36" fillId="2" borderId="31" xfId="70" applyFont="1" applyFill="1" applyBorder="1" applyAlignment="1">
      <alignment horizontal="center" vertical="center"/>
    </xf>
    <xf numFmtId="192" fontId="36" fillId="2" borderId="31" xfId="70" applyNumberFormat="1" applyFont="1" applyFill="1" applyBorder="1" applyAlignment="1">
      <alignment vertical="center"/>
    </xf>
    <xf numFmtId="192" fontId="36" fillId="0" borderId="31" xfId="70" applyNumberFormat="1" applyFont="1" applyBorder="1" applyAlignment="1">
      <alignment vertical="center"/>
    </xf>
    <xf numFmtId="2" fontId="36" fillId="0" borderId="31" xfId="70" applyNumberFormat="1" applyFont="1" applyBorder="1" applyAlignment="1">
      <alignment horizontal="right" vertical="center"/>
    </xf>
    <xf numFmtId="192" fontId="36" fillId="2" borderId="24" xfId="70" applyNumberFormat="1" applyFont="1" applyFill="1" applyBorder="1" applyAlignment="1">
      <alignment vertical="center"/>
    </xf>
    <xf numFmtId="192" fontId="36" fillId="0" borderId="24" xfId="70" applyNumberFormat="1" applyFont="1" applyBorder="1" applyAlignment="1">
      <alignment vertical="center"/>
    </xf>
    <xf numFmtId="2" fontId="36" fillId="0" borderId="24" xfId="70" applyNumberFormat="1" applyFont="1" applyBorder="1" applyAlignment="1">
      <alignment horizontal="right" vertical="center"/>
    </xf>
    <xf numFmtId="192" fontId="36" fillId="0" borderId="0" xfId="71" applyNumberFormat="1" applyFont="1" applyAlignment="1">
      <alignment vertical="center"/>
    </xf>
    <xf numFmtId="192" fontId="36" fillId="2" borderId="15" xfId="70" applyNumberFormat="1" applyFont="1" applyFill="1" applyBorder="1" applyAlignment="1">
      <alignment vertical="center"/>
    </xf>
    <xf numFmtId="192" fontId="36" fillId="0" borderId="15" xfId="70" applyNumberFormat="1" applyFont="1" applyBorder="1" applyAlignment="1">
      <alignment vertical="center"/>
    </xf>
    <xf numFmtId="0" fontId="36" fillId="0" borderId="0" xfId="73" applyFont="1" applyAlignment="1">
      <alignment horizontal="center" vertical="center"/>
    </xf>
    <xf numFmtId="3" fontId="36" fillId="0" borderId="15" xfId="39" applyNumberFormat="1" applyFont="1" applyBorder="1" applyAlignment="1">
      <alignment vertical="center"/>
    </xf>
    <xf numFmtId="181" fontId="36" fillId="0" borderId="31" xfId="71" applyNumberFormat="1" applyFont="1" applyBorder="1" applyAlignment="1">
      <alignment vertical="center"/>
    </xf>
    <xf numFmtId="181" fontId="36" fillId="0" borderId="24" xfId="71" applyNumberFormat="1" applyFont="1" applyBorder="1" applyAlignment="1">
      <alignment vertical="center"/>
    </xf>
    <xf numFmtId="3" fontId="36" fillId="2" borderId="24" xfId="72" applyNumberFormat="1" applyFont="1" applyFill="1" applyBorder="1" applyAlignment="1">
      <alignment horizontal="center" vertical="center" wrapText="1"/>
    </xf>
    <xf numFmtId="173" fontId="36" fillId="2" borderId="0" xfId="70" applyNumberFormat="1" applyFont="1" applyFill="1"/>
    <xf numFmtId="37" fontId="36" fillId="2" borderId="0" xfId="70" applyNumberFormat="1" applyFont="1" applyFill="1"/>
    <xf numFmtId="0" fontId="36" fillId="2" borderId="0" xfId="70" applyFont="1" applyFill="1"/>
    <xf numFmtId="0" fontId="36" fillId="2" borderId="24" xfId="70" applyFont="1" applyFill="1" applyBorder="1" applyAlignment="1">
      <alignment horizontal="center"/>
    </xf>
    <xf numFmtId="173" fontId="36" fillId="0" borderId="24" xfId="70" applyNumberFormat="1" applyFont="1" applyBorder="1"/>
    <xf numFmtId="173" fontId="49" fillId="0" borderId="24" xfId="70" applyNumberFormat="1" applyFont="1" applyBorder="1"/>
    <xf numFmtId="37" fontId="36" fillId="0" borderId="24" xfId="70" applyNumberFormat="1" applyFont="1" applyBorder="1"/>
    <xf numFmtId="0" fontId="36" fillId="2" borderId="24" xfId="70" applyFont="1" applyFill="1" applyBorder="1"/>
    <xf numFmtId="181" fontId="36" fillId="0" borderId="22" xfId="71" applyNumberFormat="1" applyFont="1" applyBorder="1" applyAlignment="1">
      <alignment vertical="center"/>
    </xf>
    <xf numFmtId="37" fontId="43" fillId="3" borderId="0" xfId="57" applyNumberFormat="1" applyFont="1" applyFill="1" applyAlignment="1">
      <alignment horizontal="left" vertical="top" wrapText="1"/>
    </xf>
    <xf numFmtId="3" fontId="36" fillId="2" borderId="24" xfId="72" applyNumberFormat="1" applyFont="1" applyFill="1" applyBorder="1" applyAlignment="1">
      <alignment vertical="center" wrapText="1"/>
    </xf>
    <xf numFmtId="181" fontId="36" fillId="0" borderId="22" xfId="71" applyNumberFormat="1" applyFont="1" applyBorder="1" applyAlignment="1">
      <alignment horizontal="right" vertical="center"/>
    </xf>
    <xf numFmtId="37" fontId="50" fillId="3" borderId="0" xfId="57" applyNumberFormat="1" applyFont="1" applyFill="1" applyAlignment="1">
      <alignment horizontal="left" wrapText="1" indent="1"/>
    </xf>
    <xf numFmtId="194" fontId="37" fillId="0" borderId="0" xfId="0" applyNumberFormat="1" applyFont="1" applyAlignment="1">
      <alignment horizontal="left" wrapText="1"/>
    </xf>
    <xf numFmtId="0" fontId="37" fillId="0" borderId="0" xfId="0" applyFont="1" applyAlignment="1">
      <alignment horizontal="left" wrapText="1"/>
    </xf>
    <xf numFmtId="0" fontId="43" fillId="2" borderId="0" xfId="71" quotePrefix="1" applyFont="1" applyFill="1" applyAlignment="1">
      <alignment vertical="center" wrapText="1"/>
    </xf>
    <xf numFmtId="37" fontId="43" fillId="3" borderId="0" xfId="57" applyNumberFormat="1" applyFont="1" applyFill="1" applyAlignment="1">
      <alignment horizontal="left"/>
    </xf>
    <xf numFmtId="0" fontId="50" fillId="0" borderId="0" xfId="73" applyFont="1" applyAlignment="1">
      <alignment horizontal="left"/>
    </xf>
    <xf numFmtId="193" fontId="36" fillId="0" borderId="0" xfId="111" applyNumberFormat="1" applyFont="1" applyBorder="1" applyAlignment="1">
      <alignment vertical="center"/>
    </xf>
    <xf numFmtId="0" fontId="36" fillId="4" borderId="0" xfId="58" applyFont="1" applyFill="1" applyAlignment="1">
      <alignment horizontal="center" vertical="center" wrapText="1"/>
    </xf>
    <xf numFmtId="17" fontId="72" fillId="0" borderId="0" xfId="59" applyNumberFormat="1" applyFont="1" applyAlignment="1">
      <alignment horizontal="left" vertical="center"/>
    </xf>
    <xf numFmtId="181" fontId="38" fillId="0" borderId="22" xfId="71" applyNumberFormat="1" applyFont="1" applyBorder="1" applyAlignment="1">
      <alignment vertical="center"/>
    </xf>
    <xf numFmtId="181" fontId="38" fillId="0" borderId="22" xfId="71" applyNumberFormat="1" applyFont="1" applyBorder="1" applyAlignment="1">
      <alignment horizontal="right" vertical="center"/>
    </xf>
    <xf numFmtId="0" fontId="78" fillId="0" borderId="0" xfId="0" applyFont="1" applyAlignment="1">
      <alignment vertical="center"/>
    </xf>
    <xf numFmtId="0" fontId="36" fillId="0" borderId="15" xfId="58" applyFont="1" applyBorder="1" applyAlignment="1">
      <alignment horizontal="center" vertical="center" wrapText="1"/>
    </xf>
    <xf numFmtId="0" fontId="36" fillId="0" borderId="16" xfId="58" applyFont="1" applyBorder="1" applyAlignment="1">
      <alignment horizontal="center" vertical="center" wrapText="1"/>
    </xf>
    <xf numFmtId="0" fontId="36" fillId="0" borderId="0" xfId="58" applyFont="1" applyAlignment="1">
      <alignment horizontal="center" vertical="center" wrapText="1"/>
    </xf>
    <xf numFmtId="37" fontId="79" fillId="3" borderId="0" xfId="57" applyNumberFormat="1" applyFont="1" applyFill="1" applyAlignment="1">
      <alignment horizontal="left" vertical="center"/>
    </xf>
    <xf numFmtId="0" fontId="78" fillId="0" borderId="0" xfId="0" applyFont="1" applyAlignment="1">
      <alignment horizontal="left" vertical="center"/>
    </xf>
    <xf numFmtId="37" fontId="43" fillId="3" borderId="0" xfId="57" quotePrefix="1" applyNumberFormat="1" applyFont="1" applyFill="1" applyAlignment="1">
      <alignment vertical="top"/>
    </xf>
    <xf numFmtId="193" fontId="36" fillId="0" borderId="0" xfId="135" applyNumberFormat="1" applyFont="1" applyBorder="1" applyAlignment="1">
      <alignment vertical="center"/>
    </xf>
    <xf numFmtId="37" fontId="79" fillId="3" borderId="0" xfId="57" applyNumberFormat="1" applyFont="1" applyFill="1" applyAlignment="1">
      <alignment horizontal="right" vertical="center"/>
    </xf>
    <xf numFmtId="193" fontId="38" fillId="0" borderId="0" xfId="135" applyNumberFormat="1" applyFont="1" applyBorder="1" applyAlignment="1">
      <alignment vertical="center"/>
    </xf>
    <xf numFmtId="166" fontId="36" fillId="0" borderId="16" xfId="91" applyFont="1" applyBorder="1" applyAlignment="1">
      <alignment horizontal="left" indent="4"/>
    </xf>
    <xf numFmtId="3" fontId="36" fillId="0" borderId="16" xfId="91" applyNumberFormat="1" applyFont="1" applyBorder="1" applyAlignment="1">
      <alignment horizontal="right" indent="1"/>
    </xf>
    <xf numFmtId="37" fontId="72" fillId="0" borderId="0" xfId="0" applyNumberFormat="1" applyFont="1" applyAlignment="1">
      <alignment horizontal="left" vertical="center"/>
    </xf>
    <xf numFmtId="37" fontId="76" fillId="0" borderId="0" xfId="0" applyNumberFormat="1" applyFont="1" applyAlignment="1">
      <alignment horizontal="left" vertical="center"/>
    </xf>
    <xf numFmtId="37" fontId="76" fillId="0" borderId="0" xfId="0" applyNumberFormat="1" applyFont="1" applyAlignment="1">
      <alignment horizontal="center" vertical="center"/>
    </xf>
    <xf numFmtId="37" fontId="72" fillId="3" borderId="0" xfId="57" applyNumberFormat="1" applyFont="1" applyFill="1" applyAlignment="1">
      <alignment horizontal="left" vertical="center"/>
    </xf>
    <xf numFmtId="17" fontId="72" fillId="0" borderId="0" xfId="58" applyNumberFormat="1" applyFont="1" applyAlignment="1">
      <alignment horizontal="left" vertical="center"/>
    </xf>
    <xf numFmtId="17" fontId="72" fillId="0" borderId="0" xfId="59" applyNumberFormat="1" applyFont="1" applyAlignment="1">
      <alignment horizontal="left" vertical="center" wrapText="1"/>
    </xf>
    <xf numFmtId="17" fontId="34" fillId="0" borderId="0" xfId="59" applyNumberFormat="1" applyFont="1" applyAlignment="1">
      <alignment horizontal="left" vertical="center"/>
    </xf>
    <xf numFmtId="17" fontId="34" fillId="0" borderId="0" xfId="59" applyNumberFormat="1" applyFont="1" applyAlignment="1">
      <alignment horizontal="left" vertical="center" wrapText="1"/>
    </xf>
    <xf numFmtId="17" fontId="72" fillId="0" borderId="16" xfId="59" applyNumberFormat="1" applyFont="1" applyBorder="1" applyAlignment="1">
      <alignment horizontal="left" vertical="center" wrapText="1"/>
    </xf>
    <xf numFmtId="17" fontId="72" fillId="0" borderId="16" xfId="59" applyNumberFormat="1" applyFont="1" applyBorder="1" applyAlignment="1">
      <alignment horizontal="left" vertical="center"/>
    </xf>
    <xf numFmtId="0" fontId="34" fillId="2" borderId="0" xfId="70" applyFont="1" applyFill="1"/>
    <xf numFmtId="0" fontId="34" fillId="2" borderId="0" xfId="70" applyFont="1" applyFill="1" applyAlignment="1">
      <alignment vertical="center"/>
    </xf>
    <xf numFmtId="0" fontId="34" fillId="2" borderId="0" xfId="67" applyFont="1" applyFill="1" applyAlignment="1">
      <alignment vertical="center"/>
    </xf>
    <xf numFmtId="37" fontId="72" fillId="0" borderId="0" xfId="0" applyNumberFormat="1" applyFont="1" applyAlignment="1">
      <alignment horizontal="left" vertical="center" wrapText="1"/>
    </xf>
    <xf numFmtId="17" fontId="72" fillId="0" borderId="0" xfId="60" applyNumberFormat="1" applyFont="1" applyAlignment="1">
      <alignment horizontal="left" vertical="center" wrapText="1"/>
    </xf>
    <xf numFmtId="17" fontId="72" fillId="0" borderId="0" xfId="59" applyNumberFormat="1" applyFont="1" applyAlignment="1">
      <alignment vertical="center" wrapText="1"/>
    </xf>
    <xf numFmtId="3" fontId="36" fillId="0" borderId="0" xfId="71" applyNumberFormat="1" applyFont="1" applyAlignment="1">
      <alignment vertical="center"/>
    </xf>
    <xf numFmtId="3" fontId="36" fillId="0" borderId="0" xfId="71" applyNumberFormat="1" applyFont="1" applyAlignment="1">
      <alignment horizontal="right" vertical="center"/>
    </xf>
    <xf numFmtId="3" fontId="38" fillId="0" borderId="22" xfId="71" applyNumberFormat="1" applyFont="1" applyBorder="1" applyAlignment="1">
      <alignment vertical="center"/>
    </xf>
    <xf numFmtId="3" fontId="36" fillId="0" borderId="22" xfId="71" applyNumberFormat="1" applyFont="1" applyBorder="1" applyAlignment="1">
      <alignment vertical="center"/>
    </xf>
    <xf numFmtId="3" fontId="36" fillId="0" borderId="22" xfId="71" applyNumberFormat="1" applyFont="1" applyBorder="1" applyAlignment="1">
      <alignment horizontal="right" vertical="center"/>
    </xf>
    <xf numFmtId="3" fontId="36" fillId="0" borderId="0" xfId="36" applyNumberFormat="1" applyFont="1" applyAlignment="1">
      <alignment vertical="center"/>
    </xf>
    <xf numFmtId="3" fontId="36" fillId="0" borderId="0" xfId="36" applyNumberFormat="1" applyFont="1" applyFill="1" applyBorder="1" applyAlignment="1">
      <alignment vertical="center"/>
    </xf>
    <xf numFmtId="3" fontId="38" fillId="0" borderId="16" xfId="71" applyNumberFormat="1" applyFont="1" applyBorder="1" applyAlignment="1">
      <alignment vertical="center"/>
    </xf>
    <xf numFmtId="198" fontId="38" fillId="0" borderId="0" xfId="36" applyNumberFormat="1" applyFont="1" applyFill="1" applyBorder="1" applyAlignment="1" applyProtection="1"/>
    <xf numFmtId="198" fontId="38" fillId="0" borderId="0" xfId="36" applyNumberFormat="1" applyFont="1" applyFill="1" applyBorder="1" applyAlignment="1">
      <alignment vertical="center"/>
    </xf>
    <xf numFmtId="0" fontId="50" fillId="0" borderId="0" xfId="69" applyFont="1" applyAlignment="1">
      <alignment horizontal="left" vertical="center"/>
    </xf>
    <xf numFmtId="0" fontId="50" fillId="0" borderId="0" xfId="69" applyFont="1" applyAlignment="1">
      <alignment vertical="top"/>
    </xf>
    <xf numFmtId="37" fontId="43" fillId="3" borderId="0" xfId="57" applyNumberFormat="1" applyFont="1" applyFill="1" applyAlignment="1">
      <alignment vertical="top"/>
    </xf>
    <xf numFmtId="37" fontId="43" fillId="3" borderId="0" xfId="57" applyNumberFormat="1" applyFont="1" applyFill="1"/>
    <xf numFmtId="199" fontId="37" fillId="0" borderId="16" xfId="0" applyNumberFormat="1" applyFont="1" applyBorder="1" applyAlignment="1">
      <alignment horizontal="right"/>
    </xf>
    <xf numFmtId="37" fontId="61" fillId="0" borderId="0" xfId="0" applyNumberFormat="1" applyFont="1"/>
    <xf numFmtId="0" fontId="61" fillId="0" borderId="0" xfId="0" applyFont="1"/>
    <xf numFmtId="164" fontId="81" fillId="0" borderId="0" xfId="90" applyFont="1" applyAlignment="1">
      <alignment vertical="center"/>
    </xf>
    <xf numFmtId="164" fontId="38" fillId="0" borderId="0" xfId="90" applyFont="1" applyAlignment="1">
      <alignment vertical="center"/>
    </xf>
    <xf numFmtId="164" fontId="36" fillId="0" borderId="0" xfId="90" applyFont="1" applyAlignment="1">
      <alignment horizontal="center"/>
    </xf>
    <xf numFmtId="202" fontId="36" fillId="0" borderId="0" xfId="90" applyNumberFormat="1" applyFont="1"/>
    <xf numFmtId="202" fontId="37" fillId="0" borderId="0" xfId="0" applyNumberFormat="1" applyFont="1"/>
    <xf numFmtId="202" fontId="40" fillId="0" borderId="0" xfId="0" applyNumberFormat="1" applyFont="1" applyAlignment="1">
      <alignment vertical="center"/>
    </xf>
    <xf numFmtId="164" fontId="38" fillId="0" borderId="0" xfId="90" applyFont="1" applyAlignment="1">
      <alignment horizontal="left"/>
    </xf>
    <xf numFmtId="202" fontId="38" fillId="0" borderId="0" xfId="90" applyNumberFormat="1" applyFont="1"/>
    <xf numFmtId="164" fontId="36" fillId="0" borderId="0" xfId="90" applyFont="1" applyAlignment="1">
      <alignment horizontal="left"/>
    </xf>
    <xf numFmtId="164" fontId="36" fillId="0" borderId="0" xfId="90" quotePrefix="1" applyFont="1" applyAlignment="1">
      <alignment horizontal="left"/>
    </xf>
    <xf numFmtId="164" fontId="38" fillId="0" borderId="0" xfId="90" quotePrefix="1" applyFont="1" applyAlignment="1">
      <alignment horizontal="left"/>
    </xf>
    <xf numFmtId="202" fontId="36" fillId="0" borderId="0" xfId="90" applyNumberFormat="1" applyFont="1" applyAlignment="1">
      <alignment horizontal="center"/>
    </xf>
    <xf numFmtId="202" fontId="36" fillId="0" borderId="0" xfId="90" applyNumberFormat="1" applyFont="1" applyAlignment="1">
      <alignment horizontal="right"/>
    </xf>
    <xf numFmtId="164" fontId="36" fillId="0" borderId="0" xfId="90" applyFont="1"/>
    <xf numFmtId="202" fontId="38" fillId="0" borderId="0" xfId="90" applyNumberFormat="1" applyFont="1" applyAlignment="1">
      <alignment horizontal="center"/>
    </xf>
    <xf numFmtId="164" fontId="36" fillId="0" borderId="0" xfId="90" quotePrefix="1" applyFont="1" applyAlignment="1">
      <alignment horizontal="left" indent="1"/>
    </xf>
    <xf numFmtId="202" fontId="36" fillId="0" borderId="0" xfId="90" applyNumberFormat="1" applyFont="1" applyAlignment="1">
      <alignment vertical="center"/>
    </xf>
    <xf numFmtId="164" fontId="36" fillId="0" borderId="0" xfId="90" applyFont="1" applyAlignment="1">
      <alignment horizontal="left" indent="1"/>
    </xf>
    <xf numFmtId="164" fontId="36" fillId="0" borderId="16" xfId="90" applyFont="1" applyBorder="1" applyAlignment="1">
      <alignment horizontal="left"/>
    </xf>
    <xf numFmtId="202" fontId="36" fillId="0" borderId="16" xfId="90" applyNumberFormat="1" applyFont="1" applyBorder="1"/>
    <xf numFmtId="2" fontId="36" fillId="0" borderId="16" xfId="94" applyNumberFormat="1" applyFont="1" applyBorder="1" applyAlignment="1">
      <alignment vertical="center"/>
    </xf>
    <xf numFmtId="0" fontId="34" fillId="2" borderId="0" xfId="70" applyFont="1" applyFill="1" applyAlignment="1">
      <alignment horizontal="right" vertical="center"/>
    </xf>
    <xf numFmtId="17" fontId="72" fillId="0" borderId="0" xfId="60" applyNumberFormat="1" applyFont="1" applyAlignment="1">
      <alignment horizontal="left" vertical="center"/>
    </xf>
    <xf numFmtId="0" fontId="36" fillId="2" borderId="14" xfId="67" applyFont="1" applyFill="1" applyBorder="1" applyAlignment="1">
      <alignment horizontal="center" vertical="center"/>
    </xf>
    <xf numFmtId="0" fontId="36" fillId="4" borderId="14" xfId="58" applyFont="1" applyFill="1" applyBorder="1" applyAlignment="1">
      <alignment horizontal="center" vertical="center" wrapText="1"/>
    </xf>
    <xf numFmtId="0" fontId="36" fillId="0" borderId="14" xfId="60" applyFont="1" applyBorder="1" applyAlignment="1">
      <alignment horizontal="center" vertical="center"/>
    </xf>
    <xf numFmtId="0" fontId="36" fillId="0" borderId="23" xfId="60" applyFont="1" applyBorder="1" applyAlignment="1">
      <alignment horizontal="center" vertical="center"/>
    </xf>
    <xf numFmtId="0" fontId="36" fillId="0" borderId="14" xfId="58" applyFont="1" applyBorder="1" applyAlignment="1">
      <alignment horizontal="center" vertical="center" wrapText="1"/>
    </xf>
    <xf numFmtId="0" fontId="36" fillId="4" borderId="15" xfId="60" applyFont="1" applyFill="1" applyBorder="1" applyAlignment="1">
      <alignment horizontal="center" vertical="center"/>
    </xf>
    <xf numFmtId="0" fontId="36" fillId="4" borderId="0" xfId="60" applyFont="1" applyFill="1" applyAlignment="1">
      <alignment horizontal="center" vertical="center"/>
    </xf>
    <xf numFmtId="0" fontId="36" fillId="4" borderId="16" xfId="60" applyFont="1" applyFill="1" applyBorder="1" applyAlignment="1">
      <alignment horizontal="center" vertical="center"/>
    </xf>
    <xf numFmtId="37" fontId="43" fillId="0" borderId="0" xfId="57" applyNumberFormat="1" applyFont="1" applyAlignment="1">
      <alignment horizontal="left" wrapText="1"/>
    </xf>
    <xf numFmtId="37" fontId="43" fillId="3" borderId="0" xfId="57" applyNumberFormat="1" applyFont="1" applyFill="1" applyAlignment="1">
      <alignment horizontal="left" vertical="center" wrapText="1"/>
    </xf>
    <xf numFmtId="17" fontId="72" fillId="0" borderId="16" xfId="59" applyNumberFormat="1" applyFont="1" applyBorder="1" applyAlignment="1">
      <alignment horizontal="left" vertical="center"/>
    </xf>
    <xf numFmtId="37" fontId="36" fillId="2" borderId="14" xfId="73" applyNumberFormat="1" applyFont="1" applyFill="1" applyBorder="1" applyAlignment="1">
      <alignment horizontal="center" vertical="center" wrapText="1"/>
    </xf>
    <xf numFmtId="37" fontId="36" fillId="2" borderId="14" xfId="73" applyNumberFormat="1" applyFont="1" applyFill="1" applyBorder="1" applyAlignment="1">
      <alignment horizontal="center" vertical="center"/>
    </xf>
    <xf numFmtId="37" fontId="36" fillId="2" borderId="23" xfId="73" applyNumberFormat="1" applyFont="1" applyFill="1" applyBorder="1" applyAlignment="1">
      <alignment horizontal="center" vertical="center" wrapText="1"/>
    </xf>
    <xf numFmtId="0" fontId="50" fillId="0" borderId="0" xfId="73" applyFont="1" applyAlignment="1">
      <alignment horizontal="left"/>
    </xf>
    <xf numFmtId="37" fontId="43" fillId="3" borderId="0" xfId="57" applyNumberFormat="1" applyFont="1" applyFill="1" applyAlignment="1">
      <alignment horizontal="left" vertical="center"/>
    </xf>
    <xf numFmtId="37" fontId="43" fillId="0" borderId="0" xfId="57" applyNumberFormat="1" applyFont="1" applyAlignment="1">
      <alignment horizontal="left"/>
    </xf>
    <xf numFmtId="37" fontId="43" fillId="3" borderId="0" xfId="57" applyNumberFormat="1" applyFont="1" applyFill="1" applyAlignment="1">
      <alignment horizontal="left"/>
    </xf>
    <xf numFmtId="0" fontId="43" fillId="2" borderId="0" xfId="71" quotePrefix="1" applyFont="1" applyFill="1" applyAlignment="1">
      <alignment horizontal="left" vertical="top" wrapText="1"/>
    </xf>
    <xf numFmtId="17" fontId="72" fillId="0" borderId="0" xfId="59" applyNumberFormat="1" applyFont="1" applyAlignment="1">
      <alignment horizontal="left" vertical="center"/>
    </xf>
    <xf numFmtId="3" fontId="36" fillId="2" borderId="15" xfId="72" applyNumberFormat="1" applyFont="1" applyFill="1" applyBorder="1" applyAlignment="1">
      <alignment horizontal="center" vertical="center" wrapText="1"/>
    </xf>
    <xf numFmtId="3" fontId="36" fillId="2" borderId="0" xfId="72" applyNumberFormat="1" applyFont="1" applyFill="1" applyAlignment="1">
      <alignment horizontal="center" vertical="center" wrapText="1"/>
    </xf>
    <xf numFmtId="3" fontId="36" fillId="2" borderId="16" xfId="72" applyNumberFormat="1" applyFont="1" applyFill="1" applyBorder="1" applyAlignment="1">
      <alignment horizontal="center" vertical="center" wrapText="1"/>
    </xf>
    <xf numFmtId="3" fontId="36" fillId="2" borderId="24" xfId="72" applyNumberFormat="1" applyFont="1" applyFill="1" applyBorder="1" applyAlignment="1">
      <alignment horizontal="center" vertical="center" wrapText="1"/>
    </xf>
    <xf numFmtId="37" fontId="36" fillId="2" borderId="15" xfId="69" applyNumberFormat="1" applyFont="1" applyFill="1" applyBorder="1" applyAlignment="1">
      <alignment horizontal="center" vertical="center" wrapText="1"/>
    </xf>
    <xf numFmtId="37" fontId="36" fillId="2" borderId="0" xfId="69" applyNumberFormat="1" applyFont="1" applyFill="1" applyAlignment="1">
      <alignment horizontal="center" vertical="center" wrapText="1"/>
    </xf>
    <xf numFmtId="37" fontId="36" fillId="2" borderId="16" xfId="69" applyNumberFormat="1" applyFont="1" applyFill="1" applyBorder="1" applyAlignment="1">
      <alignment horizontal="center" vertical="center" wrapText="1"/>
    </xf>
    <xf numFmtId="37" fontId="36" fillId="3" borderId="10" xfId="57" quotePrefix="1" applyNumberFormat="1" applyFont="1" applyFill="1" applyBorder="1" applyAlignment="1">
      <alignment horizontal="center" vertical="center" wrapText="1"/>
    </xf>
    <xf numFmtId="37" fontId="36" fillId="3" borderId="11" xfId="57" applyNumberFormat="1" applyFont="1" applyFill="1" applyBorder="1" applyAlignment="1">
      <alignment horizontal="center" vertical="center" wrapText="1"/>
    </xf>
    <xf numFmtId="37" fontId="36" fillId="3" borderId="18" xfId="57" applyNumberFormat="1" applyFont="1" applyFill="1" applyBorder="1" applyAlignment="1">
      <alignment horizontal="center" vertical="center" wrapText="1"/>
    </xf>
    <xf numFmtId="0" fontId="50" fillId="0" borderId="0" xfId="69" applyFont="1" applyAlignment="1">
      <alignment horizontal="left" vertical="center"/>
    </xf>
    <xf numFmtId="37" fontId="36" fillId="3" borderId="0" xfId="57" quotePrefix="1" applyNumberFormat="1" applyFont="1" applyFill="1" applyAlignment="1">
      <alignment horizontal="center" vertical="center" wrapText="1"/>
    </xf>
    <xf numFmtId="37" fontId="36" fillId="3" borderId="16" xfId="57" quotePrefix="1" applyNumberFormat="1" applyFont="1" applyFill="1" applyBorder="1" applyAlignment="1">
      <alignment horizontal="center" vertical="center" wrapText="1"/>
    </xf>
    <xf numFmtId="37" fontId="43" fillId="0" borderId="0" xfId="57" applyNumberFormat="1" applyFont="1" applyAlignment="1">
      <alignment horizontal="left" vertical="top" wrapText="1"/>
    </xf>
    <xf numFmtId="37" fontId="62" fillId="0" borderId="0" xfId="0" applyNumberFormat="1" applyFont="1" applyAlignment="1">
      <alignment horizontal="left" vertical="center"/>
    </xf>
    <xf numFmtId="37" fontId="64" fillId="0" borderId="0" xfId="0" applyNumberFormat="1" applyFont="1" applyAlignment="1">
      <alignment horizontal="left" vertical="center"/>
    </xf>
    <xf numFmtId="37" fontId="62" fillId="0" borderId="0" xfId="0" applyNumberFormat="1" applyFont="1" applyAlignment="1">
      <alignment horizontal="left" vertical="center" wrapText="1"/>
    </xf>
    <xf numFmtId="37" fontId="73" fillId="0" borderId="16" xfId="0" applyNumberFormat="1" applyFont="1" applyBorder="1" applyAlignment="1">
      <alignment horizontal="center" vertical="center"/>
    </xf>
    <xf numFmtId="37" fontId="34" fillId="0" borderId="0" xfId="0" applyNumberFormat="1" applyFont="1" applyAlignment="1">
      <alignment horizontal="right" vertical="center"/>
    </xf>
    <xf numFmtId="37" fontId="72" fillId="0" borderId="0" xfId="0" applyNumberFormat="1" applyFont="1" applyAlignment="1">
      <alignment horizontal="left" vertical="center"/>
    </xf>
    <xf numFmtId="37" fontId="36" fillId="39" borderId="15" xfId="0" applyNumberFormat="1" applyFont="1" applyFill="1" applyBorder="1" applyAlignment="1">
      <alignment horizontal="center" vertical="center" wrapText="1"/>
    </xf>
    <xf numFmtId="37" fontId="36" fillId="39" borderId="16" xfId="0" applyNumberFormat="1" applyFont="1" applyFill="1" applyBorder="1" applyAlignment="1">
      <alignment horizontal="center" vertical="center" wrapText="1"/>
    </xf>
    <xf numFmtId="208" fontId="36" fillId="5" borderId="15" xfId="0" applyNumberFormat="1" applyFont="1" applyFill="1" applyBorder="1" applyAlignment="1">
      <alignment horizontal="center" vertical="center" wrapText="1"/>
    </xf>
    <xf numFmtId="37" fontId="36" fillId="0" borderId="16" xfId="0" applyNumberFormat="1" applyFont="1" applyBorder="1" applyAlignment="1">
      <alignment horizontal="center" vertical="center" wrapText="1"/>
    </xf>
    <xf numFmtId="37" fontId="43" fillId="0" borderId="0" xfId="0" applyNumberFormat="1" applyFont="1" applyAlignment="1">
      <alignment horizontal="left" vertical="center"/>
    </xf>
    <xf numFmtId="0" fontId="43" fillId="0" borderId="0" xfId="0" applyFont="1" applyAlignment="1">
      <alignment horizontal="left" vertical="center" wrapText="1"/>
    </xf>
    <xf numFmtId="164" fontId="34" fillId="0" borderId="0" xfId="93" applyFont="1" applyAlignment="1">
      <alignment horizontal="right" vertical="center"/>
    </xf>
    <xf numFmtId="164" fontId="72" fillId="0" borderId="0" xfId="93" applyFont="1" applyAlignment="1">
      <alignment horizontal="left" vertical="center" wrapText="1"/>
    </xf>
    <xf numFmtId="164" fontId="36" fillId="39" borderId="15" xfId="93" applyFont="1" applyFill="1" applyBorder="1" applyAlignment="1">
      <alignment horizontal="center" vertical="center"/>
    </xf>
    <xf numFmtId="164" fontId="36" fillId="0" borderId="16" xfId="93" applyFont="1" applyBorder="1" applyAlignment="1">
      <alignment horizontal="center" vertical="center"/>
    </xf>
    <xf numFmtId="1" fontId="36" fillId="39" borderId="15" xfId="93" applyNumberFormat="1" applyFont="1" applyFill="1" applyBorder="1" applyAlignment="1">
      <alignment horizontal="center" vertical="center"/>
    </xf>
    <xf numFmtId="1" fontId="36" fillId="0" borderId="16" xfId="93" applyNumberFormat="1" applyFont="1" applyBorder="1" applyAlignment="1">
      <alignment horizontal="center" vertical="center"/>
    </xf>
    <xf numFmtId="164" fontId="36" fillId="39" borderId="16" xfId="93" applyFont="1" applyFill="1" applyBorder="1" applyAlignment="1">
      <alignment horizontal="center" vertical="center"/>
    </xf>
    <xf numFmtId="208" fontId="36" fillId="0" borderId="15" xfId="0" applyNumberFormat="1" applyFont="1" applyBorder="1" applyAlignment="1">
      <alignment horizontal="center" vertical="center"/>
    </xf>
    <xf numFmtId="37" fontId="36" fillId="0" borderId="16" xfId="0" applyNumberFormat="1" applyFont="1" applyBorder="1" applyAlignment="1">
      <alignment horizontal="center" vertical="center"/>
    </xf>
    <xf numFmtId="208" fontId="36" fillId="0" borderId="16" xfId="0" applyNumberFormat="1" applyFont="1" applyBorder="1" applyAlignment="1">
      <alignment horizontal="center" vertical="center"/>
    </xf>
    <xf numFmtId="208" fontId="36" fillId="5" borderId="15" xfId="0" applyNumberFormat="1" applyFont="1" applyFill="1" applyBorder="1" applyAlignment="1">
      <alignment horizontal="center" vertical="center"/>
    </xf>
    <xf numFmtId="37" fontId="36" fillId="39" borderId="15" xfId="0" applyNumberFormat="1" applyFont="1" applyFill="1" applyBorder="1" applyAlignment="1">
      <alignment horizontal="center" vertical="center"/>
    </xf>
    <xf numFmtId="37" fontId="36" fillId="39" borderId="16" xfId="0" applyNumberFormat="1" applyFont="1" applyFill="1" applyBorder="1" applyAlignment="1">
      <alignment horizontal="center" vertical="center"/>
    </xf>
    <xf numFmtId="208" fontId="36" fillId="5" borderId="16" xfId="0" applyNumberFormat="1" applyFont="1" applyFill="1" applyBorder="1" applyAlignment="1">
      <alignment horizontal="center" vertical="center"/>
    </xf>
    <xf numFmtId="37" fontId="43" fillId="0" borderId="0" xfId="0" applyNumberFormat="1" applyFont="1" applyAlignment="1">
      <alignment horizontal="left" vertical="center" wrapText="1"/>
    </xf>
    <xf numFmtId="166" fontId="43" fillId="0" borderId="0" xfId="94" applyFont="1" applyAlignment="1">
      <alignment horizontal="left" vertical="center"/>
    </xf>
    <xf numFmtId="166" fontId="34" fillId="0" borderId="0" xfId="94" applyFont="1" applyAlignment="1">
      <alignment horizontal="right" vertical="center"/>
    </xf>
    <xf numFmtId="166" fontId="72" fillId="0" borderId="0" xfId="94" applyFont="1" applyAlignment="1">
      <alignment horizontal="left" vertical="center"/>
    </xf>
    <xf numFmtId="166" fontId="76" fillId="0" borderId="0" xfId="94" applyFont="1" applyAlignment="1">
      <alignment horizontal="left" vertical="center"/>
    </xf>
    <xf numFmtId="166" fontId="36" fillId="39" borderId="15" xfId="94" applyFont="1" applyFill="1" applyBorder="1" applyAlignment="1">
      <alignment horizontal="center" vertical="center"/>
    </xf>
    <xf numFmtId="166" fontId="36" fillId="0" borderId="16" xfId="94" applyFont="1" applyBorder="1" applyAlignment="1">
      <alignment horizontal="center" vertical="center"/>
    </xf>
    <xf numFmtId="166" fontId="36" fillId="39" borderId="15" xfId="94" applyFont="1" applyFill="1" applyBorder="1" applyAlignment="1">
      <alignment horizontal="center" vertical="center" wrapText="1"/>
    </xf>
    <xf numFmtId="166" fontId="36" fillId="0" borderId="16" xfId="94" applyFont="1" applyBorder="1" applyAlignment="1">
      <alignment horizontal="center" vertical="center" wrapText="1"/>
    </xf>
    <xf numFmtId="166" fontId="43" fillId="0" borderId="0" xfId="92" applyFont="1" applyAlignment="1">
      <alignment horizontal="left"/>
    </xf>
    <xf numFmtId="166" fontId="34" fillId="0" borderId="0" xfId="92" applyFont="1" applyAlignment="1">
      <alignment horizontal="right"/>
    </xf>
    <xf numFmtId="166" fontId="72" fillId="0" borderId="0" xfId="92" applyFont="1" applyAlignment="1">
      <alignment horizontal="left" vertical="center"/>
    </xf>
    <xf numFmtId="166" fontId="76" fillId="0" borderId="0" xfId="92" applyFont="1" applyAlignment="1">
      <alignment horizontal="left" vertical="center"/>
    </xf>
    <xf numFmtId="166" fontId="36" fillId="2" borderId="15" xfId="92" applyFont="1" applyFill="1" applyBorder="1" applyAlignment="1">
      <alignment horizontal="center" vertical="center"/>
    </xf>
    <xf numFmtId="166" fontId="36" fillId="2" borderId="16" xfId="92" applyFont="1" applyFill="1" applyBorder="1" applyAlignment="1">
      <alignment horizontal="center" vertical="center"/>
    </xf>
    <xf numFmtId="0" fontId="36" fillId="4" borderId="15" xfId="92" applyNumberFormat="1" applyFont="1" applyFill="1" applyBorder="1" applyAlignment="1">
      <alignment horizontal="center" vertical="center"/>
    </xf>
    <xf numFmtId="166" fontId="36" fillId="0" borderId="16" xfId="92" applyFont="1" applyBorder="1" applyAlignment="1">
      <alignment horizontal="center" vertical="center"/>
    </xf>
    <xf numFmtId="166" fontId="36" fillId="4" borderId="16" xfId="92" applyFont="1" applyFill="1" applyBorder="1" applyAlignment="1">
      <alignment horizontal="center" vertical="center"/>
    </xf>
    <xf numFmtId="0" fontId="36" fillId="4" borderId="15" xfId="92" quotePrefix="1" applyNumberFormat="1" applyFont="1" applyFill="1" applyBorder="1" applyAlignment="1">
      <alignment horizontal="center" vertical="center"/>
    </xf>
    <xf numFmtId="166" fontId="43" fillId="0" borderId="0" xfId="91" applyFont="1" applyAlignment="1">
      <alignment horizontal="left"/>
    </xf>
    <xf numFmtId="166" fontId="34" fillId="0" borderId="0" xfId="91" applyFont="1" applyAlignment="1">
      <alignment horizontal="right"/>
    </xf>
    <xf numFmtId="166" fontId="72" fillId="0" borderId="0" xfId="91" applyFont="1" applyAlignment="1">
      <alignment horizontal="left" vertical="center"/>
    </xf>
    <xf numFmtId="166" fontId="64" fillId="0" borderId="15" xfId="92" applyFont="1" applyBorder="1" applyAlignment="1">
      <alignment horizontal="center" vertical="center"/>
    </xf>
    <xf numFmtId="166" fontId="64" fillId="0" borderId="16" xfId="92" applyFont="1" applyBorder="1" applyAlignment="1">
      <alignment horizontal="center" vertical="center"/>
    </xf>
    <xf numFmtId="0" fontId="64" fillId="0" borderId="15" xfId="91" quotePrefix="1" applyNumberFormat="1" applyFont="1" applyBorder="1" applyAlignment="1">
      <alignment horizontal="center" vertical="center"/>
    </xf>
    <xf numFmtId="166" fontId="64" fillId="0" borderId="16" xfId="91" applyFont="1" applyBorder="1" applyAlignment="1">
      <alignment horizontal="center" vertical="center"/>
    </xf>
    <xf numFmtId="167" fontId="64" fillId="0" borderId="15" xfId="91" quotePrefix="1" applyNumberFormat="1" applyFont="1" applyBorder="1" applyAlignment="1">
      <alignment horizontal="center" vertical="center"/>
    </xf>
    <xf numFmtId="167" fontId="64" fillId="0" borderId="15" xfId="91" applyNumberFormat="1" applyFont="1" applyBorder="1" applyAlignment="1">
      <alignment horizontal="center" vertical="center"/>
    </xf>
    <xf numFmtId="167" fontId="64" fillId="0" borderId="16" xfId="91" quotePrefix="1" applyNumberFormat="1" applyFont="1" applyBorder="1" applyAlignment="1">
      <alignment horizontal="center" vertical="center"/>
    </xf>
    <xf numFmtId="0" fontId="53" fillId="0" borderId="0" xfId="0" applyFont="1" applyAlignment="1">
      <alignment horizontal="left"/>
    </xf>
    <xf numFmtId="166" fontId="34" fillId="0" borderId="0" xfId="91" applyFont="1" applyAlignment="1">
      <alignment horizontal="right" vertical="center"/>
    </xf>
    <xf numFmtId="166" fontId="72" fillId="0" borderId="16" xfId="91" applyFont="1" applyBorder="1" applyAlignment="1">
      <alignment horizontal="left" vertical="center"/>
    </xf>
    <xf numFmtId="166" fontId="68" fillId="0" borderId="15" xfId="92" applyFont="1" applyBorder="1" applyAlignment="1">
      <alignment horizontal="center" vertical="center"/>
    </xf>
    <xf numFmtId="166" fontId="68" fillId="0" borderId="16" xfId="92" applyFont="1" applyBorder="1" applyAlignment="1">
      <alignment horizontal="center" vertical="center"/>
    </xf>
    <xf numFmtId="1" fontId="64" fillId="0" borderId="15" xfId="91" applyNumberFormat="1" applyFont="1" applyBorder="1" applyAlignment="1">
      <alignment horizontal="center" vertical="center"/>
    </xf>
    <xf numFmtId="1" fontId="64" fillId="0" borderId="16" xfId="91" quotePrefix="1" applyNumberFormat="1" applyFont="1" applyBorder="1" applyAlignment="1">
      <alignment horizontal="center" vertical="center"/>
    </xf>
    <xf numFmtId="166" fontId="36" fillId="0" borderId="15" xfId="91" applyFont="1" applyBorder="1" applyAlignment="1">
      <alignment horizontal="center" vertical="center"/>
    </xf>
    <xf numFmtId="166" fontId="36" fillId="0" borderId="0" xfId="91" applyFont="1" applyAlignment="1">
      <alignment horizontal="center" vertical="center"/>
    </xf>
    <xf numFmtId="0" fontId="65" fillId="0" borderId="0" xfId="0" applyFont="1" applyAlignment="1">
      <alignment horizontal="left" wrapText="1"/>
    </xf>
    <xf numFmtId="164" fontId="36" fillId="0" borderId="15" xfId="90" applyFont="1" applyBorder="1" applyAlignment="1">
      <alignment horizontal="center" vertical="center"/>
    </xf>
    <xf numFmtId="164" fontId="36" fillId="0" borderId="16" xfId="90" applyFont="1" applyBorder="1" applyAlignment="1">
      <alignment horizontal="center" vertical="center"/>
    </xf>
    <xf numFmtId="37" fontId="43" fillId="0" borderId="0" xfId="0" applyNumberFormat="1" applyFont="1" applyAlignment="1">
      <alignment horizontal="left" vertical="top"/>
    </xf>
    <xf numFmtId="164" fontId="34" fillId="0" borderId="0" xfId="90" applyFont="1" applyAlignment="1">
      <alignment horizontal="right"/>
    </xf>
    <xf numFmtId="164" fontId="72" fillId="0" borderId="16" xfId="90" applyFont="1" applyBorder="1" applyAlignment="1">
      <alignment horizontal="left" vertical="center"/>
    </xf>
    <xf numFmtId="164" fontId="36" fillId="0" borderId="15" xfId="90" quotePrefix="1" applyFont="1" applyBorder="1" applyAlignment="1">
      <alignment horizontal="center" vertical="center"/>
    </xf>
    <xf numFmtId="37" fontId="36" fillId="0" borderId="0" xfId="0" applyNumberFormat="1" applyFont="1" applyAlignment="1">
      <alignment horizontal="center" vertical="center" wrapText="1"/>
    </xf>
    <xf numFmtId="201" fontId="62" fillId="0" borderId="23" xfId="0" applyNumberFormat="1" applyFont="1" applyBorder="1" applyAlignment="1">
      <alignment horizontal="center" vertical="center" wrapText="1"/>
    </xf>
    <xf numFmtId="37" fontId="36" fillId="39" borderId="0" xfId="0" applyNumberFormat="1" applyFont="1" applyFill="1" applyAlignment="1">
      <alignment horizontal="center" vertical="center" wrapText="1"/>
    </xf>
    <xf numFmtId="201" fontId="36" fillId="39" borderId="23" xfId="0" applyNumberFormat="1" applyFont="1" applyFill="1" applyBorder="1" applyAlignment="1">
      <alignment horizontal="center" vertical="center" wrapText="1"/>
    </xf>
    <xf numFmtId="37" fontId="43" fillId="0" borderId="0" xfId="0" applyNumberFormat="1" applyFont="1" applyAlignment="1">
      <alignment horizontal="left"/>
    </xf>
    <xf numFmtId="0" fontId="43" fillId="0" borderId="0" xfId="76" applyFont="1" applyAlignment="1">
      <alignment horizontal="justify" vertical="top" wrapText="1"/>
    </xf>
    <xf numFmtId="37" fontId="72" fillId="0" borderId="16" xfId="0" applyNumberFormat="1" applyFont="1" applyBorder="1" applyAlignment="1">
      <alignment horizontal="left" vertical="center"/>
    </xf>
    <xf numFmtId="37" fontId="34" fillId="0" borderId="0" xfId="0" applyNumberFormat="1" applyFont="1" applyAlignment="1">
      <alignment horizontal="right"/>
    </xf>
    <xf numFmtId="164" fontId="36" fillId="39" borderId="15" xfId="74" applyFont="1" applyFill="1" applyBorder="1" applyAlignment="1">
      <alignment horizontal="center" vertical="center"/>
    </xf>
    <xf numFmtId="164" fontId="36" fillId="39" borderId="16" xfId="74" applyFont="1" applyFill="1" applyBorder="1" applyAlignment="1">
      <alignment horizontal="center" vertical="center"/>
    </xf>
    <xf numFmtId="164" fontId="34" fillId="0" borderId="0" xfId="74" applyFont="1" applyAlignment="1">
      <alignment horizontal="right"/>
    </xf>
    <xf numFmtId="164" fontId="36" fillId="5" borderId="15" xfId="74" quotePrefix="1" applyFont="1" applyFill="1" applyBorder="1" applyAlignment="1">
      <alignment horizontal="center" vertical="center"/>
    </xf>
    <xf numFmtId="164" fontId="36" fillId="5" borderId="16" xfId="74" quotePrefix="1" applyFont="1" applyFill="1" applyBorder="1" applyAlignment="1">
      <alignment horizontal="center" vertical="center"/>
    </xf>
    <xf numFmtId="164" fontId="72" fillId="0" borderId="16" xfId="74" applyFont="1" applyBorder="1" applyAlignment="1">
      <alignment horizontal="left" vertical="center"/>
    </xf>
    <xf numFmtId="164" fontId="36" fillId="5" borderId="15" xfId="74" applyFont="1" applyFill="1" applyBorder="1" applyAlignment="1">
      <alignment horizontal="center" vertical="center"/>
    </xf>
    <xf numFmtId="164" fontId="36" fillId="5" borderId="16" xfId="74" applyFont="1" applyFill="1" applyBorder="1" applyAlignment="1">
      <alignment horizontal="center" vertical="center"/>
    </xf>
    <xf numFmtId="164" fontId="43" fillId="0" borderId="0" xfId="74" applyFont="1" applyAlignment="1">
      <alignment horizontal="left"/>
    </xf>
    <xf numFmtId="164" fontId="44" fillId="0" borderId="0" xfId="74" applyFont="1" applyAlignment="1">
      <alignment horizontal="left"/>
    </xf>
    <xf numFmtId="37" fontId="36" fillId="0" borderId="15" xfId="0" applyNumberFormat="1" applyFont="1" applyBorder="1" applyAlignment="1">
      <alignment horizontal="center" vertical="center" wrapText="1"/>
    </xf>
    <xf numFmtId="37" fontId="36" fillId="37" borderId="15" xfId="0" applyNumberFormat="1" applyFont="1" applyFill="1" applyBorder="1" applyAlignment="1">
      <alignment horizontal="center" vertical="center" wrapText="1"/>
    </xf>
    <xf numFmtId="37" fontId="36" fillId="37" borderId="0" xfId="0" applyNumberFormat="1" applyFont="1" applyFill="1" applyAlignment="1">
      <alignment horizontal="center" vertical="center" wrapText="1"/>
    </xf>
    <xf numFmtId="37" fontId="36" fillId="37" borderId="16" xfId="0" applyNumberFormat="1" applyFont="1" applyFill="1" applyBorder="1" applyAlignment="1">
      <alignment horizontal="center" vertical="center" wrapText="1"/>
    </xf>
    <xf numFmtId="37" fontId="36" fillId="0" borderId="24" xfId="0" applyNumberFormat="1" applyFont="1" applyBorder="1" applyAlignment="1">
      <alignment horizontal="center" vertical="center" wrapText="1"/>
    </xf>
    <xf numFmtId="37" fontId="43" fillId="0" borderId="0" xfId="0" quotePrefix="1" applyNumberFormat="1" applyFont="1" applyAlignment="1">
      <alignment horizontal="left" vertical="center"/>
    </xf>
    <xf numFmtId="37" fontId="36" fillId="2" borderId="0" xfId="0" applyNumberFormat="1" applyFont="1" applyFill="1" applyAlignment="1">
      <alignment horizontal="center" vertical="center" wrapText="1"/>
    </xf>
    <xf numFmtId="37" fontId="36" fillId="2" borderId="16" xfId="0" applyNumberFormat="1" applyFont="1" applyFill="1" applyBorder="1" applyAlignment="1">
      <alignment horizontal="center" vertical="center" wrapText="1"/>
    </xf>
    <xf numFmtId="37" fontId="72" fillId="0" borderId="0" xfId="0" applyNumberFormat="1" applyFont="1" applyAlignment="1">
      <alignment horizontal="left" vertical="center" wrapText="1"/>
    </xf>
    <xf numFmtId="37" fontId="76" fillId="0" borderId="0" xfId="0" applyNumberFormat="1" applyFont="1" applyAlignment="1">
      <alignment horizontal="left" vertical="center"/>
    </xf>
    <xf numFmtId="37" fontId="36" fillId="2" borderId="15" xfId="0" applyNumberFormat="1" applyFont="1" applyFill="1" applyBorder="1" applyAlignment="1">
      <alignment horizontal="center" vertical="center"/>
    </xf>
    <xf numFmtId="37" fontId="36" fillId="2" borderId="0" xfId="0" applyNumberFormat="1" applyFont="1" applyFill="1" applyAlignment="1">
      <alignment horizontal="center" vertical="center"/>
    </xf>
    <xf numFmtId="37" fontId="36" fillId="2" borderId="16" xfId="0" applyNumberFormat="1" applyFont="1" applyFill="1" applyBorder="1" applyAlignment="1">
      <alignment horizontal="center" vertical="center"/>
    </xf>
    <xf numFmtId="37" fontId="36" fillId="2" borderId="23" xfId="0" applyNumberFormat="1" applyFont="1" applyFill="1" applyBorder="1" applyAlignment="1">
      <alignment horizontal="center" vertical="center"/>
    </xf>
    <xf numFmtId="37" fontId="36" fillId="2" borderId="15" xfId="0" applyNumberFormat="1" applyFont="1" applyFill="1" applyBorder="1" applyAlignment="1">
      <alignment horizontal="center" vertical="center" wrapText="1"/>
    </xf>
    <xf numFmtId="37" fontId="43" fillId="0" borderId="0" xfId="0" quotePrefix="1" applyNumberFormat="1" applyFont="1" applyAlignment="1">
      <alignment horizontal="left"/>
    </xf>
    <xf numFmtId="37" fontId="36" fillId="2" borderId="10" xfId="0" applyNumberFormat="1" applyFont="1" applyFill="1" applyBorder="1" applyAlignment="1">
      <alignment horizontal="center" vertical="center" wrapText="1"/>
    </xf>
    <xf numFmtId="37" fontId="36" fillId="0" borderId="11" xfId="0" applyNumberFormat="1" applyFont="1" applyBorder="1" applyAlignment="1">
      <alignment horizontal="center" vertical="center" wrapText="1"/>
    </xf>
    <xf numFmtId="37" fontId="36" fillId="0" borderId="18" xfId="0" applyNumberFormat="1" applyFont="1" applyBorder="1" applyAlignment="1">
      <alignment horizontal="center" vertical="center" wrapText="1"/>
    </xf>
    <xf numFmtId="37" fontId="76" fillId="0" borderId="0" xfId="0" applyNumberFormat="1" applyFont="1" applyAlignment="1">
      <alignment horizontal="center" vertical="center"/>
    </xf>
    <xf numFmtId="37" fontId="36" fillId="2" borderId="17" xfId="0" applyNumberFormat="1" applyFont="1" applyFill="1" applyBorder="1" applyAlignment="1">
      <alignment horizontal="center" vertical="center" wrapText="1"/>
    </xf>
    <xf numFmtId="37" fontId="36" fillId="2" borderId="11" xfId="0" applyNumberFormat="1" applyFont="1" applyFill="1" applyBorder="1" applyAlignment="1">
      <alignment horizontal="center" vertical="center" wrapText="1"/>
    </xf>
    <xf numFmtId="37" fontId="36" fillId="2" borderId="18" xfId="0" applyNumberFormat="1" applyFont="1" applyFill="1" applyBorder="1" applyAlignment="1">
      <alignment horizontal="center" vertical="center" wrapText="1"/>
    </xf>
    <xf numFmtId="37" fontId="36" fillId="0" borderId="17" xfId="0" applyNumberFormat="1" applyFont="1" applyBorder="1" applyAlignment="1">
      <alignment horizontal="center" vertical="center" wrapText="1"/>
    </xf>
    <xf numFmtId="37" fontId="36" fillId="0" borderId="25" xfId="0" applyNumberFormat="1" applyFont="1" applyBorder="1" applyAlignment="1">
      <alignment horizontal="center" vertical="center" wrapText="1"/>
    </xf>
    <xf numFmtId="37" fontId="36" fillId="0" borderId="26" xfId="0" applyNumberFormat="1" applyFont="1" applyBorder="1" applyAlignment="1">
      <alignment horizontal="center" vertical="center" wrapText="1"/>
    </xf>
    <xf numFmtId="37" fontId="36" fillId="2" borderId="25" xfId="0" applyNumberFormat="1" applyFont="1" applyFill="1" applyBorder="1" applyAlignment="1">
      <alignment horizontal="center" vertical="center" wrapText="1"/>
    </xf>
    <xf numFmtId="37" fontId="36" fillId="2" borderId="27" xfId="0" applyNumberFormat="1" applyFont="1" applyFill="1" applyBorder="1" applyAlignment="1">
      <alignment horizontal="center" vertical="center" wrapText="1"/>
    </xf>
    <xf numFmtId="37" fontId="36" fillId="0" borderId="27" xfId="0" applyNumberFormat="1" applyFont="1" applyBorder="1" applyAlignment="1">
      <alignment horizontal="center" vertical="center" wrapText="1"/>
    </xf>
    <xf numFmtId="37" fontId="36" fillId="3" borderId="17" xfId="57" applyNumberFormat="1" applyFont="1" applyFill="1" applyBorder="1" applyAlignment="1">
      <alignment horizontal="center" vertical="center" wrapText="1"/>
    </xf>
    <xf numFmtId="37" fontId="34" fillId="3" borderId="0" xfId="57" applyNumberFormat="1" applyFont="1" applyFill="1" applyAlignment="1">
      <alignment horizontal="right" vertical="center"/>
    </xf>
    <xf numFmtId="37" fontId="72" fillId="3" borderId="0" xfId="57" applyNumberFormat="1" applyFont="1" applyFill="1" applyAlignment="1">
      <alignment horizontal="left" vertical="center" wrapText="1"/>
    </xf>
    <xf numFmtId="37" fontId="72" fillId="3" borderId="0" xfId="57" applyNumberFormat="1" applyFont="1" applyFill="1" applyAlignment="1">
      <alignment horizontal="left" vertical="center"/>
    </xf>
    <xf numFmtId="37" fontId="36" fillId="3" borderId="25" xfId="57" applyNumberFormat="1" applyFont="1" applyFill="1" applyBorder="1" applyAlignment="1">
      <alignment horizontal="center" vertical="center" wrapText="1"/>
    </xf>
    <xf numFmtId="37" fontId="36" fillId="3" borderId="26" xfId="57" applyNumberFormat="1" applyFont="1" applyFill="1" applyBorder="1" applyAlignment="1">
      <alignment horizontal="center" vertical="center" wrapText="1"/>
    </xf>
    <xf numFmtId="37" fontId="36" fillId="3" borderId="15" xfId="57" applyNumberFormat="1" applyFont="1" applyFill="1" applyBorder="1" applyAlignment="1">
      <alignment horizontal="center" vertical="center" wrapText="1"/>
    </xf>
    <xf numFmtId="37" fontId="36" fillId="3" borderId="0" xfId="57" applyNumberFormat="1" applyFont="1" applyFill="1" applyAlignment="1">
      <alignment horizontal="center" vertical="center" wrapText="1"/>
    </xf>
    <xf numFmtId="37" fontId="36" fillId="3" borderId="16" xfId="57" applyNumberFormat="1" applyFont="1" applyFill="1" applyBorder="1" applyAlignment="1">
      <alignment horizontal="center" vertical="center" wrapText="1"/>
    </xf>
    <xf numFmtId="37" fontId="36" fillId="3" borderId="22" xfId="57" applyNumberFormat="1" applyFont="1" applyFill="1" applyBorder="1" applyAlignment="1">
      <alignment horizontal="center" vertical="center" wrapText="1"/>
    </xf>
    <xf numFmtId="37" fontId="36" fillId="3" borderId="10" xfId="57" applyNumberFormat="1" applyFont="1" applyFill="1" applyBorder="1" applyAlignment="1">
      <alignment horizontal="center" vertical="center" wrapText="1"/>
    </xf>
    <xf numFmtId="37" fontId="43" fillId="3" borderId="0" xfId="57" quotePrefix="1" applyNumberFormat="1" applyFont="1" applyFill="1" applyAlignment="1">
      <alignment horizontal="left" vertical="center"/>
    </xf>
    <xf numFmtId="37" fontId="43" fillId="3" borderId="0" xfId="57" quotePrefix="1" applyNumberFormat="1" applyFont="1" applyFill="1" applyAlignment="1">
      <alignment horizontal="justify" vertical="center" wrapText="1"/>
    </xf>
    <xf numFmtId="37" fontId="43" fillId="3" borderId="0" xfId="57" applyNumberFormat="1" applyFont="1" applyFill="1" applyAlignment="1">
      <alignment horizontal="justify" vertical="center" wrapText="1"/>
    </xf>
    <xf numFmtId="37" fontId="36" fillId="3" borderId="28" xfId="57" applyNumberFormat="1" applyFont="1" applyFill="1" applyBorder="1" applyAlignment="1">
      <alignment horizontal="center" vertical="center" wrapText="1"/>
    </xf>
    <xf numFmtId="37" fontId="36" fillId="3" borderId="29" xfId="57" applyNumberFormat="1" applyFont="1" applyFill="1" applyBorder="1" applyAlignment="1">
      <alignment horizontal="center" vertical="center" wrapText="1"/>
    </xf>
    <xf numFmtId="37" fontId="36" fillId="3" borderId="29" xfId="57" quotePrefix="1" applyNumberFormat="1" applyFont="1" applyFill="1" applyBorder="1" applyAlignment="1">
      <alignment horizontal="center" vertical="center" wrapText="1"/>
    </xf>
    <xf numFmtId="37" fontId="36" fillId="3" borderId="22" xfId="57" quotePrefix="1" applyNumberFormat="1" applyFont="1" applyFill="1" applyBorder="1" applyAlignment="1">
      <alignment horizontal="center" vertical="center" wrapText="1"/>
    </xf>
    <xf numFmtId="37" fontId="36" fillId="3" borderId="30" xfId="57" quotePrefix="1" applyNumberFormat="1" applyFont="1" applyFill="1" applyBorder="1" applyAlignment="1">
      <alignment horizontal="center" vertical="center" wrapText="1"/>
    </xf>
    <xf numFmtId="37" fontId="33" fillId="3" borderId="0" xfId="57" applyNumberFormat="1" applyFont="1" applyFill="1" applyAlignment="1">
      <alignment horizontal="right" vertical="center"/>
    </xf>
    <xf numFmtId="0" fontId="37" fillId="0" borderId="15" xfId="0" applyFont="1" applyBorder="1" applyAlignment="1">
      <alignment vertical="center"/>
    </xf>
    <xf numFmtId="0" fontId="37" fillId="0" borderId="24" xfId="0" applyFont="1" applyBorder="1" applyAlignment="1">
      <alignment vertical="center"/>
    </xf>
    <xf numFmtId="37" fontId="36" fillId="3" borderId="15" xfId="57" applyNumberFormat="1" applyFont="1" applyFill="1" applyBorder="1" applyAlignment="1">
      <alignment horizontal="center" vertical="center"/>
    </xf>
    <xf numFmtId="37" fontId="36" fillId="3" borderId="24" xfId="57" applyNumberFormat="1" applyFont="1" applyFill="1" applyBorder="1" applyAlignment="1">
      <alignment horizontal="center" vertical="center"/>
    </xf>
    <xf numFmtId="37" fontId="36" fillId="3" borderId="30" xfId="57" applyNumberFormat="1" applyFont="1" applyFill="1" applyBorder="1" applyAlignment="1">
      <alignment horizontal="center" vertical="center" wrapText="1"/>
    </xf>
    <xf numFmtId="37" fontId="43" fillId="0" borderId="0" xfId="57" applyNumberFormat="1" applyFont="1" applyAlignment="1">
      <alignment horizontal="left" vertical="center"/>
    </xf>
    <xf numFmtId="169" fontId="38" fillId="0" borderId="0" xfId="57" applyNumberFormat="1" applyFont="1" applyAlignment="1">
      <alignment horizontal="left" vertical="center"/>
    </xf>
    <xf numFmtId="167" fontId="36" fillId="4" borderId="23" xfId="0" applyNumberFormat="1" applyFont="1" applyFill="1" applyBorder="1" applyAlignment="1">
      <alignment horizontal="center" vertical="center"/>
    </xf>
    <xf numFmtId="0" fontId="36" fillId="4" borderId="15" xfId="58" applyFont="1" applyFill="1" applyBorder="1" applyAlignment="1">
      <alignment horizontal="center" vertical="center" wrapText="1"/>
    </xf>
    <xf numFmtId="0" fontId="36" fillId="4" borderId="0" xfId="58" applyFont="1" applyFill="1" applyAlignment="1">
      <alignment horizontal="center" vertical="center" wrapText="1"/>
    </xf>
    <xf numFmtId="0" fontId="36" fillId="4" borderId="16" xfId="58" applyFont="1" applyFill="1" applyBorder="1" applyAlignment="1">
      <alignment horizontal="center" vertical="center" wrapText="1"/>
    </xf>
    <xf numFmtId="0" fontId="34" fillId="0" borderId="0" xfId="58" applyFont="1" applyAlignment="1">
      <alignment horizontal="right" vertical="center"/>
    </xf>
    <xf numFmtId="17" fontId="72" fillId="0" borderId="0" xfId="58" applyNumberFormat="1" applyFont="1" applyAlignment="1">
      <alignment horizontal="left" vertical="center" wrapText="1"/>
    </xf>
    <xf numFmtId="17" fontId="72" fillId="0" borderId="0" xfId="58" applyNumberFormat="1" applyFont="1" applyAlignment="1">
      <alignment horizontal="left" vertical="center"/>
    </xf>
    <xf numFmtId="0" fontId="36" fillId="4" borderId="15" xfId="58" applyFont="1" applyFill="1" applyBorder="1" applyAlignment="1">
      <alignment horizontal="center" vertical="center"/>
    </xf>
    <xf numFmtId="0" fontId="36" fillId="4" borderId="0" xfId="58" applyFont="1" applyFill="1" applyAlignment="1">
      <alignment horizontal="center" vertical="center"/>
    </xf>
    <xf numFmtId="0" fontId="36" fillId="4" borderId="16" xfId="58" applyFont="1" applyFill="1" applyBorder="1" applyAlignment="1">
      <alignment horizontal="center" vertical="center"/>
    </xf>
    <xf numFmtId="0" fontId="43" fillId="0" borderId="0" xfId="58" quotePrefix="1" applyFont="1" applyAlignment="1">
      <alignment horizontal="left" vertical="center"/>
    </xf>
    <xf numFmtId="17" fontId="34" fillId="0" borderId="0" xfId="58" applyNumberFormat="1" applyFont="1" applyAlignment="1">
      <alignment horizontal="left" vertical="center"/>
    </xf>
    <xf numFmtId="0" fontId="71" fillId="4" borderId="15" xfId="58" applyFont="1" applyFill="1" applyBorder="1" applyAlignment="1">
      <alignment horizontal="center" vertical="center"/>
    </xf>
    <xf numFmtId="17" fontId="36" fillId="4" borderId="15" xfId="58" applyNumberFormat="1" applyFont="1" applyFill="1" applyBorder="1" applyAlignment="1">
      <alignment horizontal="center" vertical="center" wrapText="1"/>
    </xf>
    <xf numFmtId="17" fontId="36" fillId="4" borderId="0" xfId="58" applyNumberFormat="1" applyFont="1" applyFill="1" applyAlignment="1">
      <alignment horizontal="center" vertical="center" wrapText="1"/>
    </xf>
    <xf numFmtId="17" fontId="36" fillId="4" borderId="16" xfId="58" applyNumberFormat="1" applyFont="1" applyFill="1" applyBorder="1" applyAlignment="1">
      <alignment horizontal="center" vertical="center" wrapText="1"/>
    </xf>
    <xf numFmtId="0" fontId="36" fillId="4" borderId="24" xfId="58" applyFont="1" applyFill="1" applyBorder="1" applyAlignment="1">
      <alignment horizontal="center" vertical="center"/>
    </xf>
    <xf numFmtId="0" fontId="43" fillId="0" borderId="0" xfId="59" quotePrefix="1" applyFont="1" applyAlignment="1">
      <alignment horizontal="left" vertical="center"/>
    </xf>
    <xf numFmtId="0" fontId="34" fillId="0" borderId="0" xfId="59" applyFont="1" applyAlignment="1">
      <alignment horizontal="right" vertical="center"/>
    </xf>
    <xf numFmtId="17" fontId="72" fillId="0" borderId="0" xfId="59" applyNumberFormat="1" applyFont="1" applyAlignment="1">
      <alignment horizontal="left" vertical="center" wrapText="1"/>
    </xf>
    <xf numFmtId="0" fontId="36" fillId="4" borderId="15" xfId="59" applyFont="1" applyFill="1" applyBorder="1" applyAlignment="1">
      <alignment horizontal="center" vertical="center"/>
    </xf>
    <xf numFmtId="0" fontId="36" fillId="4" borderId="0" xfId="59" applyFont="1" applyFill="1" applyAlignment="1">
      <alignment horizontal="center" vertical="center"/>
    </xf>
    <xf numFmtId="0" fontId="36" fillId="4" borderId="16" xfId="59" applyFont="1" applyFill="1" applyBorder="1" applyAlignment="1">
      <alignment horizontal="center" vertical="center"/>
    </xf>
    <xf numFmtId="0" fontId="43" fillId="0" borderId="0" xfId="60" quotePrefix="1" applyFont="1" applyAlignment="1">
      <alignment horizontal="left" vertical="center"/>
    </xf>
    <xf numFmtId="0" fontId="43" fillId="0" borderId="0" xfId="60" applyFont="1" applyAlignment="1">
      <alignment horizontal="left" vertical="center"/>
    </xf>
    <xf numFmtId="0" fontId="34" fillId="0" borderId="0" xfId="60" applyFont="1" applyAlignment="1">
      <alignment horizontal="right" vertical="center"/>
    </xf>
    <xf numFmtId="17" fontId="72" fillId="0" borderId="0" xfId="60" applyNumberFormat="1" applyFont="1" applyAlignment="1">
      <alignment horizontal="left" vertical="center" wrapText="1"/>
    </xf>
    <xf numFmtId="0" fontId="36" fillId="0" borderId="15" xfId="58" applyFont="1" applyBorder="1" applyAlignment="1">
      <alignment horizontal="center" vertical="center"/>
    </xf>
    <xf numFmtId="0" fontId="36" fillId="0" borderId="24" xfId="58" applyFont="1" applyBorder="1" applyAlignment="1">
      <alignment horizontal="center" vertical="center"/>
    </xf>
    <xf numFmtId="0" fontId="36" fillId="4" borderId="24" xfId="60" applyFont="1" applyFill="1" applyBorder="1" applyAlignment="1">
      <alignment horizontal="center" vertical="center"/>
    </xf>
    <xf numFmtId="0" fontId="43" fillId="0" borderId="0" xfId="63" applyFont="1" applyAlignment="1">
      <alignment horizontal="left" vertical="center"/>
    </xf>
    <xf numFmtId="0" fontId="34" fillId="0" borderId="0" xfId="61" applyFont="1" applyAlignment="1">
      <alignment horizontal="right" vertical="center"/>
    </xf>
    <xf numFmtId="0" fontId="36" fillId="0" borderId="15" xfId="60" applyFont="1" applyBorder="1" applyAlignment="1">
      <alignment horizontal="center" vertical="center"/>
    </xf>
    <xf numFmtId="0" fontId="36" fillId="0" borderId="24" xfId="60" applyFont="1" applyBorder="1" applyAlignment="1">
      <alignment horizontal="center" vertical="center"/>
    </xf>
    <xf numFmtId="17" fontId="36" fillId="0" borderId="15" xfId="58" applyNumberFormat="1" applyFont="1" applyBorder="1" applyAlignment="1">
      <alignment horizontal="center" vertical="center" wrapText="1"/>
    </xf>
    <xf numFmtId="17" fontId="36" fillId="0" borderId="0" xfId="58" applyNumberFormat="1" applyFont="1" applyAlignment="1">
      <alignment horizontal="center" vertical="center" wrapText="1"/>
    </xf>
    <xf numFmtId="17" fontId="36" fillId="0" borderId="16" xfId="58" applyNumberFormat="1" applyFont="1" applyBorder="1" applyAlignment="1">
      <alignment horizontal="center" vertical="center" wrapText="1"/>
    </xf>
    <xf numFmtId="0" fontId="43" fillId="0" borderId="0" xfId="62" applyFont="1" applyAlignment="1">
      <alignment horizontal="left" vertical="center"/>
    </xf>
    <xf numFmtId="0" fontId="34" fillId="0" borderId="0" xfId="62" applyFont="1" applyAlignment="1">
      <alignment horizontal="right" vertical="center"/>
    </xf>
    <xf numFmtId="0" fontId="34" fillId="0" borderId="0" xfId="63" applyFont="1" applyAlignment="1">
      <alignment horizontal="right" vertical="center"/>
    </xf>
    <xf numFmtId="0" fontId="43" fillId="0" borderId="0" xfId="64" applyFont="1" applyAlignment="1">
      <alignment horizontal="left" vertical="center"/>
    </xf>
    <xf numFmtId="0" fontId="34" fillId="0" borderId="0" xfId="64" applyFont="1" applyAlignment="1">
      <alignment horizontal="right" vertical="center"/>
    </xf>
    <xf numFmtId="0" fontId="34" fillId="2" borderId="0" xfId="65" applyFont="1" applyFill="1" applyAlignment="1">
      <alignment horizontal="right" vertical="center"/>
    </xf>
    <xf numFmtId="0" fontId="36" fillId="2" borderId="15" xfId="65" applyFont="1" applyFill="1" applyBorder="1" applyAlignment="1">
      <alignment horizontal="center" vertical="center" wrapText="1"/>
    </xf>
    <xf numFmtId="0" fontId="36" fillId="2" borderId="0" xfId="65" applyFont="1" applyFill="1" applyAlignment="1">
      <alignment horizontal="center" vertical="center" wrapText="1"/>
    </xf>
    <xf numFmtId="0" fontId="36" fillId="2" borderId="16" xfId="65" applyFont="1" applyFill="1" applyBorder="1" applyAlignment="1">
      <alignment horizontal="center" vertical="center" wrapText="1"/>
    </xf>
    <xf numFmtId="37" fontId="36" fillId="2" borderId="19" xfId="69" applyNumberFormat="1" applyFont="1" applyFill="1" applyBorder="1" applyAlignment="1">
      <alignment horizontal="center" vertical="center" wrapText="1"/>
    </xf>
    <xf numFmtId="37" fontId="36" fillId="2" borderId="12" xfId="69" applyNumberFormat="1" applyFont="1" applyFill="1" applyBorder="1" applyAlignment="1">
      <alignment horizontal="center" vertical="center" wrapText="1"/>
    </xf>
    <xf numFmtId="37" fontId="36" fillId="2" borderId="20" xfId="69" applyNumberFormat="1" applyFont="1" applyFill="1" applyBorder="1" applyAlignment="1">
      <alignment horizontal="center" vertical="center" wrapText="1"/>
    </xf>
    <xf numFmtId="37" fontId="36" fillId="2" borderId="23" xfId="69" applyNumberFormat="1" applyFont="1" applyFill="1" applyBorder="1" applyAlignment="1">
      <alignment horizontal="center" vertical="center" wrapText="1"/>
    </xf>
    <xf numFmtId="37" fontId="36" fillId="2" borderId="13" xfId="69" applyNumberFormat="1" applyFont="1" applyFill="1" applyBorder="1" applyAlignment="1">
      <alignment horizontal="center" vertical="center" wrapText="1"/>
    </xf>
    <xf numFmtId="37" fontId="36" fillId="2" borderId="12" xfId="69" quotePrefix="1" applyNumberFormat="1" applyFont="1" applyFill="1" applyBorder="1" applyAlignment="1">
      <alignment horizontal="center" vertical="center" wrapText="1"/>
    </xf>
    <xf numFmtId="37" fontId="36" fillId="2" borderId="20" xfId="69" quotePrefix="1" applyNumberFormat="1" applyFont="1" applyFill="1" applyBorder="1" applyAlignment="1">
      <alignment horizontal="center" vertical="center" wrapText="1"/>
    </xf>
    <xf numFmtId="37" fontId="36" fillId="2" borderId="22" xfId="69" applyNumberFormat="1" applyFont="1" applyFill="1" applyBorder="1" applyAlignment="1">
      <alignment horizontal="center" vertical="center" wrapText="1"/>
    </xf>
    <xf numFmtId="0" fontId="34" fillId="2" borderId="0" xfId="67" applyFont="1" applyFill="1" applyAlignment="1">
      <alignment horizontal="right" vertical="center"/>
    </xf>
    <xf numFmtId="37" fontId="43" fillId="0" borderId="0" xfId="0" quotePrefix="1" applyNumberFormat="1" applyFont="1" applyAlignment="1">
      <alignment horizontal="left" vertical="center" wrapText="1"/>
    </xf>
    <xf numFmtId="0" fontId="36" fillId="2" borderId="15" xfId="67" applyFont="1" applyFill="1" applyBorder="1" applyAlignment="1">
      <alignment horizontal="center" vertical="center" wrapText="1"/>
    </xf>
    <xf numFmtId="0" fontId="36" fillId="2" borderId="0" xfId="67" applyFont="1" applyFill="1" applyAlignment="1">
      <alignment horizontal="center" vertical="center" wrapText="1"/>
    </xf>
    <xf numFmtId="0" fontId="36" fillId="2" borderId="16" xfId="67" applyFont="1" applyFill="1" applyBorder="1" applyAlignment="1">
      <alignment horizontal="center" vertical="center" wrapText="1"/>
    </xf>
    <xf numFmtId="0" fontId="37" fillId="0" borderId="0" xfId="0" applyFont="1" applyAlignment="1">
      <alignment horizontal="left" vertical="center"/>
    </xf>
    <xf numFmtId="0" fontId="43" fillId="0" borderId="0" xfId="69" applyFont="1" applyAlignment="1">
      <alignment horizontal="left" vertical="center"/>
    </xf>
    <xf numFmtId="37" fontId="36" fillId="2" borderId="17" xfId="69" applyNumberFormat="1" applyFont="1" applyFill="1" applyBorder="1" applyAlignment="1">
      <alignment horizontal="center" vertical="center" wrapText="1"/>
    </xf>
    <xf numFmtId="37" fontId="36" fillId="2" borderId="18" xfId="69" applyNumberFormat="1" applyFont="1" applyFill="1" applyBorder="1" applyAlignment="1">
      <alignment horizontal="center" vertical="center" wrapText="1"/>
    </xf>
    <xf numFmtId="186" fontId="36" fillId="2" borderId="15" xfId="69" applyNumberFormat="1" applyFont="1" applyFill="1" applyBorder="1" applyAlignment="1">
      <alignment horizontal="center" vertical="center"/>
    </xf>
    <xf numFmtId="186" fontId="36" fillId="2" borderId="16" xfId="69" applyNumberFormat="1" applyFont="1" applyFill="1" applyBorder="1" applyAlignment="1">
      <alignment horizontal="center" vertical="center"/>
    </xf>
    <xf numFmtId="186" fontId="36" fillId="2" borderId="23" xfId="69" applyNumberFormat="1" applyFont="1" applyFill="1" applyBorder="1" applyAlignment="1">
      <alignment horizontal="center" vertical="center" wrapText="1"/>
    </xf>
    <xf numFmtId="0" fontId="53" fillId="0" borderId="0" xfId="0" applyFont="1" applyAlignment="1">
      <alignment horizontal="left" vertical="center" wrapText="1"/>
    </xf>
    <xf numFmtId="37" fontId="43" fillId="2" borderId="0" xfId="69" quotePrefix="1" applyNumberFormat="1" applyFont="1" applyFill="1" applyAlignment="1">
      <alignment horizontal="left" vertical="center"/>
    </xf>
    <xf numFmtId="37" fontId="43" fillId="2" borderId="0" xfId="69" applyNumberFormat="1" applyFont="1" applyFill="1" applyAlignment="1">
      <alignment horizontal="left" vertical="center"/>
    </xf>
    <xf numFmtId="3" fontId="36" fillId="2" borderId="19" xfId="72" applyNumberFormat="1" applyFont="1" applyFill="1" applyBorder="1" applyAlignment="1">
      <alignment horizontal="center" vertical="center" wrapText="1"/>
    </xf>
    <xf numFmtId="3" fontId="36" fillId="2" borderId="12" xfId="72" applyNumberFormat="1" applyFont="1" applyFill="1" applyBorder="1" applyAlignment="1">
      <alignment horizontal="center" vertical="center" wrapText="1"/>
    </xf>
    <xf numFmtId="3" fontId="36" fillId="2" borderId="20" xfId="72" applyNumberFormat="1" applyFont="1" applyFill="1" applyBorder="1" applyAlignment="1">
      <alignment horizontal="center" vertical="center" wrapText="1"/>
    </xf>
    <xf numFmtId="3" fontId="36" fillId="2" borderId="23" xfId="72" applyNumberFormat="1" applyFont="1" applyFill="1" applyBorder="1" applyAlignment="1">
      <alignment horizontal="center" vertical="center" wrapText="1"/>
    </xf>
    <xf numFmtId="3" fontId="36" fillId="2" borderId="13" xfId="72" applyNumberFormat="1" applyFont="1" applyFill="1" applyBorder="1" applyAlignment="1">
      <alignment horizontal="center" vertical="center" wrapText="1"/>
    </xf>
    <xf numFmtId="3" fontId="36" fillId="2" borderId="33" xfId="72" applyNumberFormat="1" applyFont="1" applyFill="1" applyBorder="1" applyAlignment="1">
      <alignment horizontal="center" vertical="center" wrapText="1"/>
    </xf>
    <xf numFmtId="3" fontId="36" fillId="2" borderId="32" xfId="72" applyNumberFormat="1" applyFont="1" applyFill="1" applyBorder="1" applyAlignment="1">
      <alignment horizontal="center" vertical="center" wrapText="1"/>
    </xf>
    <xf numFmtId="37" fontId="36" fillId="2" borderId="19" xfId="73" applyNumberFormat="1" applyFont="1" applyFill="1" applyBorder="1" applyAlignment="1">
      <alignment horizontal="center" vertical="center" wrapText="1"/>
    </xf>
    <xf numFmtId="37" fontId="36" fillId="2" borderId="20" xfId="73" applyNumberFormat="1" applyFont="1" applyFill="1" applyBorder="1" applyAlignment="1">
      <alignment horizontal="center" vertical="center" wrapText="1"/>
    </xf>
    <xf numFmtId="37" fontId="36" fillId="2" borderId="19" xfId="73" applyNumberFormat="1" applyFont="1" applyFill="1" applyBorder="1" applyAlignment="1">
      <alignment horizontal="center" vertical="center"/>
    </xf>
    <xf numFmtId="37" fontId="36" fillId="2" borderId="20" xfId="73" applyNumberFormat="1" applyFont="1" applyFill="1" applyBorder="1" applyAlignment="1">
      <alignment horizontal="center" vertical="center"/>
    </xf>
    <xf numFmtId="37" fontId="43" fillId="2" borderId="0" xfId="73" quotePrefix="1" applyNumberFormat="1" applyFont="1" applyFill="1" applyAlignment="1">
      <alignment horizontal="left" vertical="center"/>
    </xf>
    <xf numFmtId="0" fontId="56" fillId="0" borderId="0" xfId="0" applyFont="1" applyAlignment="1">
      <alignment horizontal="left" vertical="center" wrapText="1"/>
    </xf>
    <xf numFmtId="37" fontId="43" fillId="2" borderId="0" xfId="73" quotePrefix="1" applyNumberFormat="1" applyFont="1" applyFill="1" applyAlignment="1">
      <alignment horizontal="justify" vertical="center" wrapText="1"/>
    </xf>
    <xf numFmtId="0" fontId="43" fillId="0" borderId="0" xfId="76" applyFont="1" applyAlignment="1">
      <alignment horizontal="left" vertical="center" wrapText="1"/>
    </xf>
    <xf numFmtId="17" fontId="34" fillId="0" borderId="0" xfId="59" applyNumberFormat="1" applyFont="1" applyAlignment="1">
      <alignment horizontal="left" vertical="center"/>
    </xf>
    <xf numFmtId="0" fontId="43" fillId="2" borderId="0" xfId="70" quotePrefix="1" applyFont="1" applyFill="1" applyAlignment="1">
      <alignment horizontal="left" vertical="center"/>
    </xf>
    <xf numFmtId="0" fontId="36" fillId="2" borderId="19" xfId="70" applyFont="1" applyFill="1" applyBorder="1" applyAlignment="1">
      <alignment horizontal="center" vertical="center" wrapText="1"/>
    </xf>
    <xf numFmtId="0" fontId="36" fillId="2" borderId="12" xfId="70" applyFont="1" applyFill="1" applyBorder="1" applyAlignment="1">
      <alignment horizontal="center" vertical="center" wrapText="1"/>
    </xf>
    <xf numFmtId="0" fontId="36" fillId="2" borderId="20" xfId="70" applyFont="1" applyFill="1" applyBorder="1" applyAlignment="1">
      <alignment horizontal="center" vertical="center" wrapText="1"/>
    </xf>
    <xf numFmtId="0" fontId="36" fillId="4" borderId="19" xfId="58" applyFont="1" applyFill="1" applyBorder="1" applyAlignment="1">
      <alignment horizontal="center" vertical="center" wrapText="1"/>
    </xf>
    <xf numFmtId="0" fontId="36" fillId="4" borderId="12" xfId="58" applyFont="1" applyFill="1" applyBorder="1" applyAlignment="1">
      <alignment horizontal="center" vertical="center" wrapText="1"/>
    </xf>
    <xf numFmtId="0" fontId="36" fillId="4" borderId="20" xfId="58" applyFont="1" applyFill="1" applyBorder="1" applyAlignment="1">
      <alignment horizontal="center" vertical="center" wrapText="1"/>
    </xf>
    <xf numFmtId="0" fontId="36" fillId="4" borderId="19" xfId="60" applyFont="1" applyFill="1" applyBorder="1" applyAlignment="1">
      <alignment horizontal="center" vertical="center"/>
    </xf>
    <xf numFmtId="0" fontId="36" fillId="4" borderId="32" xfId="60" applyFont="1" applyFill="1" applyBorder="1" applyAlignment="1">
      <alignment horizontal="center" vertical="center"/>
    </xf>
    <xf numFmtId="17" fontId="36" fillId="4" borderId="19" xfId="58" applyNumberFormat="1" applyFont="1" applyFill="1" applyBorder="1" applyAlignment="1">
      <alignment horizontal="center" vertical="center" wrapText="1"/>
    </xf>
    <xf numFmtId="17" fontId="36" fillId="4" borderId="12" xfId="58" applyNumberFormat="1" applyFont="1" applyFill="1" applyBorder="1" applyAlignment="1">
      <alignment horizontal="center" vertical="center" wrapText="1"/>
    </xf>
    <xf numFmtId="17" fontId="36" fillId="4" borderId="20" xfId="58" applyNumberFormat="1" applyFont="1" applyFill="1" applyBorder="1" applyAlignment="1">
      <alignment horizontal="center" vertical="center" wrapText="1"/>
    </xf>
    <xf numFmtId="37" fontId="43" fillId="2" borderId="0" xfId="73" quotePrefix="1" applyNumberFormat="1" applyFont="1" applyFill="1" applyAlignment="1">
      <alignment horizontal="left" vertical="center" wrapText="1"/>
    </xf>
    <xf numFmtId="17" fontId="34" fillId="0" borderId="0" xfId="59" applyNumberFormat="1" applyFont="1" applyAlignment="1">
      <alignment horizontal="left" vertical="center" wrapText="1"/>
    </xf>
    <xf numFmtId="37" fontId="36" fillId="2" borderId="17" xfId="73" applyNumberFormat="1" applyFont="1" applyFill="1" applyBorder="1" applyAlignment="1">
      <alignment horizontal="center" vertical="center" wrapText="1"/>
    </xf>
    <xf numFmtId="37" fontId="36" fillId="2" borderId="18" xfId="73" applyNumberFormat="1" applyFont="1" applyFill="1" applyBorder="1" applyAlignment="1">
      <alignment horizontal="center" vertical="center" wrapText="1"/>
    </xf>
    <xf numFmtId="0" fontId="36" fillId="0" borderId="15" xfId="73" applyFont="1" applyBorder="1" applyAlignment="1">
      <alignment horizontal="center" vertical="center"/>
    </xf>
    <xf numFmtId="0" fontId="36" fillId="0" borderId="16" xfId="73" applyFont="1" applyBorder="1" applyAlignment="1">
      <alignment horizontal="center" vertical="center"/>
    </xf>
    <xf numFmtId="0" fontId="36" fillId="2" borderId="15" xfId="70" applyFont="1" applyFill="1" applyBorder="1" applyAlignment="1">
      <alignment horizontal="center" vertical="center" wrapText="1"/>
    </xf>
    <xf numFmtId="0" fontId="36" fillId="2" borderId="0" xfId="70" applyFont="1" applyFill="1" applyAlignment="1">
      <alignment horizontal="center" vertical="center" wrapText="1"/>
    </xf>
    <xf numFmtId="0" fontId="36" fillId="2" borderId="16" xfId="70" applyFont="1" applyFill="1" applyBorder="1" applyAlignment="1">
      <alignment horizontal="center" vertical="center" wrapText="1"/>
    </xf>
    <xf numFmtId="0" fontId="43" fillId="0" borderId="0" xfId="73" applyFont="1" applyAlignment="1">
      <alignment horizontal="left" vertical="center" wrapText="1"/>
    </xf>
    <xf numFmtId="3" fontId="36" fillId="2" borderId="14" xfId="72" applyNumberFormat="1" applyFont="1" applyFill="1" applyBorder="1" applyAlignment="1">
      <alignment horizontal="center" vertical="center" wrapText="1"/>
    </xf>
    <xf numFmtId="37" fontId="36" fillId="2" borderId="14" xfId="69" applyNumberFormat="1" applyFont="1" applyFill="1" applyBorder="1" applyAlignment="1">
      <alignment horizontal="center" vertical="center" wrapText="1"/>
    </xf>
    <xf numFmtId="164" fontId="43" fillId="0" borderId="0" xfId="75" applyFont="1" applyAlignment="1">
      <alignment horizontal="left" vertical="center" wrapText="1"/>
    </xf>
    <xf numFmtId="3" fontId="36" fillId="2" borderId="21" xfId="72" applyNumberFormat="1" applyFont="1" applyFill="1" applyBorder="1" applyAlignment="1">
      <alignment horizontal="center" vertical="center" wrapText="1"/>
    </xf>
    <xf numFmtId="0" fontId="34" fillId="2" borderId="0" xfId="70" applyFont="1" applyFill="1" applyAlignment="1">
      <alignment horizontal="right"/>
    </xf>
    <xf numFmtId="0" fontId="43" fillId="2" borderId="0" xfId="70" quotePrefix="1" applyFont="1" applyFill="1" applyAlignment="1">
      <alignment horizontal="left"/>
    </xf>
    <xf numFmtId="37" fontId="43" fillId="2" borderId="0" xfId="73" quotePrefix="1" applyNumberFormat="1" applyFont="1" applyFill="1" applyAlignment="1">
      <alignment horizontal="left" vertical="top" wrapText="1"/>
    </xf>
    <xf numFmtId="0" fontId="36" fillId="2" borderId="19" xfId="67" applyFont="1" applyFill="1" applyBorder="1" applyAlignment="1">
      <alignment horizontal="center" vertical="center" wrapText="1"/>
    </xf>
    <xf numFmtId="0" fontId="36" fillId="2" borderId="12" xfId="67" applyFont="1" applyFill="1" applyBorder="1" applyAlignment="1">
      <alignment horizontal="center" vertical="center" wrapText="1"/>
    </xf>
    <xf numFmtId="0" fontId="36" fillId="2" borderId="20" xfId="67" applyFont="1" applyFill="1" applyBorder="1" applyAlignment="1">
      <alignment horizontal="center" vertical="center" wrapText="1"/>
    </xf>
    <xf numFmtId="37" fontId="36" fillId="0" borderId="16" xfId="69" applyNumberFormat="1" applyFont="1" applyBorder="1" applyAlignment="1">
      <alignment horizontal="center" vertical="center" wrapText="1"/>
    </xf>
    <xf numFmtId="37" fontId="36" fillId="0" borderId="14" xfId="69" applyNumberFormat="1" applyFont="1" applyBorder="1" applyAlignment="1">
      <alignment horizontal="center" vertical="center" wrapText="1"/>
    </xf>
    <xf numFmtId="37" fontId="43" fillId="2" borderId="0" xfId="73" quotePrefix="1" applyNumberFormat="1" applyFont="1" applyFill="1" applyAlignment="1">
      <alignment horizontal="left" vertical="top"/>
    </xf>
    <xf numFmtId="3" fontId="36" fillId="2" borderId="31" xfId="72" applyNumberFormat="1" applyFont="1" applyFill="1" applyBorder="1" applyAlignment="1">
      <alignment horizontal="center" vertical="center" wrapText="1"/>
    </xf>
    <xf numFmtId="37" fontId="36" fillId="0" borderId="0" xfId="69" applyNumberFormat="1" applyFont="1" applyAlignment="1">
      <alignment horizontal="center" vertical="center" wrapText="1"/>
    </xf>
    <xf numFmtId="37" fontId="36" fillId="0" borderId="15" xfId="69" applyNumberFormat="1" applyFont="1" applyBorder="1" applyAlignment="1">
      <alignment horizontal="center" vertical="center" wrapText="1"/>
    </xf>
    <xf numFmtId="37" fontId="36" fillId="2" borderId="11" xfId="69" applyNumberFormat="1" applyFont="1" applyFill="1" applyBorder="1" applyAlignment="1">
      <alignment horizontal="center" vertical="center" wrapText="1"/>
    </xf>
    <xf numFmtId="37" fontId="36" fillId="2" borderId="15" xfId="73" applyNumberFormat="1" applyFont="1" applyFill="1" applyBorder="1" applyAlignment="1">
      <alignment horizontal="center" vertical="center" wrapText="1"/>
    </xf>
    <xf numFmtId="37" fontId="36" fillId="2" borderId="16" xfId="73" applyNumberFormat="1" applyFont="1" applyFill="1" applyBorder="1" applyAlignment="1">
      <alignment horizontal="center" vertical="center" wrapText="1"/>
    </xf>
    <xf numFmtId="0" fontId="53" fillId="0" borderId="0" xfId="0" applyFont="1" applyAlignment="1">
      <alignment vertical="center" wrapText="1"/>
    </xf>
    <xf numFmtId="0" fontId="53" fillId="0" borderId="0" xfId="0" applyFont="1" applyAlignment="1">
      <alignment horizontal="left" vertical="center"/>
    </xf>
    <xf numFmtId="37" fontId="36" fillId="2" borderId="15" xfId="73" applyNumberFormat="1" applyFont="1" applyFill="1" applyBorder="1" applyAlignment="1">
      <alignment horizontal="center" vertical="center"/>
    </xf>
    <xf numFmtId="37" fontId="36" fillId="2" borderId="16" xfId="73" applyNumberFormat="1" applyFont="1" applyFill="1" applyBorder="1" applyAlignment="1">
      <alignment horizontal="center" vertical="center"/>
    </xf>
    <xf numFmtId="0" fontId="43" fillId="0" borderId="0" xfId="76" applyFont="1" applyAlignment="1">
      <alignment horizontal="justify" vertical="center" wrapText="1"/>
    </xf>
    <xf numFmtId="0" fontId="43" fillId="2" borderId="0" xfId="70" quotePrefix="1" applyFont="1" applyFill="1" applyAlignment="1">
      <alignment horizontal="left" vertical="center" wrapText="1"/>
    </xf>
    <xf numFmtId="0" fontId="43" fillId="2" borderId="0" xfId="71" quotePrefix="1" applyFont="1" applyFill="1" applyAlignment="1">
      <alignment horizontal="left" vertical="center" wrapText="1"/>
    </xf>
    <xf numFmtId="37" fontId="43" fillId="2" borderId="0" xfId="73" applyNumberFormat="1" applyFont="1" applyFill="1" applyAlignment="1">
      <alignment horizontal="left" vertical="center" wrapText="1"/>
    </xf>
    <xf numFmtId="37" fontId="48" fillId="2" borderId="0" xfId="73" applyNumberFormat="1" applyFont="1" applyFill="1" applyAlignment="1">
      <alignment horizontal="right" vertical="center"/>
    </xf>
    <xf numFmtId="0" fontId="36" fillId="4" borderId="14" xfId="60" applyFont="1" applyFill="1" applyBorder="1" applyAlignment="1">
      <alignment horizontal="center" vertical="center"/>
    </xf>
    <xf numFmtId="0" fontId="36" fillId="4" borderId="23" xfId="60" applyFont="1" applyFill="1" applyBorder="1" applyAlignment="1">
      <alignment horizontal="center" vertical="center"/>
    </xf>
    <xf numFmtId="37" fontId="43" fillId="3" borderId="0" xfId="57" applyNumberFormat="1" applyFont="1" applyFill="1" applyAlignment="1">
      <alignment vertical="center" wrapText="1"/>
    </xf>
    <xf numFmtId="0" fontId="43" fillId="2" borderId="0" xfId="70" quotePrefix="1" applyFont="1" applyFill="1" applyAlignment="1">
      <alignment vertical="center" wrapText="1"/>
    </xf>
    <xf numFmtId="37" fontId="50" fillId="3" borderId="0" xfId="57" applyNumberFormat="1" applyFont="1" applyFill="1" applyAlignment="1">
      <alignment vertical="center"/>
    </xf>
    <xf numFmtId="0" fontId="36" fillId="2" borderId="15" xfId="67" applyFont="1" applyFill="1" applyBorder="1" applyAlignment="1">
      <alignment horizontal="center" vertical="center"/>
    </xf>
    <xf numFmtId="0" fontId="36" fillId="2" borderId="0" xfId="67" applyFont="1" applyFill="1" applyAlignment="1">
      <alignment horizontal="center" vertical="center"/>
    </xf>
    <xf numFmtId="0" fontId="36" fillId="2" borderId="16" xfId="67" applyFont="1" applyFill="1" applyBorder="1" applyAlignment="1">
      <alignment horizontal="center" vertical="center"/>
    </xf>
    <xf numFmtId="37" fontId="50" fillId="3" borderId="0" xfId="57" applyNumberFormat="1" applyFont="1" applyFill="1" applyAlignment="1">
      <alignment horizontal="left" vertical="center"/>
    </xf>
    <xf numFmtId="37" fontId="43" fillId="3" borderId="15" xfId="57" applyNumberFormat="1" applyFont="1" applyFill="1" applyBorder="1" applyAlignment="1">
      <alignment horizontal="left" vertical="top" wrapText="1"/>
    </xf>
    <xf numFmtId="37" fontId="36" fillId="2" borderId="21" xfId="69" applyNumberFormat="1" applyFont="1" applyFill="1" applyBorder="1" applyAlignment="1">
      <alignment horizontal="center" vertical="center" wrapText="1"/>
    </xf>
    <xf numFmtId="37" fontId="43" fillId="3" borderId="0" xfId="57" applyNumberFormat="1" applyFont="1" applyFill="1" applyAlignment="1">
      <alignment horizontal="left" vertical="top" wrapText="1"/>
    </xf>
    <xf numFmtId="0" fontId="43" fillId="2" borderId="0" xfId="71" quotePrefix="1" applyFont="1" applyFill="1" applyAlignment="1">
      <alignment vertical="center" wrapText="1"/>
    </xf>
    <xf numFmtId="37" fontId="43" fillId="3" borderId="0" xfId="57" quotePrefix="1" applyNumberFormat="1" applyFont="1" applyFill="1" applyAlignment="1">
      <alignment vertical="center"/>
    </xf>
    <xf numFmtId="0" fontId="50" fillId="0" borderId="0" xfId="69" applyFont="1" applyAlignment="1">
      <alignment vertical="center"/>
    </xf>
    <xf numFmtId="37" fontId="43" fillId="3" borderId="0" xfId="57" applyNumberFormat="1" applyFont="1" applyFill="1" applyAlignment="1">
      <alignment vertical="center"/>
    </xf>
    <xf numFmtId="0" fontId="50" fillId="0" borderId="0" xfId="73" applyFont="1" applyAlignment="1">
      <alignment vertical="center"/>
    </xf>
    <xf numFmtId="37" fontId="43" fillId="0" borderId="0" xfId="57" applyNumberFormat="1" applyFont="1" applyAlignment="1">
      <alignment vertical="center" wrapText="1"/>
    </xf>
    <xf numFmtId="37" fontId="36" fillId="3" borderId="14" xfId="57" applyNumberFormat="1" applyFont="1" applyFill="1" applyBorder="1" applyAlignment="1">
      <alignment horizontal="center" vertical="center" wrapText="1"/>
    </xf>
    <xf numFmtId="37" fontId="47" fillId="0" borderId="0" xfId="34" applyNumberFormat="1" applyFont="1" applyBorder="1" applyAlignment="1" applyProtection="1">
      <alignment horizontal="center" vertical="center"/>
    </xf>
    <xf numFmtId="0" fontId="36" fillId="0" borderId="22" xfId="60" applyFont="1" applyBorder="1" applyAlignment="1">
      <alignment horizontal="center" vertical="center"/>
    </xf>
    <xf numFmtId="0" fontId="50" fillId="0" borderId="0" xfId="73" applyFont="1" applyAlignment="1">
      <alignment horizontal="left" vertical="top"/>
    </xf>
    <xf numFmtId="37" fontId="43" fillId="3" borderId="0" xfId="57" applyNumberFormat="1" applyFont="1" applyFill="1" applyAlignment="1">
      <alignment horizontal="left" vertical="top"/>
    </xf>
    <xf numFmtId="37" fontId="43" fillId="0" borderId="0" xfId="57" applyNumberFormat="1" applyFont="1" applyAlignment="1">
      <alignment horizontal="left" vertical="top"/>
    </xf>
    <xf numFmtId="37" fontId="43" fillId="3" borderId="0" xfId="57" applyNumberFormat="1" applyFont="1" applyFill="1" applyAlignment="1">
      <alignment vertical="top" wrapText="1"/>
    </xf>
    <xf numFmtId="0" fontId="43" fillId="2" borderId="0" xfId="71" quotePrefix="1" applyFont="1" applyFill="1" applyAlignment="1">
      <alignment vertical="top" wrapText="1"/>
    </xf>
    <xf numFmtId="37" fontId="43" fillId="3" borderId="0" xfId="57" quotePrefix="1" applyNumberFormat="1" applyFont="1" applyFill="1" applyAlignment="1">
      <alignment vertical="top"/>
    </xf>
    <xf numFmtId="0" fontId="50" fillId="0" borderId="0" xfId="69" applyFont="1" applyAlignment="1">
      <alignment vertical="top"/>
    </xf>
    <xf numFmtId="37" fontId="43" fillId="3" borderId="0" xfId="57" applyNumberFormat="1" applyFont="1" applyFill="1" applyAlignment="1">
      <alignment vertical="top"/>
    </xf>
    <xf numFmtId="37" fontId="36" fillId="3" borderId="15" xfId="57" quotePrefix="1" applyNumberFormat="1" applyFont="1" applyFill="1" applyBorder="1" applyAlignment="1">
      <alignment horizontal="center" vertical="center" wrapText="1"/>
    </xf>
  </cellXfs>
  <cellStyles count="145">
    <cellStyle name="          _x000d__x000a_386grabber=VGA.3GR_x000d__x000a_" xfId="1" xr:uid="{00000000-0005-0000-0000-000000000000}"/>
    <cellStyle name="20% - Énfasis1 2" xfId="2" xr:uid="{00000000-0005-0000-0000-000001000000}"/>
    <cellStyle name="20% - Énfasis1 2 2" xfId="96" xr:uid="{5B43220E-B10F-4D21-B064-E891D361F94C}"/>
    <cellStyle name="20% - Énfasis1 2 3" xfId="121" xr:uid="{6DE4CF64-DB1F-456E-97F8-8BC3759514B4}"/>
    <cellStyle name="20% - Énfasis2 2" xfId="3" xr:uid="{00000000-0005-0000-0000-000002000000}"/>
    <cellStyle name="20% - Énfasis2 2 2" xfId="97" xr:uid="{A61E7E3A-8EA0-422F-90CE-F1D779097710}"/>
    <cellStyle name="20% - Énfasis2 2 3" xfId="122" xr:uid="{EE939784-46B4-4F21-8600-918270D69B14}"/>
    <cellStyle name="20% - Énfasis3 2" xfId="4" xr:uid="{00000000-0005-0000-0000-000003000000}"/>
    <cellStyle name="20% - Énfasis3 2 2" xfId="98" xr:uid="{873D784E-C406-4366-8192-9DFBB3C2A939}"/>
    <cellStyle name="20% - Énfasis3 2 3" xfId="123" xr:uid="{E5335AC8-97C5-4EFD-B1F1-DE8E5423151D}"/>
    <cellStyle name="20% - Énfasis4 2" xfId="5" xr:uid="{00000000-0005-0000-0000-000004000000}"/>
    <cellStyle name="20% - Énfasis4 2 2" xfId="99" xr:uid="{5474B8BC-3EAD-4F20-8D21-870E6B7AE70D}"/>
    <cellStyle name="20% - Énfasis4 2 3" xfId="124" xr:uid="{B9AEF510-2BB7-4F73-9AFC-9D01F85AA391}"/>
    <cellStyle name="20% - Énfasis5 2" xfId="6" xr:uid="{00000000-0005-0000-0000-000005000000}"/>
    <cellStyle name="20% - Énfasis5 2 2" xfId="100" xr:uid="{59B98A9C-C761-43CB-A4CA-E6F5782B1337}"/>
    <cellStyle name="20% - Énfasis5 2 3" xfId="125" xr:uid="{5C6E2FA2-A114-4D8B-AE80-7EC507A5B45B}"/>
    <cellStyle name="20% - Énfasis6 2" xfId="7" xr:uid="{00000000-0005-0000-0000-000006000000}"/>
    <cellStyle name="20% - Énfasis6 2 2" xfId="101" xr:uid="{574362D5-3C3D-4B8B-96A0-21E1548DB0F2}"/>
    <cellStyle name="20% - Énfasis6 2 3" xfId="126" xr:uid="{69800806-651C-4427-8E8F-41F1C02EECDB}"/>
    <cellStyle name="40% - Énfasis1 2" xfId="8" xr:uid="{00000000-0005-0000-0000-000007000000}"/>
    <cellStyle name="40% - Énfasis1 2 2" xfId="102" xr:uid="{1BBF6AED-14CA-4B88-8B27-694B48C6E453}"/>
    <cellStyle name="40% - Énfasis1 2 3" xfId="127" xr:uid="{20FB6C2E-8073-49C0-BC7A-9D3887C457CB}"/>
    <cellStyle name="40% - Énfasis2 2" xfId="9" xr:uid="{00000000-0005-0000-0000-000008000000}"/>
    <cellStyle name="40% - Énfasis2 2 2" xfId="103" xr:uid="{1D7D5D15-127B-4E00-B422-24D050C700FF}"/>
    <cellStyle name="40% - Énfasis2 2 3" xfId="128" xr:uid="{95964335-6921-40C4-B521-17960DAF1EE6}"/>
    <cellStyle name="40% - Énfasis3 2" xfId="10" xr:uid="{00000000-0005-0000-0000-000009000000}"/>
    <cellStyle name="40% - Énfasis3 2 2" xfId="104" xr:uid="{37636BAC-E072-4DA9-9249-798449C30619}"/>
    <cellStyle name="40% - Énfasis3 2 3" xfId="129" xr:uid="{64CCDBFE-EE31-431C-ADD8-495D38E92CB2}"/>
    <cellStyle name="40% - Énfasis4 2" xfId="11" xr:uid="{00000000-0005-0000-0000-00000A000000}"/>
    <cellStyle name="40% - Énfasis4 2 2" xfId="105" xr:uid="{F82348FE-F8F2-4FB2-8DAF-05D620148AD4}"/>
    <cellStyle name="40% - Énfasis4 2 3" xfId="130" xr:uid="{EFCBBD7A-07EF-49D1-8E12-EBFF28585EFA}"/>
    <cellStyle name="40% - Énfasis5 2" xfId="12" xr:uid="{00000000-0005-0000-0000-00000B000000}"/>
    <cellStyle name="40% - Énfasis5 2 2" xfId="106" xr:uid="{2D1BF35D-003C-4A37-A505-D23D82E3E155}"/>
    <cellStyle name="40% - Énfasis5 2 3" xfId="131" xr:uid="{49972C46-CA92-4021-AEF9-96CAC66BA1DF}"/>
    <cellStyle name="40% - Énfasis6 2" xfId="13" xr:uid="{00000000-0005-0000-0000-00000C000000}"/>
    <cellStyle name="40% - Énfasis6 2 2" xfId="107" xr:uid="{D03F4816-749D-4A42-9974-DB796E9B0D99}"/>
    <cellStyle name="40% - Énfasis6 2 3" xfId="132" xr:uid="{C58D8D82-9A71-4A56-B520-D3B2D14E4B75}"/>
    <cellStyle name="60% - Énfasis1 2" xfId="14" xr:uid="{00000000-0005-0000-0000-00000D000000}"/>
    <cellStyle name="60% - Énfasis2 2" xfId="15" xr:uid="{00000000-0005-0000-0000-00000E000000}"/>
    <cellStyle name="60% - Énfasis3 2" xfId="16" xr:uid="{00000000-0005-0000-0000-00000F000000}"/>
    <cellStyle name="60% - Énfasis4 2" xfId="17" xr:uid="{00000000-0005-0000-0000-000010000000}"/>
    <cellStyle name="60% - Énfasis5 2" xfId="18" xr:uid="{00000000-0005-0000-0000-000011000000}"/>
    <cellStyle name="60% - Énfasis6 2" xfId="19" xr:uid="{00000000-0005-0000-0000-000012000000}"/>
    <cellStyle name="Buena 2" xfId="20" xr:uid="{00000000-0005-0000-0000-000013000000}"/>
    <cellStyle name="Cálculo 2" xfId="21" xr:uid="{00000000-0005-0000-0000-000014000000}"/>
    <cellStyle name="Celda de comprobación 2" xfId="22" xr:uid="{00000000-0005-0000-0000-000015000000}"/>
    <cellStyle name="Celda vinculada 2" xfId="23" xr:uid="{00000000-0005-0000-0000-000016000000}"/>
    <cellStyle name="Encabezado 4 2" xfId="24" xr:uid="{00000000-0005-0000-0000-000017000000}"/>
    <cellStyle name="Énfasis1 2" xfId="25" xr:uid="{00000000-0005-0000-0000-000018000000}"/>
    <cellStyle name="Énfasis2 2" xfId="26" xr:uid="{00000000-0005-0000-0000-000019000000}"/>
    <cellStyle name="Énfasis3 2" xfId="27" xr:uid="{00000000-0005-0000-0000-00001A000000}"/>
    <cellStyle name="Énfasis4 2" xfId="28" xr:uid="{00000000-0005-0000-0000-00001B000000}"/>
    <cellStyle name="Énfasis5 2" xfId="29" xr:uid="{00000000-0005-0000-0000-00001C000000}"/>
    <cellStyle name="Énfasis6 2" xfId="30" xr:uid="{00000000-0005-0000-0000-00001D000000}"/>
    <cellStyle name="Entrada 2" xfId="31" xr:uid="{00000000-0005-0000-0000-00001E000000}"/>
    <cellStyle name="Estilo 1" xfId="32" xr:uid="{00000000-0005-0000-0000-00001F000000}"/>
    <cellStyle name="Euro" xfId="33" xr:uid="{00000000-0005-0000-0000-000020000000}"/>
    <cellStyle name="Hipervínculo" xfId="34" builtinId="8"/>
    <cellStyle name="Incorrecto 2" xfId="35" xr:uid="{00000000-0005-0000-0000-000022000000}"/>
    <cellStyle name="Millares" xfId="36" builtinId="3"/>
    <cellStyle name="Millares 2" xfId="37" xr:uid="{00000000-0005-0000-0000-000024000000}"/>
    <cellStyle name="Millares 2 2" xfId="38" xr:uid="{00000000-0005-0000-0000-000025000000}"/>
    <cellStyle name="Millares 2 2 2" xfId="110" xr:uid="{B2FBBB0E-4D26-4F8B-90C9-F121EBE6A33D}"/>
    <cellStyle name="Millares 2 3" xfId="109" xr:uid="{1A24664E-F0F5-49F9-8612-5C0F2477A328}"/>
    <cellStyle name="Millares 2 4" xfId="134" xr:uid="{95467CF1-A490-41D0-AB66-D71AC3DA22DF}"/>
    <cellStyle name="Millares 3" xfId="108" xr:uid="{DAED548A-5071-4749-8D64-76FE5FF8CDE6}"/>
    <cellStyle name="Millares 3 2" xfId="89" xr:uid="{00000000-0005-0000-0000-000026000000}"/>
    <cellStyle name="Millares 3 2 2" xfId="120" xr:uid="{3D3A1CD3-1541-4A8B-8A1E-B04DE2F655B1}"/>
    <cellStyle name="Millares 3 2 3" xfId="144" xr:uid="{49972103-2DE4-4BE0-87C8-D4A3DDD94C79}"/>
    <cellStyle name="Millares 4" xfId="133" xr:uid="{B6F18E4D-0AB7-48F8-AC3D-CC62F18174C2}"/>
    <cellStyle name="Millares_35 CUADRO XII.35" xfId="39" xr:uid="{00000000-0005-0000-0000-000027000000}"/>
    <cellStyle name="Millares_35 CUADRO XII.35 2" xfId="111" xr:uid="{60FDD8A9-968A-4E88-B269-0169B731FA05}"/>
    <cellStyle name="Millares_35 CUADRO XII.35 3" xfId="135" xr:uid="{D30BBF32-ADAF-4B7A-BA73-13D00B4B5AE7}"/>
    <cellStyle name="Neutral 2" xfId="40" xr:uid="{00000000-0005-0000-0000-000028000000}"/>
    <cellStyle name="Normal" xfId="0" builtinId="0"/>
    <cellStyle name="Normal 16" xfId="41" xr:uid="{00000000-0005-0000-0000-00002A000000}"/>
    <cellStyle name="Normal 16 2" xfId="112" xr:uid="{372592B4-B651-41C5-BE62-1AC28D35B040}"/>
    <cellStyle name="Normal 16 3" xfId="136" xr:uid="{28B24575-7065-4976-904C-CABEA100401E}"/>
    <cellStyle name="Normal 2" xfId="42" xr:uid="{00000000-0005-0000-0000-00002B000000}"/>
    <cellStyle name="Normal 2 2" xfId="43" xr:uid="{00000000-0005-0000-0000-00002C000000}"/>
    <cellStyle name="Normal 2 2 2" xfId="44" xr:uid="{00000000-0005-0000-0000-00002D000000}"/>
    <cellStyle name="Normal 27" xfId="45" xr:uid="{00000000-0005-0000-0000-00002E000000}"/>
    <cellStyle name="Normal 27 2" xfId="113" xr:uid="{49FDB939-C687-4531-B864-7115178737AD}"/>
    <cellStyle name="Normal 27 3" xfId="137" xr:uid="{7B85693A-AD3E-4E71-A174-9472E86B0235}"/>
    <cellStyle name="Normal 3" xfId="46" xr:uid="{00000000-0005-0000-0000-00002F000000}"/>
    <cellStyle name="Normal 3 2" xfId="47" xr:uid="{00000000-0005-0000-0000-000030000000}"/>
    <cellStyle name="Normal 3 2 2" xfId="115" xr:uid="{763D6B56-79D3-4198-92E3-CB0DF519A614}"/>
    <cellStyle name="Normal 3 2 3" xfId="139" xr:uid="{F52535A5-2BA3-464B-BA8D-A4B55CF452EC}"/>
    <cellStyle name="Normal 3 3" xfId="114" xr:uid="{48A3DB6D-28F4-42FC-8A66-EFF5CC22C280}"/>
    <cellStyle name="Normal 3 4" xfId="138" xr:uid="{FB219749-9BA5-4ACF-A116-46EE2E1730E7}"/>
    <cellStyle name="Normal 4" xfId="48" xr:uid="{00000000-0005-0000-0000-000031000000}"/>
    <cellStyle name="Normal 4 2" xfId="49" xr:uid="{00000000-0005-0000-0000-000032000000}"/>
    <cellStyle name="Normal 5" xfId="50" xr:uid="{00000000-0005-0000-0000-000033000000}"/>
    <cellStyle name="Normal 5 2" xfId="51" xr:uid="{00000000-0005-0000-0000-000034000000}"/>
    <cellStyle name="Normal 5 3" xfId="52" xr:uid="{00000000-0005-0000-0000-000035000000}"/>
    <cellStyle name="Normal 5 4" xfId="116" xr:uid="{CEFE17F5-B778-411C-A609-04CA205F5570}"/>
    <cellStyle name="Normal 5 5" xfId="140" xr:uid="{D7C5C08A-748D-463A-9ED8-317022944AEC}"/>
    <cellStyle name="Normal 6" xfId="53" xr:uid="{00000000-0005-0000-0000-000036000000}"/>
    <cellStyle name="Normal 7" xfId="54" xr:uid="{00000000-0005-0000-0000-000037000000}"/>
    <cellStyle name="Normal 8" xfId="55" xr:uid="{00000000-0005-0000-0000-000038000000}"/>
    <cellStyle name="Normal 9" xfId="56" xr:uid="{00000000-0005-0000-0000-000039000000}"/>
    <cellStyle name="Normal 9 2" xfId="117" xr:uid="{F97E09EB-71AA-40AB-A243-6659E18F5B43}"/>
    <cellStyle name="Normal 9 3" xfId="141" xr:uid="{EFEA3A1D-C5FF-48F6-B1D5-A82F2B459E7C}"/>
    <cellStyle name="Normal_13 CUADRO XII.13" xfId="57" xr:uid="{00000000-0005-0000-0000-00003A000000}"/>
    <cellStyle name="Normal_15 CUADRO XII.15 a 16" xfId="58" xr:uid="{00000000-0005-0000-0000-00003B000000}"/>
    <cellStyle name="Normal_17 CUADRO XII.17 a 18" xfId="59" xr:uid="{00000000-0005-0000-0000-00003C000000}"/>
    <cellStyle name="Normal_19 CUADRO XII.19 a 20" xfId="60" xr:uid="{00000000-0005-0000-0000-00003D000000}"/>
    <cellStyle name="Normal_2 CUADRO XII.2" xfId="93" xr:uid="{00000000-0005-0000-0000-00003E000000}"/>
    <cellStyle name="Normal_23 CUADRO XII.23 a 24" xfId="61" xr:uid="{00000000-0005-0000-0000-00003F000000}"/>
    <cellStyle name="Normal_25 CUADRO XII.25 a 26" xfId="62" xr:uid="{00000000-0005-0000-0000-000040000000}"/>
    <cellStyle name="Normal_27 CUADRO XII.27 a 28" xfId="63" xr:uid="{00000000-0005-0000-0000-000041000000}"/>
    <cellStyle name="Normal_29 CUADRO XII.29 a 30" xfId="64" xr:uid="{00000000-0005-0000-0000-000042000000}"/>
    <cellStyle name="Normal_31 CUADRO XII.31" xfId="65" xr:uid="{00000000-0005-0000-0000-000043000000}"/>
    <cellStyle name="Normal_32 CUADRO XII.32" xfId="66" xr:uid="{00000000-0005-0000-0000-000044000000}"/>
    <cellStyle name="Normal_33 CUADRO XII.33" xfId="67" xr:uid="{00000000-0005-0000-0000-000045000000}"/>
    <cellStyle name="Normal_34 CUADRO XII.34" xfId="68" xr:uid="{00000000-0005-0000-0000-000046000000}"/>
    <cellStyle name="Normal_35 CUADRO XII.35" xfId="69" xr:uid="{00000000-0005-0000-0000-000047000000}"/>
    <cellStyle name="Normal_36 CUADRO XII.36" xfId="70" xr:uid="{00000000-0005-0000-0000-000048000000}"/>
    <cellStyle name="Normal_37 CUADRO XII.37" xfId="71" xr:uid="{00000000-0005-0000-0000-000049000000}"/>
    <cellStyle name="Normal_38 CUADRO XII.38 gastos por delegación" xfId="72" xr:uid="{00000000-0005-0000-0000-00004A000000}"/>
    <cellStyle name="Normal_38 CUADROXII.38 ingresos por delagacion" xfId="73" xr:uid="{00000000-0005-0000-0000-00004B000000}"/>
    <cellStyle name="Normal_4 CUADRO XII.4" xfId="94" xr:uid="{00000000-0005-0000-0000-00004C000000}"/>
    <cellStyle name="Normal_5 CUADRO XII.5" xfId="92" xr:uid="{00000000-0005-0000-0000-00004D000000}"/>
    <cellStyle name="Normal_6 CUADRO XII.6" xfId="91" xr:uid="{00000000-0005-0000-0000-00004E000000}"/>
    <cellStyle name="Normal_7 CUADRO XII.7" xfId="90" xr:uid="{00000000-0005-0000-0000-00004F000000}"/>
    <cellStyle name="Normal_9 CUADRO XII.9" xfId="74" xr:uid="{00000000-0005-0000-0000-000050000000}"/>
    <cellStyle name="Normal_DATO 01" xfId="75" xr:uid="{00000000-0005-0000-0000-000051000000}"/>
    <cellStyle name="Normal_OCTUBRE 2009" xfId="95" xr:uid="{00000000-0005-0000-0000-000052000000}"/>
    <cellStyle name="Normal_XIV_4 A 27" xfId="76" xr:uid="{00000000-0005-0000-0000-000053000000}"/>
    <cellStyle name="Notas 2" xfId="77" xr:uid="{00000000-0005-0000-0000-000054000000}"/>
    <cellStyle name="Notas 2 2" xfId="118" xr:uid="{95884FFD-0E73-432A-A8A6-0AE04E08752F}"/>
    <cellStyle name="Notas 2 3" xfId="142" xr:uid="{7309023B-852C-461E-A515-47C63A258862}"/>
    <cellStyle name="Notas 3" xfId="78" xr:uid="{00000000-0005-0000-0000-000055000000}"/>
    <cellStyle name="Notas 3 2" xfId="119" xr:uid="{8D8500DB-7794-481D-87C6-BD91DADB4246}"/>
    <cellStyle name="Notas 3 3" xfId="143" xr:uid="{F841760F-D12E-4B7B-95BD-353DCE9FD63F}"/>
    <cellStyle name="Porcentaje" xfId="79" builtinId="5"/>
    <cellStyle name="Porcentaje 2" xfId="80" xr:uid="{00000000-0005-0000-0000-000057000000}"/>
    <cellStyle name="Salida 2" xfId="81" xr:uid="{00000000-0005-0000-0000-000058000000}"/>
    <cellStyle name="sangria_n1" xfId="82" xr:uid="{00000000-0005-0000-0000-000059000000}"/>
    <cellStyle name="Texto de advertencia 2" xfId="83" xr:uid="{00000000-0005-0000-0000-00005A000000}"/>
    <cellStyle name="Texto explicativo 2" xfId="84" xr:uid="{00000000-0005-0000-0000-00005B000000}"/>
    <cellStyle name="Título 1 2" xfId="85" xr:uid="{00000000-0005-0000-0000-00005C000000}"/>
    <cellStyle name="Título 2 2" xfId="86" xr:uid="{00000000-0005-0000-0000-00005D000000}"/>
    <cellStyle name="Título 3 2" xfId="87" xr:uid="{00000000-0005-0000-0000-00005E000000}"/>
    <cellStyle name="Total 2" xfId="88" xr:uid="{00000000-0005-0000-0000-00005F000000}"/>
  </cellStyles>
  <dxfs count="0"/>
  <tableStyles count="0" defaultTableStyle="TableStyleMedium9" defaultPivotStyle="PivotStyleLight16"/>
  <colors>
    <mruColors>
      <color rgb="FFC19A53"/>
      <color rgb="FF911034"/>
      <color rgb="FFFF00FF"/>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205;ndice!A1"/></Relationships>
</file>

<file path=xl/drawings/_rels/drawing3.xml.rels><?xml version="1.0" encoding="UTF-8" standalone="yes"?>
<Relationships xmlns="http://schemas.openxmlformats.org/package/2006/relationships"><Relationship Id="rId1" Type="http://schemas.openxmlformats.org/officeDocument/2006/relationships/hyperlink" Target="#&#205;ndice!A1"/></Relationships>
</file>

<file path=xl/drawings/_rels/drawing4.xml.rels><?xml version="1.0" encoding="UTF-8" standalone="yes"?>
<Relationships xmlns="http://schemas.openxmlformats.org/package/2006/relationships"><Relationship Id="rId1" Type="http://schemas.openxmlformats.org/officeDocument/2006/relationships/hyperlink" Target="#&#205;ndice!A1"/></Relationships>
</file>

<file path=xl/drawings/_rels/drawing5.xml.rels><?xml version="1.0" encoding="UTF-8" standalone="yes"?>
<Relationships xmlns="http://schemas.openxmlformats.org/package/2006/relationships"><Relationship Id="rId1" Type="http://schemas.openxmlformats.org/officeDocument/2006/relationships/hyperlink" Target="#&#205;ndice!A1"/></Relationships>
</file>

<file path=xl/drawings/_rels/drawing6.xml.rels><?xml version="1.0" encoding="UTF-8" standalone="yes"?>
<Relationships xmlns="http://schemas.openxmlformats.org/package/2006/relationships"><Relationship Id="rId1" Type="http://schemas.openxmlformats.org/officeDocument/2006/relationships/hyperlink" Target="#&#205;ndice!A1"/></Relationships>
</file>

<file path=xl/drawings/_rels/drawing7.xml.rels><?xml version="1.0" encoding="UTF-8" standalone="yes"?>
<Relationships xmlns="http://schemas.openxmlformats.org/package/2006/relationships"><Relationship Id="rId1" Type="http://schemas.openxmlformats.org/officeDocument/2006/relationships/hyperlink" Target="#&#205;ndice!A1"/></Relationships>
</file>

<file path=xl/drawings/_rels/drawing8.xml.rels><?xml version="1.0" encoding="UTF-8" standalone="yes"?>
<Relationships xmlns="http://schemas.openxmlformats.org/package/2006/relationships"><Relationship Id="rId1" Type="http://schemas.openxmlformats.org/officeDocument/2006/relationships/hyperlink" Target="#&#205;ndice!A1"/></Relationships>
</file>

<file path=xl/drawings/_rels/drawing9.xml.rels><?xml version="1.0" encoding="UTF-8" standalone="yes"?>
<Relationships xmlns="http://schemas.openxmlformats.org/package/2006/relationships"><Relationship Id="rId1" Type="http://schemas.openxmlformats.org/officeDocument/2006/relationships/hyperlink" Target="#&#205;ndice!A1"/></Relationships>
</file>

<file path=xl/drawings/_rels/drawing10.xml.rels><?xml version="1.0" encoding="UTF-8" standalone="yes"?>
<Relationships xmlns="http://schemas.openxmlformats.org/package/2006/relationships"><Relationship Id="rId1" Type="http://schemas.openxmlformats.org/officeDocument/2006/relationships/hyperlink" Target="#&#205;ndice!A1"/></Relationships>
</file>

<file path=xl/drawings/_rels/drawing11.xml.rels><?xml version="1.0" encoding="UTF-8" standalone="yes"?>
<Relationships xmlns="http://schemas.openxmlformats.org/package/2006/relationships"><Relationship Id="rId1" Type="http://schemas.openxmlformats.org/officeDocument/2006/relationships/hyperlink" Target="#&#205;ndice!A1"/></Relationships>
</file>

<file path=xl/drawings/_rels/drawing12.xml.rels><?xml version="1.0" encoding="UTF-8" standalone="yes"?>
<Relationships xmlns="http://schemas.openxmlformats.org/package/2006/relationships"><Relationship Id="rId1" Type="http://schemas.openxmlformats.org/officeDocument/2006/relationships/hyperlink" Target="#&#205;ndice!A1"/></Relationships>
</file>

<file path=xl/drawings/_rels/drawing13.xml.rels><?xml version="1.0" encoding="UTF-8" standalone="yes"?>
<Relationships xmlns="http://schemas.openxmlformats.org/package/2006/relationships"><Relationship Id="rId1" Type="http://schemas.openxmlformats.org/officeDocument/2006/relationships/hyperlink" Target="#&#205;ndice!A1"/></Relationships>
</file>

<file path=xl/drawings/_rels/drawing14.xml.rels><?xml version="1.0" encoding="UTF-8" standalone="yes"?>
<Relationships xmlns="http://schemas.openxmlformats.org/package/2006/relationships"><Relationship Id="rId1" Type="http://schemas.openxmlformats.org/officeDocument/2006/relationships/hyperlink" Target="#&#205;ndice!A1"/></Relationships>
</file>

<file path=xl/drawings/_rels/drawing15.xml.rels><?xml version="1.0" encoding="UTF-8" standalone="yes"?>
<Relationships xmlns="http://schemas.openxmlformats.org/package/2006/relationships"><Relationship Id="rId1" Type="http://schemas.openxmlformats.org/officeDocument/2006/relationships/hyperlink" Target="#&#205;ndice!A1"/></Relationships>
</file>

<file path=xl/drawings/_rels/drawing16.xml.rels><?xml version="1.0" encoding="UTF-8" standalone="yes"?>
<Relationships xmlns="http://schemas.openxmlformats.org/package/2006/relationships"><Relationship Id="rId1" Type="http://schemas.openxmlformats.org/officeDocument/2006/relationships/hyperlink" Target="#&#205;ndice!A1"/></Relationships>
</file>

<file path=xl/drawings/_rels/drawing17.xml.rels><?xml version="1.0" encoding="UTF-8" standalone="yes"?>
<Relationships xmlns="http://schemas.openxmlformats.org/package/2006/relationships"><Relationship Id="rId1" Type="http://schemas.openxmlformats.org/officeDocument/2006/relationships/hyperlink" Target="#&#205;ndice!A1"/></Relationships>
</file>

<file path=xl/drawings/_rels/drawing18.xml.rels><?xml version="1.0" encoding="UTF-8" standalone="yes"?>
<Relationships xmlns="http://schemas.openxmlformats.org/package/2006/relationships"><Relationship Id="rId1" Type="http://schemas.openxmlformats.org/officeDocument/2006/relationships/hyperlink" Target="#&#205;ndice!A1"/></Relationships>
</file>

<file path=xl/drawings/_rels/drawing19.xml.rels><?xml version="1.0" encoding="UTF-8" standalone="yes"?>
<Relationships xmlns="http://schemas.openxmlformats.org/package/2006/relationships"><Relationship Id="rId1" Type="http://schemas.openxmlformats.org/officeDocument/2006/relationships/hyperlink" Target="#&#205;ndice!A1"/></Relationships>
</file>

<file path=xl/drawings/_rels/drawing20.xml.rels><?xml version="1.0" encoding="UTF-8" standalone="yes"?>
<Relationships xmlns="http://schemas.openxmlformats.org/package/2006/relationships"><Relationship Id="rId1" Type="http://schemas.openxmlformats.org/officeDocument/2006/relationships/hyperlink" Target="#&#205;ndice!A1"/></Relationships>
</file>

<file path=xl/drawings/_rels/drawing21.xml.rels><?xml version="1.0" encoding="UTF-8" standalone="yes"?>
<Relationships xmlns="http://schemas.openxmlformats.org/package/2006/relationships"><Relationship Id="rId1" Type="http://schemas.openxmlformats.org/officeDocument/2006/relationships/hyperlink" Target="#&#205;ndice!A1"/></Relationships>
</file>

<file path=xl/drawings/_rels/drawing22.xml.rels><?xml version="1.0" encoding="UTF-8" standalone="yes"?>
<Relationships xmlns="http://schemas.openxmlformats.org/package/2006/relationships"><Relationship Id="rId1" Type="http://schemas.openxmlformats.org/officeDocument/2006/relationships/hyperlink" Target="#&#205;ndice!A1"/></Relationships>
</file>

<file path=xl/drawings/_rels/drawing23.xml.rels><?xml version="1.0" encoding="UTF-8" standalone="yes"?>
<Relationships xmlns="http://schemas.openxmlformats.org/package/2006/relationships"><Relationship Id="rId1" Type="http://schemas.openxmlformats.org/officeDocument/2006/relationships/hyperlink" Target="#&#205;ndice!A1"/></Relationships>
</file>

<file path=xl/drawings/_rels/drawing24.xml.rels><?xml version="1.0" encoding="UTF-8" standalone="yes"?>
<Relationships xmlns="http://schemas.openxmlformats.org/package/2006/relationships"><Relationship Id="rId1" Type="http://schemas.openxmlformats.org/officeDocument/2006/relationships/hyperlink" Target="#&#205;ndice!A1"/></Relationships>
</file>

<file path=xl/drawings/_rels/drawing25.xml.rels><?xml version="1.0" encoding="UTF-8" standalone="yes"?>
<Relationships xmlns="http://schemas.openxmlformats.org/package/2006/relationships"><Relationship Id="rId1" Type="http://schemas.openxmlformats.org/officeDocument/2006/relationships/hyperlink" Target="#&#205;ndice!A1"/></Relationships>
</file>

<file path=xl/drawings/_rels/drawing26.xml.rels><?xml version="1.0" encoding="UTF-8" standalone="yes"?>
<Relationships xmlns="http://schemas.openxmlformats.org/package/2006/relationships"><Relationship Id="rId1" Type="http://schemas.openxmlformats.org/officeDocument/2006/relationships/hyperlink" Target="#&#205;ndice!A1"/></Relationships>
</file>

<file path=xl/drawings/_rels/drawing27.xml.rels><?xml version="1.0" encoding="UTF-8" standalone="yes"?>
<Relationships xmlns="http://schemas.openxmlformats.org/package/2006/relationships"><Relationship Id="rId1" Type="http://schemas.openxmlformats.org/officeDocument/2006/relationships/hyperlink" Target="#&#205;ndice!A1"/></Relationships>
</file>

<file path=xl/drawings/_rels/drawing28.xml.rels><?xml version="1.0" encoding="UTF-8" standalone="yes"?>
<Relationships xmlns="http://schemas.openxmlformats.org/package/2006/relationships"><Relationship Id="rId1" Type="http://schemas.openxmlformats.org/officeDocument/2006/relationships/hyperlink" Target="#&#205;ndice!A1"/></Relationships>
</file>

<file path=xl/drawings/_rels/drawing29.xml.rels><?xml version="1.0" encoding="UTF-8" standalone="yes"?>
<Relationships xmlns="http://schemas.openxmlformats.org/package/2006/relationships"><Relationship Id="rId1" Type="http://schemas.openxmlformats.org/officeDocument/2006/relationships/hyperlink" Target="#&#205;ndice!A1"/></Relationships>
</file>

<file path=xl/drawings/_rels/drawing30.xml.rels><?xml version="1.0" encoding="UTF-8" standalone="yes"?>
<Relationships xmlns="http://schemas.openxmlformats.org/package/2006/relationships"><Relationship Id="rId1" Type="http://schemas.openxmlformats.org/officeDocument/2006/relationships/hyperlink" Target="#&#205;ndice!A1"/></Relationships>
</file>

<file path=xl/drawings/_rels/drawing31.xml.rels><?xml version="1.0" encoding="UTF-8" standalone="yes"?>
<Relationships xmlns="http://schemas.openxmlformats.org/package/2006/relationships"><Relationship Id="rId1" Type="http://schemas.openxmlformats.org/officeDocument/2006/relationships/hyperlink" Target="#&#205;ndice!A1"/></Relationships>
</file>

<file path=xl/drawings/_rels/drawing32.xml.rels><?xml version="1.0" encoding="UTF-8" standalone="yes"?>
<Relationships xmlns="http://schemas.openxmlformats.org/package/2006/relationships"><Relationship Id="rId1" Type="http://schemas.openxmlformats.org/officeDocument/2006/relationships/hyperlink" Target="#&#205;ndice!A1"/></Relationships>
</file>

<file path=xl/drawings/_rels/drawing33.xml.rels><?xml version="1.0" encoding="UTF-8" standalone="yes"?>
<Relationships xmlns="http://schemas.openxmlformats.org/package/2006/relationships"><Relationship Id="rId1" Type="http://schemas.openxmlformats.org/officeDocument/2006/relationships/hyperlink" Target="#&#205;ndice!A1"/></Relationships>
</file>

<file path=xl/drawings/_rels/drawing34.xml.rels><?xml version="1.0" encoding="UTF-8" standalone="yes"?>
<Relationships xmlns="http://schemas.openxmlformats.org/package/2006/relationships"><Relationship Id="rId1" Type="http://schemas.openxmlformats.org/officeDocument/2006/relationships/hyperlink" Target="#&#205;ndice!A1"/></Relationships>
</file>

<file path=xl/drawings/_rels/drawing35.xml.rels><?xml version="1.0" encoding="UTF-8" standalone="yes"?>
<Relationships xmlns="http://schemas.openxmlformats.org/package/2006/relationships"><Relationship Id="rId1" Type="http://schemas.openxmlformats.org/officeDocument/2006/relationships/hyperlink" Target="#&#205;ndice!A1"/></Relationships>
</file>

<file path=xl/drawings/_rels/drawing36.xml.rels><?xml version="1.0" encoding="UTF-8" standalone="yes"?>
<Relationships xmlns="http://schemas.openxmlformats.org/package/2006/relationships"><Relationship Id="rId1" Type="http://schemas.openxmlformats.org/officeDocument/2006/relationships/hyperlink" Target="#&#205;ndice!A1"/></Relationships>
</file>

<file path=xl/drawings/_rels/drawing37.xml.rels><?xml version="1.0" encoding="UTF-8" standalone="yes"?>
<Relationships xmlns="http://schemas.openxmlformats.org/package/2006/relationships"><Relationship Id="rId1" Type="http://schemas.openxmlformats.org/officeDocument/2006/relationships/hyperlink" Target="#&#205;ndice!A1"/></Relationships>
</file>

<file path=xl/drawings/_rels/drawing38.xml.rels><?xml version="1.0" encoding="UTF-8" standalone="yes"?>
<Relationships xmlns="http://schemas.openxmlformats.org/package/2006/relationships"><Relationship Id="rId1" Type="http://schemas.openxmlformats.org/officeDocument/2006/relationships/hyperlink" Target="#&#205;ndice!A1"/></Relationships>
</file>

<file path=xl/drawings/_rels/drawing39.xml.rels><?xml version="1.0" encoding="UTF-8" standalone="yes"?>
<Relationships xmlns="http://schemas.openxmlformats.org/package/2006/relationships"><Relationship Id="rId1" Type="http://schemas.openxmlformats.org/officeDocument/2006/relationships/hyperlink" Target="#&#205;ndice!A1"/></Relationships>
</file>

<file path=xl/drawings/_rels/drawing40.xml.rels><?xml version="1.0" encoding="UTF-8" standalone="yes"?>
<Relationships xmlns="http://schemas.openxmlformats.org/package/2006/relationships"><Relationship Id="rId1" Type="http://schemas.openxmlformats.org/officeDocument/2006/relationships/hyperlink" Target="#&#205;ndice!A1"/></Relationships>
</file>

<file path=xl/drawings/_rels/drawing41.xml.rels><?xml version="1.0" encoding="UTF-8" standalone="yes"?>
<Relationships xmlns="http://schemas.openxmlformats.org/package/2006/relationships"><Relationship Id="rId1" Type="http://schemas.openxmlformats.org/officeDocument/2006/relationships/hyperlink" Target="#&#205;ndice!A1"/></Relationships>
</file>

<file path=xl/drawings/_rels/drawing42.xml.rels><?xml version="1.0" encoding="UTF-8" standalone="yes"?>
<Relationships xmlns="http://schemas.openxmlformats.org/package/2006/relationships"><Relationship Id="rId1" Type="http://schemas.openxmlformats.org/officeDocument/2006/relationships/hyperlink" Target="#&#205;ndice!A1"/></Relationships>
</file>

<file path=xl/drawings/_rels/drawing43.xml.rels><?xml version="1.0" encoding="UTF-8" standalone="yes"?>
<Relationships xmlns="http://schemas.openxmlformats.org/package/2006/relationships"><Relationship Id="rId1" Type="http://schemas.openxmlformats.org/officeDocument/2006/relationships/hyperlink" Target="#&#205;ndice!A1"/></Relationships>
</file>

<file path=xl/drawings/_rels/drawing44.xml.rels><?xml version="1.0" encoding="UTF-8" standalone="yes"?>
<Relationships xmlns="http://schemas.openxmlformats.org/package/2006/relationships"><Relationship Id="rId1" Type="http://schemas.openxmlformats.org/officeDocument/2006/relationships/hyperlink" Target="#&#205;ndice!A1"/></Relationships>
</file>

<file path=xl/drawings/_rels/drawing45.xml.rels><?xml version="1.0" encoding="UTF-8" standalone="yes"?>
<Relationships xmlns="http://schemas.openxmlformats.org/package/2006/relationships"><Relationship Id="rId1" Type="http://schemas.openxmlformats.org/officeDocument/2006/relationships/hyperlink" Target="#&#205;ndice!A1"/></Relationships>
</file>

<file path=xl/drawings/_rels/drawing46.xml.rels><?xml version="1.0" encoding="UTF-8" standalone="yes"?>
<Relationships xmlns="http://schemas.openxmlformats.org/package/2006/relationships"><Relationship Id="rId1" Type="http://schemas.openxmlformats.org/officeDocument/2006/relationships/hyperlink" Target="#&#205;ndice!A1"/></Relationships>
</file>

<file path=xl/drawings/_rels/drawing47.xml.rels><?xml version="1.0" encoding="UTF-8" standalone="yes"?>
<Relationships xmlns="http://schemas.openxmlformats.org/package/2006/relationships"><Relationship Id="rId1" Type="http://schemas.openxmlformats.org/officeDocument/2006/relationships/hyperlink" Target="#&#205;ndice!A1"/></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342900</xdr:rowOff>
    </xdr:from>
    <xdr:to>
      <xdr:col>3</xdr:col>
      <xdr:colOff>800100</xdr:colOff>
      <xdr:row>2</xdr:row>
      <xdr:rowOff>19050</xdr:rowOff>
    </xdr:to>
    <xdr:pic>
      <xdr:nvPicPr>
        <xdr:cNvPr id="4" name="Imagen 3" descr="Imagen que contiene Texto&#10;&#10;Descripción generada automáticamente">
          <a:extLst>
            <a:ext uri="{FF2B5EF4-FFF2-40B4-BE49-F238E27FC236}">
              <a16:creationId xmlns:a16="http://schemas.microsoft.com/office/drawing/2014/main" id="{9B67EAA1-AA3B-4833-9302-9D130FB07E6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4898" t="3975" r="33619" b="90536"/>
        <a:stretch/>
      </xdr:blipFill>
      <xdr:spPr bwMode="auto">
        <a:xfrm>
          <a:off x="352425" y="342900"/>
          <a:ext cx="4781550" cy="55245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83820</xdr:colOff>
      <xdr:row>1</xdr:row>
      <xdr:rowOff>47625</xdr:rowOff>
    </xdr:from>
    <xdr:to>
      <xdr:col>5</xdr:col>
      <xdr:colOff>66675</xdr:colOff>
      <xdr:row>10</xdr:row>
      <xdr:rowOff>209549</xdr:rowOff>
    </xdr:to>
    <xdr:sp macro="" textlink="">
      <xdr:nvSpPr>
        <xdr:cNvPr id="2" name="1 CuadroTexto">
          <a:extLst>
            <a:ext uri="{FF2B5EF4-FFF2-40B4-BE49-F238E27FC236}">
              <a16:creationId xmlns:a16="http://schemas.microsoft.com/office/drawing/2014/main" id="{00000000-0008-0000-0100-000002000000}"/>
            </a:ext>
          </a:extLst>
        </xdr:cNvPr>
        <xdr:cNvSpPr txBox="1"/>
      </xdr:nvSpPr>
      <xdr:spPr>
        <a:xfrm>
          <a:off x="83820" y="266700"/>
          <a:ext cx="7983855" cy="21335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endParaRPr lang="es-ES" sz="1200" baseline="0">
            <a:solidFill>
              <a:schemeClr val="dk1"/>
            </a:solidFill>
            <a:latin typeface="Noto Sans" panose="020B0502040504020204" pitchFamily="34" charset="0"/>
            <a:ea typeface="Noto Sans" panose="020B0502040504020204" pitchFamily="34" charset="0"/>
            <a:cs typeface="Noto Sans" panose="020B0502040504020204" pitchFamily="34" charset="0"/>
          </a:endParaRPr>
        </a:p>
        <a:p>
          <a:pPr algn="ctr"/>
          <a:r>
            <a:rPr lang="es-ES" sz="1200" b="1" baseline="0">
              <a:solidFill>
                <a:srgbClr val="911034"/>
              </a:solidFill>
              <a:latin typeface="Noto Sans" panose="020B0502040504020204" pitchFamily="34" charset="0"/>
              <a:ea typeface="Noto Sans" panose="020B0502040504020204" pitchFamily="34" charset="0"/>
              <a:cs typeface="Noto Sans" panose="020B0502040504020204" pitchFamily="34" charset="0"/>
            </a:rPr>
            <a:t>GLOSARIO DE TÉRMINOS</a:t>
          </a:r>
        </a:p>
        <a:p>
          <a:endParaRPr lang="es-ES" sz="1100" baseline="0">
            <a:solidFill>
              <a:schemeClr val="dk1"/>
            </a:solidFill>
            <a:latin typeface="Noto Sans" panose="020B0502040504020204" pitchFamily="34" charset="0"/>
            <a:ea typeface="Noto Sans" panose="020B0502040504020204" pitchFamily="34" charset="0"/>
            <a:cs typeface="Noto Sans" panose="020B0502040504020204" pitchFamily="34" charset="0"/>
          </a:endParaRPr>
        </a:p>
        <a:p>
          <a:pPr algn="just"/>
          <a:r>
            <a:rPr lang="es-ES" sz="1100" baseline="0">
              <a:solidFill>
                <a:srgbClr val="911034"/>
              </a:solidFill>
              <a:latin typeface="Noto Sans" panose="020B0502040504020204" pitchFamily="34" charset="0"/>
              <a:ea typeface="Noto Sans" panose="020B0502040504020204" pitchFamily="34" charset="0"/>
              <a:cs typeface="Noto Sans" panose="020B0502040504020204" pitchFamily="34" charset="0"/>
            </a:rPr>
            <a:t>• </a:t>
          </a:r>
          <a:r>
            <a:rPr lang="es-ES" sz="1100" b="1" baseline="0">
              <a:solidFill>
                <a:srgbClr val="911034"/>
              </a:solidFill>
              <a:latin typeface="Noto Sans" panose="020B0502040504020204" pitchFamily="34" charset="0"/>
              <a:ea typeface="Noto Sans" panose="020B0502040504020204" pitchFamily="34" charset="0"/>
              <a:cs typeface="Noto Sans" panose="020B0502040504020204" pitchFamily="34" charset="0"/>
            </a:rPr>
            <a:t>Cama censable. </a:t>
          </a:r>
          <a:r>
            <a:rPr lang="es-ES" sz="1100" b="0" baseline="0">
              <a:solidFill>
                <a:schemeClr val="dk1"/>
              </a:solidFill>
              <a:latin typeface="Noto Sans" panose="020B0502040504020204" pitchFamily="34" charset="0"/>
              <a:ea typeface="Noto Sans" panose="020B0502040504020204" pitchFamily="34" charset="0"/>
              <a:cs typeface="Noto Sans" panose="020B0502040504020204" pitchFamily="34" charset="0"/>
            </a:rPr>
            <a:t>Se denomina así a la cama en servicio que se ubica exclusivamente en el área de </a:t>
          </a:r>
          <a:r>
            <a:rPr lang="es-ES" sz="1100" baseline="0">
              <a:solidFill>
                <a:schemeClr val="dk1"/>
              </a:solidFill>
              <a:latin typeface="Noto Sans" panose="020B0502040504020204" pitchFamily="34" charset="0"/>
              <a:ea typeface="Noto Sans" panose="020B0502040504020204" pitchFamily="34" charset="0"/>
              <a:cs typeface="Noto Sans" panose="020B0502040504020204" pitchFamily="34" charset="0"/>
            </a:rPr>
            <a:t>hospitalización, estén o no ocupadas y destinadas a ofrecer los servicios de atención médica necesaria para el diagnóstico, tratamiento y rehabilitación inicial del paciente hasta su egreso.</a:t>
          </a:r>
        </a:p>
        <a:p>
          <a:pPr algn="just"/>
          <a:endParaRPr lang="es-ES" sz="1100" baseline="0">
            <a:solidFill>
              <a:srgbClr val="911034"/>
            </a:solidFill>
            <a:latin typeface="Noto Sans" panose="020B0502040504020204" pitchFamily="34" charset="0"/>
            <a:ea typeface="Noto Sans" panose="020B0502040504020204" pitchFamily="34" charset="0"/>
            <a:cs typeface="Noto Sans" panose="020B0502040504020204" pitchFamily="34" charset="0"/>
          </a:endParaRPr>
        </a:p>
        <a:p>
          <a:pPr algn="just"/>
          <a:r>
            <a:rPr lang="es-ES" sz="1100" baseline="0">
              <a:solidFill>
                <a:srgbClr val="911034"/>
              </a:solidFill>
              <a:latin typeface="Noto Sans" panose="020B0502040504020204" pitchFamily="34" charset="0"/>
              <a:ea typeface="Noto Sans" panose="020B0502040504020204" pitchFamily="34" charset="0"/>
              <a:cs typeface="Noto Sans" panose="020B0502040504020204" pitchFamily="34" charset="0"/>
            </a:rPr>
            <a:t>• </a:t>
          </a:r>
          <a:r>
            <a:rPr lang="es-ES" sz="1100" b="1" baseline="0">
              <a:solidFill>
                <a:srgbClr val="911034"/>
              </a:solidFill>
              <a:latin typeface="Noto Sans" panose="020B0502040504020204" pitchFamily="34" charset="0"/>
              <a:ea typeface="Noto Sans" panose="020B0502040504020204" pitchFamily="34" charset="0"/>
              <a:cs typeface="Noto Sans" panose="020B0502040504020204" pitchFamily="34" charset="0"/>
            </a:rPr>
            <a:t>Cama no censable. </a:t>
          </a:r>
          <a:r>
            <a:rPr lang="es-ES" sz="1100" b="0" baseline="0">
              <a:solidFill>
                <a:schemeClr val="dk1"/>
              </a:solidFill>
              <a:latin typeface="Noto Sans" panose="020B0502040504020204" pitchFamily="34" charset="0"/>
              <a:ea typeface="Noto Sans" panose="020B0502040504020204" pitchFamily="34" charset="0"/>
              <a:cs typeface="Noto Sans" panose="020B0502040504020204" pitchFamily="34" charset="0"/>
            </a:rPr>
            <a:t>Denominada también cama en tránsito, es aquella que se destina a servicios auxiliares </a:t>
          </a:r>
          <a:r>
            <a:rPr lang="es-ES" sz="1100" baseline="0">
              <a:solidFill>
                <a:schemeClr val="dk1"/>
              </a:solidFill>
              <a:latin typeface="Noto Sans" panose="020B0502040504020204" pitchFamily="34" charset="0"/>
              <a:ea typeface="Noto Sans" panose="020B0502040504020204" pitchFamily="34" charset="0"/>
              <a:cs typeface="Noto Sans" panose="020B0502040504020204" pitchFamily="34" charset="0"/>
            </a:rPr>
            <a:t>de hospitalización, generalmente para pacientes de corta estancia y que por razones médicas o administrativas, se ubicará después en una cama censable.</a:t>
          </a:r>
        </a:p>
        <a:p>
          <a:endParaRPr lang="es-ES" sz="1100">
            <a:latin typeface="Noto Sans" panose="020B0502040504020204" pitchFamily="34" charset="0"/>
            <a:ea typeface="Noto Sans" panose="020B0502040504020204" pitchFamily="34" charset="0"/>
            <a:cs typeface="Noto Sans" panose="020B0502040504020204" pitchFamily="34" charset="0"/>
          </a:endParaRPr>
        </a:p>
      </xdr:txBody>
    </xdr:sp>
    <xdr:clientData/>
  </xdr:twoCellAnchor>
  <xdr:twoCellAnchor>
    <xdr:from>
      <xdr:col>0</xdr:col>
      <xdr:colOff>0</xdr:colOff>
      <xdr:row>0</xdr:row>
      <xdr:rowOff>0</xdr:rowOff>
    </xdr:from>
    <xdr:to>
      <xdr:col>0</xdr:col>
      <xdr:colOff>1074708</xdr:colOff>
      <xdr:row>1</xdr:row>
      <xdr:rowOff>139867</xdr:rowOff>
    </xdr:to>
    <xdr:sp macro="" textlink="">
      <xdr:nvSpPr>
        <xdr:cNvPr id="3" name="1 Rectángulo redondeado">
          <a:hlinkClick xmlns:r="http://schemas.openxmlformats.org/officeDocument/2006/relationships" r:id="rId1"/>
          <a:extLst>
            <a:ext uri="{FF2B5EF4-FFF2-40B4-BE49-F238E27FC236}">
              <a16:creationId xmlns:a16="http://schemas.microsoft.com/office/drawing/2014/main" id="{425D0DBB-9026-40E1-A190-FFC55BF9B4A1}"/>
            </a:ext>
          </a:extLst>
        </xdr:cNvPr>
        <xdr:cNvSpPr/>
      </xdr:nvSpPr>
      <xdr:spPr>
        <a:xfrm>
          <a:off x="0" y="0"/>
          <a:ext cx="1074708" cy="358942"/>
        </a:xfrm>
        <a:prstGeom prst="roundRect">
          <a:avLst/>
        </a:prstGeom>
        <a:solidFill>
          <a:srgbClr val="2A5C4B"/>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200" b="1">
              <a:solidFill>
                <a:schemeClr val="bg1"/>
              </a:solidFill>
              <a:latin typeface="Noto Sans" panose="020B0502040504020204" pitchFamily="34" charset="0"/>
              <a:ea typeface="Noto Sans" panose="020B0502040504020204" pitchFamily="34" charset="0"/>
              <a:cs typeface="Noto Sans" panose="020B0502040504020204" pitchFamily="34" charset="0"/>
            </a:rPr>
            <a:t>Índice</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1074708</xdr:colOff>
      <xdr:row>1</xdr:row>
      <xdr:rowOff>168442</xdr:rowOff>
    </xdr:to>
    <xdr:sp macro="" textlink="">
      <xdr:nvSpPr>
        <xdr:cNvPr id="3" name="1 Rectángulo redondeado">
          <a:hlinkClick xmlns:r="http://schemas.openxmlformats.org/officeDocument/2006/relationships" r:id="rId1"/>
          <a:extLst>
            <a:ext uri="{FF2B5EF4-FFF2-40B4-BE49-F238E27FC236}">
              <a16:creationId xmlns:a16="http://schemas.microsoft.com/office/drawing/2014/main" id="{9E36B549-6D30-43C2-9614-70FE49675924}"/>
            </a:ext>
          </a:extLst>
        </xdr:cNvPr>
        <xdr:cNvSpPr/>
      </xdr:nvSpPr>
      <xdr:spPr>
        <a:xfrm>
          <a:off x="0" y="0"/>
          <a:ext cx="1074708" cy="358942"/>
        </a:xfrm>
        <a:prstGeom prst="roundRect">
          <a:avLst/>
        </a:prstGeom>
        <a:solidFill>
          <a:srgbClr val="2A5C4B"/>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200" b="1">
              <a:solidFill>
                <a:schemeClr val="bg1"/>
              </a:solidFill>
              <a:latin typeface="Noto Sans" panose="020B0502040504020204" pitchFamily="34" charset="0"/>
              <a:ea typeface="Noto Sans" panose="020B0502040504020204" pitchFamily="34" charset="0"/>
              <a:cs typeface="Noto Sans" panose="020B0502040504020204" pitchFamily="34" charset="0"/>
            </a:rPr>
            <a:t>Índice</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1074708</xdr:colOff>
      <xdr:row>1</xdr:row>
      <xdr:rowOff>168442</xdr:rowOff>
    </xdr:to>
    <xdr:sp macro="" textlink="">
      <xdr:nvSpPr>
        <xdr:cNvPr id="3" name="1 Rectángulo redondeado">
          <a:hlinkClick xmlns:r="http://schemas.openxmlformats.org/officeDocument/2006/relationships" r:id="rId1"/>
          <a:extLst>
            <a:ext uri="{FF2B5EF4-FFF2-40B4-BE49-F238E27FC236}">
              <a16:creationId xmlns:a16="http://schemas.microsoft.com/office/drawing/2014/main" id="{AD75E699-E86C-4C9A-9EB9-61D106D91DAA}"/>
            </a:ext>
          </a:extLst>
        </xdr:cNvPr>
        <xdr:cNvSpPr/>
      </xdr:nvSpPr>
      <xdr:spPr>
        <a:xfrm>
          <a:off x="0" y="0"/>
          <a:ext cx="1074708" cy="358942"/>
        </a:xfrm>
        <a:prstGeom prst="roundRect">
          <a:avLst/>
        </a:prstGeom>
        <a:solidFill>
          <a:srgbClr val="2A5C4B"/>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200" b="1">
              <a:solidFill>
                <a:schemeClr val="bg1"/>
              </a:solidFill>
              <a:latin typeface="Noto Sans" panose="020B0502040504020204" pitchFamily="34" charset="0"/>
              <a:ea typeface="Noto Sans" panose="020B0502040504020204" pitchFamily="34" charset="0"/>
              <a:cs typeface="Noto Sans" panose="020B0502040504020204" pitchFamily="34" charset="0"/>
            </a:rPr>
            <a:t>Índice</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1074708</xdr:colOff>
      <xdr:row>1</xdr:row>
      <xdr:rowOff>168442</xdr:rowOff>
    </xdr:to>
    <xdr:sp macro="" textlink="">
      <xdr:nvSpPr>
        <xdr:cNvPr id="4" name="1 Rectángulo redondeado">
          <a:hlinkClick xmlns:r="http://schemas.openxmlformats.org/officeDocument/2006/relationships" r:id="rId1"/>
          <a:extLst>
            <a:ext uri="{FF2B5EF4-FFF2-40B4-BE49-F238E27FC236}">
              <a16:creationId xmlns:a16="http://schemas.microsoft.com/office/drawing/2014/main" id="{02771DFB-CF91-4B04-898E-75A6B6516B10}"/>
            </a:ext>
          </a:extLst>
        </xdr:cNvPr>
        <xdr:cNvSpPr/>
      </xdr:nvSpPr>
      <xdr:spPr>
        <a:xfrm>
          <a:off x="0" y="0"/>
          <a:ext cx="1074708" cy="358942"/>
        </a:xfrm>
        <a:prstGeom prst="roundRect">
          <a:avLst/>
        </a:prstGeom>
        <a:solidFill>
          <a:srgbClr val="2A5C4B"/>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200" b="1">
              <a:solidFill>
                <a:schemeClr val="bg1"/>
              </a:solidFill>
              <a:latin typeface="Noto Sans" panose="020B0502040504020204" pitchFamily="34" charset="0"/>
              <a:ea typeface="Noto Sans" panose="020B0502040504020204" pitchFamily="34" charset="0"/>
              <a:cs typeface="Noto Sans" panose="020B0502040504020204" pitchFamily="34" charset="0"/>
            </a:rPr>
            <a:t>Índice</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1074708</xdr:colOff>
      <xdr:row>1</xdr:row>
      <xdr:rowOff>168442</xdr:rowOff>
    </xdr:to>
    <xdr:sp macro="" textlink="">
      <xdr:nvSpPr>
        <xdr:cNvPr id="3" name="1 Rectángulo redondeado">
          <a:hlinkClick xmlns:r="http://schemas.openxmlformats.org/officeDocument/2006/relationships" r:id="rId1"/>
          <a:extLst>
            <a:ext uri="{FF2B5EF4-FFF2-40B4-BE49-F238E27FC236}">
              <a16:creationId xmlns:a16="http://schemas.microsoft.com/office/drawing/2014/main" id="{DFFC18E6-487E-4298-880E-29122A018B11}"/>
            </a:ext>
          </a:extLst>
        </xdr:cNvPr>
        <xdr:cNvSpPr/>
      </xdr:nvSpPr>
      <xdr:spPr>
        <a:xfrm>
          <a:off x="0" y="0"/>
          <a:ext cx="1074708" cy="358942"/>
        </a:xfrm>
        <a:prstGeom prst="roundRect">
          <a:avLst/>
        </a:prstGeom>
        <a:solidFill>
          <a:srgbClr val="2A5C4B"/>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200" b="1">
              <a:solidFill>
                <a:schemeClr val="bg1"/>
              </a:solidFill>
              <a:latin typeface="Noto Sans" panose="020B0502040504020204" pitchFamily="34" charset="0"/>
              <a:ea typeface="Noto Sans" panose="020B0502040504020204" pitchFamily="34" charset="0"/>
              <a:cs typeface="Noto Sans" panose="020B0502040504020204" pitchFamily="34" charset="0"/>
            </a:rPr>
            <a:t>Índice</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1074708</xdr:colOff>
      <xdr:row>1</xdr:row>
      <xdr:rowOff>168442</xdr:rowOff>
    </xdr:to>
    <xdr:sp macro="" textlink="">
      <xdr:nvSpPr>
        <xdr:cNvPr id="3" name="1 Rectángulo redondeado">
          <a:hlinkClick xmlns:r="http://schemas.openxmlformats.org/officeDocument/2006/relationships" r:id="rId1"/>
          <a:extLst>
            <a:ext uri="{FF2B5EF4-FFF2-40B4-BE49-F238E27FC236}">
              <a16:creationId xmlns:a16="http://schemas.microsoft.com/office/drawing/2014/main" id="{6E4B9174-0EA5-4ECA-B107-BFDDCF54F323}"/>
            </a:ext>
          </a:extLst>
        </xdr:cNvPr>
        <xdr:cNvSpPr/>
      </xdr:nvSpPr>
      <xdr:spPr>
        <a:xfrm>
          <a:off x="0" y="0"/>
          <a:ext cx="1074708" cy="358942"/>
        </a:xfrm>
        <a:prstGeom prst="roundRect">
          <a:avLst/>
        </a:prstGeom>
        <a:solidFill>
          <a:srgbClr val="2A5C4B"/>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200" b="1">
              <a:solidFill>
                <a:schemeClr val="bg1"/>
              </a:solidFill>
              <a:latin typeface="Noto Sans" panose="020B0502040504020204" pitchFamily="34" charset="0"/>
              <a:ea typeface="Noto Sans" panose="020B0502040504020204" pitchFamily="34" charset="0"/>
              <a:cs typeface="Noto Sans" panose="020B0502040504020204" pitchFamily="34" charset="0"/>
            </a:rPr>
            <a:t>Índice</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1074708</xdr:colOff>
      <xdr:row>1</xdr:row>
      <xdr:rowOff>168442</xdr:rowOff>
    </xdr:to>
    <xdr:sp macro="" textlink="">
      <xdr:nvSpPr>
        <xdr:cNvPr id="3" name="1 Rectángulo redondeado">
          <a:hlinkClick xmlns:r="http://schemas.openxmlformats.org/officeDocument/2006/relationships" r:id="rId1"/>
          <a:extLst>
            <a:ext uri="{FF2B5EF4-FFF2-40B4-BE49-F238E27FC236}">
              <a16:creationId xmlns:a16="http://schemas.microsoft.com/office/drawing/2014/main" id="{7CB8B81F-4AF9-4A79-B944-223DBFD8D363}"/>
            </a:ext>
          </a:extLst>
        </xdr:cNvPr>
        <xdr:cNvSpPr/>
      </xdr:nvSpPr>
      <xdr:spPr>
        <a:xfrm>
          <a:off x="0" y="0"/>
          <a:ext cx="1074708" cy="358942"/>
        </a:xfrm>
        <a:prstGeom prst="roundRect">
          <a:avLst/>
        </a:prstGeom>
        <a:solidFill>
          <a:srgbClr val="2A5C4B"/>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200" b="1">
              <a:solidFill>
                <a:schemeClr val="bg1"/>
              </a:solidFill>
              <a:latin typeface="Noto Sans" panose="020B0502040504020204" pitchFamily="34" charset="0"/>
              <a:ea typeface="Noto Sans" panose="020B0502040504020204" pitchFamily="34" charset="0"/>
              <a:cs typeface="Noto Sans" panose="020B0502040504020204" pitchFamily="34" charset="0"/>
            </a:rPr>
            <a:t>Índice</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1074708</xdr:colOff>
      <xdr:row>1</xdr:row>
      <xdr:rowOff>168442</xdr:rowOff>
    </xdr:to>
    <xdr:sp macro="" textlink="">
      <xdr:nvSpPr>
        <xdr:cNvPr id="2" name="1 Rectángulo redondeado">
          <a:hlinkClick xmlns:r="http://schemas.openxmlformats.org/officeDocument/2006/relationships" r:id="rId1"/>
          <a:extLst>
            <a:ext uri="{FF2B5EF4-FFF2-40B4-BE49-F238E27FC236}">
              <a16:creationId xmlns:a16="http://schemas.microsoft.com/office/drawing/2014/main" id="{B990E798-7F61-4B62-B051-FFC635679109}"/>
            </a:ext>
          </a:extLst>
        </xdr:cNvPr>
        <xdr:cNvSpPr/>
      </xdr:nvSpPr>
      <xdr:spPr>
        <a:xfrm>
          <a:off x="0" y="0"/>
          <a:ext cx="1074708" cy="358942"/>
        </a:xfrm>
        <a:prstGeom prst="roundRect">
          <a:avLst/>
        </a:prstGeom>
        <a:solidFill>
          <a:srgbClr val="2A5C4B"/>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200" b="1">
              <a:solidFill>
                <a:schemeClr val="bg1"/>
              </a:solidFill>
              <a:latin typeface="Noto Sans" panose="020B0502040504020204" pitchFamily="34" charset="0"/>
              <a:ea typeface="Noto Sans" panose="020B0502040504020204" pitchFamily="34" charset="0"/>
              <a:cs typeface="Noto Sans" panose="020B0502040504020204" pitchFamily="34" charset="0"/>
            </a:rPr>
            <a:t>Índice</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1074708</xdr:colOff>
      <xdr:row>1</xdr:row>
      <xdr:rowOff>168442</xdr:rowOff>
    </xdr:to>
    <xdr:sp macro="" textlink="">
      <xdr:nvSpPr>
        <xdr:cNvPr id="2" name="1 Rectángulo redondeado">
          <a:hlinkClick xmlns:r="http://schemas.openxmlformats.org/officeDocument/2006/relationships" r:id="rId1"/>
          <a:extLst>
            <a:ext uri="{FF2B5EF4-FFF2-40B4-BE49-F238E27FC236}">
              <a16:creationId xmlns:a16="http://schemas.microsoft.com/office/drawing/2014/main" id="{201F3E03-0D3F-41DD-AC45-EECCBE5C5FA2}"/>
            </a:ext>
          </a:extLst>
        </xdr:cNvPr>
        <xdr:cNvSpPr/>
      </xdr:nvSpPr>
      <xdr:spPr>
        <a:xfrm>
          <a:off x="0" y="0"/>
          <a:ext cx="1074708" cy="358942"/>
        </a:xfrm>
        <a:prstGeom prst="roundRect">
          <a:avLst/>
        </a:prstGeom>
        <a:solidFill>
          <a:srgbClr val="2A5C4B"/>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200" b="1">
              <a:solidFill>
                <a:schemeClr val="bg1"/>
              </a:solidFill>
              <a:latin typeface="Noto Sans" panose="020B0502040504020204" pitchFamily="34" charset="0"/>
              <a:ea typeface="Noto Sans" panose="020B0502040504020204" pitchFamily="34" charset="0"/>
              <a:cs typeface="Noto Sans" panose="020B0502040504020204" pitchFamily="34" charset="0"/>
            </a:rPr>
            <a:t>Índice</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1074708</xdr:colOff>
      <xdr:row>1</xdr:row>
      <xdr:rowOff>168442</xdr:rowOff>
    </xdr:to>
    <xdr:sp macro="" textlink="">
      <xdr:nvSpPr>
        <xdr:cNvPr id="3" name="1 Rectángulo redondeado">
          <a:hlinkClick xmlns:r="http://schemas.openxmlformats.org/officeDocument/2006/relationships" r:id="rId1"/>
          <a:extLst>
            <a:ext uri="{FF2B5EF4-FFF2-40B4-BE49-F238E27FC236}">
              <a16:creationId xmlns:a16="http://schemas.microsoft.com/office/drawing/2014/main" id="{1183982E-16BD-4D61-B273-1F2770F1EE6E}"/>
            </a:ext>
          </a:extLst>
        </xdr:cNvPr>
        <xdr:cNvSpPr/>
      </xdr:nvSpPr>
      <xdr:spPr>
        <a:xfrm>
          <a:off x="0" y="0"/>
          <a:ext cx="1074708" cy="358942"/>
        </a:xfrm>
        <a:prstGeom prst="roundRect">
          <a:avLst/>
        </a:prstGeom>
        <a:solidFill>
          <a:srgbClr val="2A5C4B"/>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200" b="1">
              <a:solidFill>
                <a:schemeClr val="bg1"/>
              </a:solidFill>
              <a:latin typeface="Noto Sans" panose="020B0502040504020204" pitchFamily="34" charset="0"/>
              <a:ea typeface="Noto Sans" panose="020B0502040504020204" pitchFamily="34" charset="0"/>
              <a:cs typeface="Noto Sans" panose="020B0502040504020204" pitchFamily="34" charset="0"/>
            </a:rPr>
            <a:t>Índice</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1074708</xdr:colOff>
      <xdr:row>1</xdr:row>
      <xdr:rowOff>168442</xdr:rowOff>
    </xdr:to>
    <xdr:sp macro="" textlink="">
      <xdr:nvSpPr>
        <xdr:cNvPr id="3" name="1 Rectángulo redondeado">
          <a:hlinkClick xmlns:r="http://schemas.openxmlformats.org/officeDocument/2006/relationships" r:id="rId1"/>
          <a:extLst>
            <a:ext uri="{FF2B5EF4-FFF2-40B4-BE49-F238E27FC236}">
              <a16:creationId xmlns:a16="http://schemas.microsoft.com/office/drawing/2014/main" id="{0137A6CB-8747-4FB2-B11F-04F9194B36E9}"/>
            </a:ext>
          </a:extLst>
        </xdr:cNvPr>
        <xdr:cNvSpPr/>
      </xdr:nvSpPr>
      <xdr:spPr>
        <a:xfrm>
          <a:off x="0" y="0"/>
          <a:ext cx="1074708" cy="358942"/>
        </a:xfrm>
        <a:prstGeom prst="roundRect">
          <a:avLst/>
        </a:prstGeom>
        <a:solidFill>
          <a:srgbClr val="2A5C4B"/>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200" b="1">
              <a:solidFill>
                <a:schemeClr val="bg1"/>
              </a:solidFill>
              <a:latin typeface="Noto Sans" panose="020B0502040504020204" pitchFamily="34" charset="0"/>
              <a:ea typeface="Noto Sans" panose="020B0502040504020204" pitchFamily="34" charset="0"/>
              <a:cs typeface="Noto Sans" panose="020B0502040504020204" pitchFamily="34" charset="0"/>
            </a:rPr>
            <a:t>Índice</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1074708</xdr:colOff>
      <xdr:row>1</xdr:row>
      <xdr:rowOff>168442</xdr:rowOff>
    </xdr:to>
    <xdr:sp macro="" textlink="">
      <xdr:nvSpPr>
        <xdr:cNvPr id="2" name="1 Rectángulo redondeado">
          <a:hlinkClick xmlns:r="http://schemas.openxmlformats.org/officeDocument/2006/relationships" r:id="rId1"/>
          <a:extLst>
            <a:ext uri="{FF2B5EF4-FFF2-40B4-BE49-F238E27FC236}">
              <a16:creationId xmlns:a16="http://schemas.microsoft.com/office/drawing/2014/main" id="{57230B6C-4947-46B6-AFF6-1A41ED8E1FB8}"/>
            </a:ext>
          </a:extLst>
        </xdr:cNvPr>
        <xdr:cNvSpPr/>
      </xdr:nvSpPr>
      <xdr:spPr>
        <a:xfrm>
          <a:off x="762000" y="0"/>
          <a:ext cx="1074708" cy="358942"/>
        </a:xfrm>
        <a:prstGeom prst="roundRect">
          <a:avLst/>
        </a:prstGeom>
        <a:solidFill>
          <a:srgbClr val="2A5C4B"/>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200" b="1">
              <a:solidFill>
                <a:schemeClr val="bg1"/>
              </a:solidFill>
              <a:latin typeface="Noto Sans" panose="020B0502040504020204" pitchFamily="34" charset="0"/>
              <a:ea typeface="Noto Sans" panose="020B0502040504020204" pitchFamily="34" charset="0"/>
              <a:cs typeface="Noto Sans" panose="020B0502040504020204" pitchFamily="34" charset="0"/>
            </a:rPr>
            <a:t>Índice</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341283</xdr:colOff>
      <xdr:row>1</xdr:row>
      <xdr:rowOff>168442</xdr:rowOff>
    </xdr:to>
    <xdr:sp macro="" textlink="">
      <xdr:nvSpPr>
        <xdr:cNvPr id="3" name="1 Rectángulo redondeado">
          <a:hlinkClick xmlns:r="http://schemas.openxmlformats.org/officeDocument/2006/relationships" r:id="rId1"/>
          <a:extLst>
            <a:ext uri="{FF2B5EF4-FFF2-40B4-BE49-F238E27FC236}">
              <a16:creationId xmlns:a16="http://schemas.microsoft.com/office/drawing/2014/main" id="{1086F87C-2D0B-46D6-AD9F-06A41E195719}"/>
            </a:ext>
          </a:extLst>
        </xdr:cNvPr>
        <xdr:cNvSpPr/>
      </xdr:nvSpPr>
      <xdr:spPr>
        <a:xfrm>
          <a:off x="0" y="0"/>
          <a:ext cx="1074708" cy="358942"/>
        </a:xfrm>
        <a:prstGeom prst="roundRect">
          <a:avLst/>
        </a:prstGeom>
        <a:solidFill>
          <a:srgbClr val="2A5C4B"/>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200" b="1">
              <a:solidFill>
                <a:schemeClr val="bg1"/>
              </a:solidFill>
              <a:latin typeface="Noto Sans" panose="020B0502040504020204" pitchFamily="34" charset="0"/>
              <a:ea typeface="Noto Sans" panose="020B0502040504020204" pitchFamily="34" charset="0"/>
              <a:cs typeface="Noto Sans" panose="020B0502040504020204" pitchFamily="34" charset="0"/>
            </a:rPr>
            <a:t>Índice</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55533</xdr:colOff>
      <xdr:row>1</xdr:row>
      <xdr:rowOff>168442</xdr:rowOff>
    </xdr:to>
    <xdr:sp macro="" textlink="">
      <xdr:nvSpPr>
        <xdr:cNvPr id="3" name="1 Rectángulo redondeado">
          <a:hlinkClick xmlns:r="http://schemas.openxmlformats.org/officeDocument/2006/relationships" r:id="rId1"/>
          <a:extLst>
            <a:ext uri="{FF2B5EF4-FFF2-40B4-BE49-F238E27FC236}">
              <a16:creationId xmlns:a16="http://schemas.microsoft.com/office/drawing/2014/main" id="{72269972-8ED0-4A3F-B6C4-0C99E0959476}"/>
            </a:ext>
          </a:extLst>
        </xdr:cNvPr>
        <xdr:cNvSpPr/>
      </xdr:nvSpPr>
      <xdr:spPr>
        <a:xfrm>
          <a:off x="0" y="0"/>
          <a:ext cx="1074708" cy="358942"/>
        </a:xfrm>
        <a:prstGeom prst="roundRect">
          <a:avLst/>
        </a:prstGeom>
        <a:solidFill>
          <a:srgbClr val="2A5C4B"/>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200" b="1">
              <a:solidFill>
                <a:schemeClr val="bg1"/>
              </a:solidFill>
              <a:latin typeface="Noto Sans" panose="020B0502040504020204" pitchFamily="34" charset="0"/>
              <a:ea typeface="Noto Sans" panose="020B0502040504020204" pitchFamily="34" charset="0"/>
              <a:cs typeface="Noto Sans" panose="020B0502040504020204" pitchFamily="34" charset="0"/>
            </a:rPr>
            <a:t>Índice</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1074708</xdr:colOff>
      <xdr:row>1</xdr:row>
      <xdr:rowOff>168442</xdr:rowOff>
    </xdr:to>
    <xdr:sp macro="" textlink="">
      <xdr:nvSpPr>
        <xdr:cNvPr id="3" name="1 Rectángulo redondeado">
          <a:hlinkClick xmlns:r="http://schemas.openxmlformats.org/officeDocument/2006/relationships" r:id="rId1"/>
          <a:extLst>
            <a:ext uri="{FF2B5EF4-FFF2-40B4-BE49-F238E27FC236}">
              <a16:creationId xmlns:a16="http://schemas.microsoft.com/office/drawing/2014/main" id="{2104039A-F95B-4443-86D1-D21BD83EA0EC}"/>
            </a:ext>
          </a:extLst>
        </xdr:cNvPr>
        <xdr:cNvSpPr/>
      </xdr:nvSpPr>
      <xdr:spPr>
        <a:xfrm>
          <a:off x="0" y="0"/>
          <a:ext cx="1074708" cy="358942"/>
        </a:xfrm>
        <a:prstGeom prst="roundRect">
          <a:avLst/>
        </a:prstGeom>
        <a:solidFill>
          <a:srgbClr val="2A5C4B"/>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200" b="1">
              <a:solidFill>
                <a:schemeClr val="bg1"/>
              </a:solidFill>
              <a:latin typeface="Noto Sans" panose="020B0502040504020204" pitchFamily="34" charset="0"/>
              <a:ea typeface="Noto Sans" panose="020B0502040504020204" pitchFamily="34" charset="0"/>
              <a:cs typeface="Noto Sans" panose="020B0502040504020204" pitchFamily="34" charset="0"/>
            </a:rPr>
            <a:t>Índice</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259791</xdr:colOff>
      <xdr:row>1</xdr:row>
      <xdr:rowOff>168442</xdr:rowOff>
    </xdr:to>
    <xdr:sp macro="" textlink="">
      <xdr:nvSpPr>
        <xdr:cNvPr id="3" name="1 Rectángulo redondeado">
          <a:hlinkClick xmlns:r="http://schemas.openxmlformats.org/officeDocument/2006/relationships" r:id="rId1"/>
          <a:extLst>
            <a:ext uri="{FF2B5EF4-FFF2-40B4-BE49-F238E27FC236}">
              <a16:creationId xmlns:a16="http://schemas.microsoft.com/office/drawing/2014/main" id="{C51A2B20-D08F-4321-A927-8FDCC7EB3C61}"/>
            </a:ext>
          </a:extLst>
        </xdr:cNvPr>
        <xdr:cNvSpPr/>
      </xdr:nvSpPr>
      <xdr:spPr>
        <a:xfrm>
          <a:off x="0" y="0"/>
          <a:ext cx="1074708" cy="358942"/>
        </a:xfrm>
        <a:prstGeom prst="roundRect">
          <a:avLst/>
        </a:prstGeom>
        <a:solidFill>
          <a:srgbClr val="2A5C4B"/>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200" b="1">
              <a:solidFill>
                <a:schemeClr val="bg1"/>
              </a:solidFill>
              <a:latin typeface="Noto Sans" panose="020B0502040504020204" pitchFamily="34" charset="0"/>
              <a:ea typeface="Noto Sans" panose="020B0502040504020204" pitchFamily="34" charset="0"/>
              <a:cs typeface="Noto Sans" panose="020B0502040504020204" pitchFamily="34" charset="0"/>
            </a:rPr>
            <a:t>Índice</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1074708</xdr:colOff>
      <xdr:row>1</xdr:row>
      <xdr:rowOff>168442</xdr:rowOff>
    </xdr:to>
    <xdr:sp macro="" textlink="">
      <xdr:nvSpPr>
        <xdr:cNvPr id="3" name="1 Rectángulo redondeado">
          <a:hlinkClick xmlns:r="http://schemas.openxmlformats.org/officeDocument/2006/relationships" r:id="rId1"/>
          <a:extLst>
            <a:ext uri="{FF2B5EF4-FFF2-40B4-BE49-F238E27FC236}">
              <a16:creationId xmlns:a16="http://schemas.microsoft.com/office/drawing/2014/main" id="{0CEC5EFF-7B2A-4B62-9DD2-D12757408061}"/>
            </a:ext>
          </a:extLst>
        </xdr:cNvPr>
        <xdr:cNvSpPr/>
      </xdr:nvSpPr>
      <xdr:spPr>
        <a:xfrm>
          <a:off x="0" y="0"/>
          <a:ext cx="1074708" cy="358942"/>
        </a:xfrm>
        <a:prstGeom prst="roundRect">
          <a:avLst/>
        </a:prstGeom>
        <a:solidFill>
          <a:srgbClr val="2A5C4B"/>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200" b="1">
              <a:solidFill>
                <a:schemeClr val="bg1"/>
              </a:solidFill>
              <a:latin typeface="Noto Sans" panose="020B0502040504020204" pitchFamily="34" charset="0"/>
              <a:ea typeface="Noto Sans" panose="020B0502040504020204" pitchFamily="34" charset="0"/>
              <a:cs typeface="Noto Sans" panose="020B0502040504020204" pitchFamily="34" charset="0"/>
            </a:rPr>
            <a:t>Índice</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1074708</xdr:colOff>
      <xdr:row>1</xdr:row>
      <xdr:rowOff>168442</xdr:rowOff>
    </xdr:to>
    <xdr:sp macro="" textlink="">
      <xdr:nvSpPr>
        <xdr:cNvPr id="3" name="1 Rectángulo redondeado">
          <a:hlinkClick xmlns:r="http://schemas.openxmlformats.org/officeDocument/2006/relationships" r:id="rId1"/>
          <a:extLst>
            <a:ext uri="{FF2B5EF4-FFF2-40B4-BE49-F238E27FC236}">
              <a16:creationId xmlns:a16="http://schemas.microsoft.com/office/drawing/2014/main" id="{406F2AFA-F94B-4E77-B67D-4F77DF513001}"/>
            </a:ext>
          </a:extLst>
        </xdr:cNvPr>
        <xdr:cNvSpPr/>
      </xdr:nvSpPr>
      <xdr:spPr>
        <a:xfrm>
          <a:off x="0" y="0"/>
          <a:ext cx="1074708" cy="358942"/>
        </a:xfrm>
        <a:prstGeom prst="roundRect">
          <a:avLst/>
        </a:prstGeom>
        <a:solidFill>
          <a:srgbClr val="2A5C4B"/>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200" b="1">
              <a:solidFill>
                <a:schemeClr val="bg1"/>
              </a:solidFill>
              <a:latin typeface="Noto Sans" panose="020B0502040504020204" pitchFamily="34" charset="0"/>
              <a:ea typeface="Noto Sans" panose="020B0502040504020204" pitchFamily="34" charset="0"/>
              <a:cs typeface="Noto Sans" panose="020B0502040504020204" pitchFamily="34" charset="0"/>
            </a:rPr>
            <a:t>Índice</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1074708</xdr:colOff>
      <xdr:row>1</xdr:row>
      <xdr:rowOff>168442</xdr:rowOff>
    </xdr:to>
    <xdr:sp macro="" textlink="">
      <xdr:nvSpPr>
        <xdr:cNvPr id="3" name="1 Rectángulo redondeado">
          <a:hlinkClick xmlns:r="http://schemas.openxmlformats.org/officeDocument/2006/relationships" r:id="rId1"/>
          <a:extLst>
            <a:ext uri="{FF2B5EF4-FFF2-40B4-BE49-F238E27FC236}">
              <a16:creationId xmlns:a16="http://schemas.microsoft.com/office/drawing/2014/main" id="{393988A3-6643-4FCB-A0F5-9A501757E4B3}"/>
            </a:ext>
          </a:extLst>
        </xdr:cNvPr>
        <xdr:cNvSpPr/>
      </xdr:nvSpPr>
      <xdr:spPr>
        <a:xfrm>
          <a:off x="0" y="0"/>
          <a:ext cx="1074708" cy="358942"/>
        </a:xfrm>
        <a:prstGeom prst="roundRect">
          <a:avLst/>
        </a:prstGeom>
        <a:solidFill>
          <a:srgbClr val="2A5C4B"/>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200" b="1">
              <a:solidFill>
                <a:schemeClr val="bg1"/>
              </a:solidFill>
              <a:latin typeface="Noto Sans" panose="020B0502040504020204" pitchFamily="34" charset="0"/>
              <a:ea typeface="Noto Sans" panose="020B0502040504020204" pitchFamily="34" charset="0"/>
              <a:cs typeface="Noto Sans" panose="020B0502040504020204" pitchFamily="34" charset="0"/>
            </a:rPr>
            <a:t>Índice</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1074708</xdr:colOff>
      <xdr:row>1</xdr:row>
      <xdr:rowOff>168442</xdr:rowOff>
    </xdr:to>
    <xdr:sp macro="" textlink="">
      <xdr:nvSpPr>
        <xdr:cNvPr id="3" name="1 Rectángulo redondeado">
          <a:hlinkClick xmlns:r="http://schemas.openxmlformats.org/officeDocument/2006/relationships" r:id="rId1"/>
          <a:extLst>
            <a:ext uri="{FF2B5EF4-FFF2-40B4-BE49-F238E27FC236}">
              <a16:creationId xmlns:a16="http://schemas.microsoft.com/office/drawing/2014/main" id="{346C21D5-6F67-4B4C-919A-6FD94107942F}"/>
            </a:ext>
          </a:extLst>
        </xdr:cNvPr>
        <xdr:cNvSpPr/>
      </xdr:nvSpPr>
      <xdr:spPr>
        <a:xfrm>
          <a:off x="0" y="0"/>
          <a:ext cx="1074708" cy="358942"/>
        </a:xfrm>
        <a:prstGeom prst="roundRect">
          <a:avLst/>
        </a:prstGeom>
        <a:solidFill>
          <a:srgbClr val="2A5C4B"/>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200" b="1">
              <a:solidFill>
                <a:schemeClr val="bg1"/>
              </a:solidFill>
              <a:latin typeface="Noto Sans" panose="020B0502040504020204" pitchFamily="34" charset="0"/>
              <a:ea typeface="Noto Sans" panose="020B0502040504020204" pitchFamily="34" charset="0"/>
              <a:cs typeface="Noto Sans" panose="020B0502040504020204" pitchFamily="34" charset="0"/>
            </a:rPr>
            <a:t>Índice</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1074708</xdr:colOff>
      <xdr:row>1</xdr:row>
      <xdr:rowOff>168442</xdr:rowOff>
    </xdr:to>
    <xdr:sp macro="" textlink="">
      <xdr:nvSpPr>
        <xdr:cNvPr id="3" name="1 Rectángulo redondeado">
          <a:hlinkClick xmlns:r="http://schemas.openxmlformats.org/officeDocument/2006/relationships" r:id="rId1"/>
          <a:extLst>
            <a:ext uri="{FF2B5EF4-FFF2-40B4-BE49-F238E27FC236}">
              <a16:creationId xmlns:a16="http://schemas.microsoft.com/office/drawing/2014/main" id="{B5A29F49-0206-4CD5-979D-0E819961C955}"/>
            </a:ext>
          </a:extLst>
        </xdr:cNvPr>
        <xdr:cNvSpPr/>
      </xdr:nvSpPr>
      <xdr:spPr>
        <a:xfrm>
          <a:off x="0" y="0"/>
          <a:ext cx="1074708" cy="358942"/>
        </a:xfrm>
        <a:prstGeom prst="roundRect">
          <a:avLst/>
        </a:prstGeom>
        <a:solidFill>
          <a:srgbClr val="2A5C4B"/>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200" b="1">
              <a:solidFill>
                <a:schemeClr val="bg1"/>
              </a:solidFill>
              <a:latin typeface="Noto Sans" panose="020B0502040504020204" pitchFamily="34" charset="0"/>
              <a:ea typeface="Noto Sans" panose="020B0502040504020204" pitchFamily="34" charset="0"/>
              <a:cs typeface="Noto Sans" panose="020B0502040504020204" pitchFamily="34" charset="0"/>
            </a:rPr>
            <a:t>Índice</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1074708</xdr:colOff>
      <xdr:row>1</xdr:row>
      <xdr:rowOff>168442</xdr:rowOff>
    </xdr:to>
    <xdr:sp macro="" textlink="">
      <xdr:nvSpPr>
        <xdr:cNvPr id="3" name="1 Rectángulo redondeado">
          <a:hlinkClick xmlns:r="http://schemas.openxmlformats.org/officeDocument/2006/relationships" r:id="rId1"/>
          <a:extLst>
            <a:ext uri="{FF2B5EF4-FFF2-40B4-BE49-F238E27FC236}">
              <a16:creationId xmlns:a16="http://schemas.microsoft.com/office/drawing/2014/main" id="{63B103C2-934E-41E0-BF28-96784042048A}"/>
            </a:ext>
          </a:extLst>
        </xdr:cNvPr>
        <xdr:cNvSpPr/>
      </xdr:nvSpPr>
      <xdr:spPr>
        <a:xfrm>
          <a:off x="0" y="0"/>
          <a:ext cx="1074708" cy="358942"/>
        </a:xfrm>
        <a:prstGeom prst="roundRect">
          <a:avLst/>
        </a:prstGeom>
        <a:solidFill>
          <a:srgbClr val="2A5C4B"/>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200" b="1">
              <a:solidFill>
                <a:schemeClr val="bg1"/>
              </a:solidFill>
              <a:latin typeface="Noto Sans" panose="020B0502040504020204" pitchFamily="34" charset="0"/>
              <a:ea typeface="Noto Sans" panose="020B0502040504020204" pitchFamily="34" charset="0"/>
              <a:cs typeface="Noto Sans" panose="020B0502040504020204" pitchFamily="34" charset="0"/>
            </a:rPr>
            <a:t>Índice</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1074708</xdr:colOff>
      <xdr:row>1</xdr:row>
      <xdr:rowOff>168442</xdr:rowOff>
    </xdr:to>
    <xdr:sp macro="" textlink="">
      <xdr:nvSpPr>
        <xdr:cNvPr id="3" name="1 Rectángulo redondeado">
          <a:hlinkClick xmlns:r="http://schemas.openxmlformats.org/officeDocument/2006/relationships" r:id="rId1"/>
          <a:extLst>
            <a:ext uri="{FF2B5EF4-FFF2-40B4-BE49-F238E27FC236}">
              <a16:creationId xmlns:a16="http://schemas.microsoft.com/office/drawing/2014/main" id="{8D959418-B149-485A-8604-F9E2D4443D37}"/>
            </a:ext>
          </a:extLst>
        </xdr:cNvPr>
        <xdr:cNvSpPr/>
      </xdr:nvSpPr>
      <xdr:spPr>
        <a:xfrm>
          <a:off x="0" y="0"/>
          <a:ext cx="1074708" cy="358942"/>
        </a:xfrm>
        <a:prstGeom prst="roundRect">
          <a:avLst/>
        </a:prstGeom>
        <a:solidFill>
          <a:srgbClr val="2A5C4B"/>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200" b="1">
              <a:solidFill>
                <a:schemeClr val="bg1"/>
              </a:solidFill>
              <a:latin typeface="Noto Sans" panose="020B0502040504020204" pitchFamily="34" charset="0"/>
              <a:ea typeface="Noto Sans" panose="020B0502040504020204" pitchFamily="34" charset="0"/>
              <a:cs typeface="Noto Sans" panose="020B0502040504020204" pitchFamily="34" charset="0"/>
            </a:rPr>
            <a:t>Índice</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1074708</xdr:colOff>
      <xdr:row>1</xdr:row>
      <xdr:rowOff>168442</xdr:rowOff>
    </xdr:to>
    <xdr:sp macro="" textlink="">
      <xdr:nvSpPr>
        <xdr:cNvPr id="3" name="1 Rectángulo redondeado">
          <a:hlinkClick xmlns:r="http://schemas.openxmlformats.org/officeDocument/2006/relationships" r:id="rId1"/>
          <a:extLst>
            <a:ext uri="{FF2B5EF4-FFF2-40B4-BE49-F238E27FC236}">
              <a16:creationId xmlns:a16="http://schemas.microsoft.com/office/drawing/2014/main" id="{C9E5D7DB-0C03-47D8-8BF2-77E48D9A8D0F}"/>
            </a:ext>
          </a:extLst>
        </xdr:cNvPr>
        <xdr:cNvSpPr/>
      </xdr:nvSpPr>
      <xdr:spPr>
        <a:xfrm>
          <a:off x="0" y="0"/>
          <a:ext cx="1074708" cy="358942"/>
        </a:xfrm>
        <a:prstGeom prst="roundRect">
          <a:avLst/>
        </a:prstGeom>
        <a:solidFill>
          <a:srgbClr val="2A5C4B"/>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200" b="1">
              <a:solidFill>
                <a:schemeClr val="bg1"/>
              </a:solidFill>
              <a:latin typeface="Noto Sans" panose="020B0502040504020204" pitchFamily="34" charset="0"/>
              <a:ea typeface="Noto Sans" panose="020B0502040504020204" pitchFamily="34" charset="0"/>
              <a:cs typeface="Noto Sans" panose="020B0502040504020204" pitchFamily="34" charset="0"/>
            </a:rPr>
            <a:t>Índice</a:t>
          </a: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1074708</xdr:colOff>
      <xdr:row>1</xdr:row>
      <xdr:rowOff>168442</xdr:rowOff>
    </xdr:to>
    <xdr:sp macro="" textlink="">
      <xdr:nvSpPr>
        <xdr:cNvPr id="3" name="1 Rectángulo redondeado">
          <a:hlinkClick xmlns:r="http://schemas.openxmlformats.org/officeDocument/2006/relationships" r:id="rId1"/>
          <a:extLst>
            <a:ext uri="{FF2B5EF4-FFF2-40B4-BE49-F238E27FC236}">
              <a16:creationId xmlns:a16="http://schemas.microsoft.com/office/drawing/2014/main" id="{BCB7E46A-460D-4D69-BB27-B64E95817B2F}"/>
            </a:ext>
          </a:extLst>
        </xdr:cNvPr>
        <xdr:cNvSpPr/>
      </xdr:nvSpPr>
      <xdr:spPr>
        <a:xfrm>
          <a:off x="0" y="0"/>
          <a:ext cx="1074708" cy="358942"/>
        </a:xfrm>
        <a:prstGeom prst="roundRect">
          <a:avLst/>
        </a:prstGeom>
        <a:solidFill>
          <a:srgbClr val="2A5C4B"/>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200" b="1">
              <a:solidFill>
                <a:schemeClr val="bg1"/>
              </a:solidFill>
              <a:latin typeface="Noto Sans" panose="020B0502040504020204" pitchFamily="34" charset="0"/>
              <a:ea typeface="Noto Sans" panose="020B0502040504020204" pitchFamily="34" charset="0"/>
              <a:cs typeface="Noto Sans" panose="020B0502040504020204" pitchFamily="34" charset="0"/>
            </a:rPr>
            <a:t>Índice</a:t>
          </a: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1074708</xdr:colOff>
      <xdr:row>1</xdr:row>
      <xdr:rowOff>168442</xdr:rowOff>
    </xdr:to>
    <xdr:sp macro="" textlink="">
      <xdr:nvSpPr>
        <xdr:cNvPr id="3" name="1 Rectángulo redondeado">
          <a:hlinkClick xmlns:r="http://schemas.openxmlformats.org/officeDocument/2006/relationships" r:id="rId1"/>
          <a:extLst>
            <a:ext uri="{FF2B5EF4-FFF2-40B4-BE49-F238E27FC236}">
              <a16:creationId xmlns:a16="http://schemas.microsoft.com/office/drawing/2014/main" id="{6E25506A-AF2E-4806-89AD-39E8ADCB5BD7}"/>
            </a:ext>
          </a:extLst>
        </xdr:cNvPr>
        <xdr:cNvSpPr/>
      </xdr:nvSpPr>
      <xdr:spPr>
        <a:xfrm>
          <a:off x="0" y="0"/>
          <a:ext cx="1074708" cy="358942"/>
        </a:xfrm>
        <a:prstGeom prst="roundRect">
          <a:avLst/>
        </a:prstGeom>
        <a:solidFill>
          <a:srgbClr val="2A5C4B"/>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200" b="1">
              <a:solidFill>
                <a:schemeClr val="bg1"/>
              </a:solidFill>
              <a:latin typeface="Noto Sans" panose="020B0502040504020204" pitchFamily="34" charset="0"/>
              <a:ea typeface="Noto Sans" panose="020B0502040504020204" pitchFamily="34" charset="0"/>
              <a:cs typeface="Noto Sans" panose="020B0502040504020204" pitchFamily="34" charset="0"/>
            </a:rPr>
            <a:t>Índice</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1074708</xdr:colOff>
      <xdr:row>1</xdr:row>
      <xdr:rowOff>168442</xdr:rowOff>
    </xdr:to>
    <xdr:sp macro="" textlink="">
      <xdr:nvSpPr>
        <xdr:cNvPr id="3" name="1 Rectángulo redondeado">
          <a:hlinkClick xmlns:r="http://schemas.openxmlformats.org/officeDocument/2006/relationships" r:id="rId1"/>
          <a:extLst>
            <a:ext uri="{FF2B5EF4-FFF2-40B4-BE49-F238E27FC236}">
              <a16:creationId xmlns:a16="http://schemas.microsoft.com/office/drawing/2014/main" id="{DBED10F1-635B-451B-B1BC-439AA26D61D2}"/>
            </a:ext>
          </a:extLst>
        </xdr:cNvPr>
        <xdr:cNvSpPr/>
      </xdr:nvSpPr>
      <xdr:spPr>
        <a:xfrm>
          <a:off x="0" y="0"/>
          <a:ext cx="1074708" cy="358942"/>
        </a:xfrm>
        <a:prstGeom prst="roundRect">
          <a:avLst/>
        </a:prstGeom>
        <a:solidFill>
          <a:srgbClr val="2A5C4B"/>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200" b="1">
              <a:solidFill>
                <a:schemeClr val="bg1"/>
              </a:solidFill>
              <a:latin typeface="Noto Sans" panose="020B0502040504020204" pitchFamily="34" charset="0"/>
              <a:ea typeface="Noto Sans" panose="020B0502040504020204" pitchFamily="34" charset="0"/>
              <a:cs typeface="Noto Sans" panose="020B0502040504020204" pitchFamily="34" charset="0"/>
            </a:rPr>
            <a:t>Índice</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1074708</xdr:colOff>
      <xdr:row>1</xdr:row>
      <xdr:rowOff>168442</xdr:rowOff>
    </xdr:to>
    <xdr:sp macro="" textlink="">
      <xdr:nvSpPr>
        <xdr:cNvPr id="3" name="1 Rectángulo redondeado">
          <a:hlinkClick xmlns:r="http://schemas.openxmlformats.org/officeDocument/2006/relationships" r:id="rId1"/>
          <a:extLst>
            <a:ext uri="{FF2B5EF4-FFF2-40B4-BE49-F238E27FC236}">
              <a16:creationId xmlns:a16="http://schemas.microsoft.com/office/drawing/2014/main" id="{9D0F7983-914D-4EFB-A90C-75C40702CA98}"/>
            </a:ext>
          </a:extLst>
        </xdr:cNvPr>
        <xdr:cNvSpPr/>
      </xdr:nvSpPr>
      <xdr:spPr>
        <a:xfrm>
          <a:off x="0" y="0"/>
          <a:ext cx="1074708" cy="358942"/>
        </a:xfrm>
        <a:prstGeom prst="roundRect">
          <a:avLst/>
        </a:prstGeom>
        <a:solidFill>
          <a:srgbClr val="2A5C4B"/>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200" b="1">
              <a:solidFill>
                <a:schemeClr val="bg1"/>
              </a:solidFill>
              <a:latin typeface="Noto Sans" panose="020B0502040504020204" pitchFamily="34" charset="0"/>
              <a:ea typeface="Noto Sans" panose="020B0502040504020204" pitchFamily="34" charset="0"/>
              <a:cs typeface="Noto Sans" panose="020B0502040504020204" pitchFamily="34" charset="0"/>
            </a:rPr>
            <a:t>Índice</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1074708</xdr:colOff>
      <xdr:row>1</xdr:row>
      <xdr:rowOff>168442</xdr:rowOff>
    </xdr:to>
    <xdr:sp macro="" textlink="">
      <xdr:nvSpPr>
        <xdr:cNvPr id="3" name="1 Rectángulo redondeado">
          <a:hlinkClick xmlns:r="http://schemas.openxmlformats.org/officeDocument/2006/relationships" r:id="rId1"/>
          <a:extLst>
            <a:ext uri="{FF2B5EF4-FFF2-40B4-BE49-F238E27FC236}">
              <a16:creationId xmlns:a16="http://schemas.microsoft.com/office/drawing/2014/main" id="{DE6E47CC-504C-4293-B36B-7F1E92D56230}"/>
            </a:ext>
          </a:extLst>
        </xdr:cNvPr>
        <xdr:cNvSpPr/>
      </xdr:nvSpPr>
      <xdr:spPr>
        <a:xfrm>
          <a:off x="0" y="0"/>
          <a:ext cx="1074708" cy="358942"/>
        </a:xfrm>
        <a:prstGeom prst="roundRect">
          <a:avLst/>
        </a:prstGeom>
        <a:solidFill>
          <a:srgbClr val="2A5C4B"/>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200" b="1">
              <a:solidFill>
                <a:schemeClr val="bg1"/>
              </a:solidFill>
              <a:latin typeface="Noto Sans" panose="020B0502040504020204" pitchFamily="34" charset="0"/>
              <a:ea typeface="Noto Sans" panose="020B0502040504020204" pitchFamily="34" charset="0"/>
              <a:cs typeface="Noto Sans" panose="020B0502040504020204" pitchFamily="34" charset="0"/>
            </a:rPr>
            <a:t>Índice</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1074708</xdr:colOff>
      <xdr:row>1</xdr:row>
      <xdr:rowOff>168442</xdr:rowOff>
    </xdr:to>
    <xdr:sp macro="" textlink="">
      <xdr:nvSpPr>
        <xdr:cNvPr id="3" name="1 Rectángulo redondeado">
          <a:hlinkClick xmlns:r="http://schemas.openxmlformats.org/officeDocument/2006/relationships" r:id="rId1"/>
          <a:extLst>
            <a:ext uri="{FF2B5EF4-FFF2-40B4-BE49-F238E27FC236}">
              <a16:creationId xmlns:a16="http://schemas.microsoft.com/office/drawing/2014/main" id="{C06C837F-D808-445A-9CD1-E57A3F36BA69}"/>
            </a:ext>
          </a:extLst>
        </xdr:cNvPr>
        <xdr:cNvSpPr/>
      </xdr:nvSpPr>
      <xdr:spPr>
        <a:xfrm>
          <a:off x="0" y="0"/>
          <a:ext cx="1074708" cy="358942"/>
        </a:xfrm>
        <a:prstGeom prst="roundRect">
          <a:avLst/>
        </a:prstGeom>
        <a:solidFill>
          <a:srgbClr val="2A5C4B"/>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200" b="1">
              <a:solidFill>
                <a:schemeClr val="bg1"/>
              </a:solidFill>
              <a:latin typeface="Noto Sans" panose="020B0502040504020204" pitchFamily="34" charset="0"/>
              <a:ea typeface="Noto Sans" panose="020B0502040504020204" pitchFamily="34" charset="0"/>
              <a:cs typeface="Noto Sans" panose="020B0502040504020204" pitchFamily="34" charset="0"/>
            </a:rPr>
            <a:t>Índice</a:t>
          </a: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1074708</xdr:colOff>
      <xdr:row>1</xdr:row>
      <xdr:rowOff>168442</xdr:rowOff>
    </xdr:to>
    <xdr:sp macro="" textlink="">
      <xdr:nvSpPr>
        <xdr:cNvPr id="3" name="1 Rectángulo redondeado">
          <a:hlinkClick xmlns:r="http://schemas.openxmlformats.org/officeDocument/2006/relationships" r:id="rId1"/>
          <a:extLst>
            <a:ext uri="{FF2B5EF4-FFF2-40B4-BE49-F238E27FC236}">
              <a16:creationId xmlns:a16="http://schemas.microsoft.com/office/drawing/2014/main" id="{ECCBEE37-EC7A-4B99-8B78-2F20895AE2B3}"/>
            </a:ext>
          </a:extLst>
        </xdr:cNvPr>
        <xdr:cNvSpPr/>
      </xdr:nvSpPr>
      <xdr:spPr>
        <a:xfrm>
          <a:off x="0" y="0"/>
          <a:ext cx="1074708" cy="358942"/>
        </a:xfrm>
        <a:prstGeom prst="roundRect">
          <a:avLst/>
        </a:prstGeom>
        <a:solidFill>
          <a:srgbClr val="2A5C4B"/>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200" b="1">
              <a:solidFill>
                <a:schemeClr val="bg1"/>
              </a:solidFill>
              <a:latin typeface="Noto Sans" panose="020B0502040504020204" pitchFamily="34" charset="0"/>
              <a:ea typeface="Noto Sans" panose="020B0502040504020204" pitchFamily="34" charset="0"/>
              <a:cs typeface="Noto Sans" panose="020B0502040504020204" pitchFamily="34" charset="0"/>
            </a:rPr>
            <a:t>Índice</a:t>
          </a: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1074708</xdr:colOff>
      <xdr:row>1</xdr:row>
      <xdr:rowOff>168442</xdr:rowOff>
    </xdr:to>
    <xdr:sp macro="" textlink="">
      <xdr:nvSpPr>
        <xdr:cNvPr id="3" name="1 Rectángulo redondeado">
          <a:hlinkClick xmlns:r="http://schemas.openxmlformats.org/officeDocument/2006/relationships" r:id="rId1"/>
          <a:extLst>
            <a:ext uri="{FF2B5EF4-FFF2-40B4-BE49-F238E27FC236}">
              <a16:creationId xmlns:a16="http://schemas.microsoft.com/office/drawing/2014/main" id="{0CF66DA0-3799-463D-A3BC-764FCA62B0DE}"/>
            </a:ext>
          </a:extLst>
        </xdr:cNvPr>
        <xdr:cNvSpPr/>
      </xdr:nvSpPr>
      <xdr:spPr>
        <a:xfrm>
          <a:off x="0" y="0"/>
          <a:ext cx="1074708" cy="358942"/>
        </a:xfrm>
        <a:prstGeom prst="roundRect">
          <a:avLst/>
        </a:prstGeom>
        <a:solidFill>
          <a:srgbClr val="2A5C4B"/>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200" b="1">
              <a:solidFill>
                <a:schemeClr val="bg1"/>
              </a:solidFill>
              <a:latin typeface="Noto Sans" panose="020B0502040504020204" pitchFamily="34" charset="0"/>
              <a:ea typeface="Noto Sans" panose="020B0502040504020204" pitchFamily="34" charset="0"/>
              <a:cs typeface="Noto Sans" panose="020B0502040504020204" pitchFamily="34" charset="0"/>
            </a:rPr>
            <a:t>Índice</a:t>
          </a: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1074708</xdr:colOff>
      <xdr:row>1</xdr:row>
      <xdr:rowOff>168442</xdr:rowOff>
    </xdr:to>
    <xdr:sp macro="" textlink="">
      <xdr:nvSpPr>
        <xdr:cNvPr id="3" name="1 Rectángulo redondeado">
          <a:hlinkClick xmlns:r="http://schemas.openxmlformats.org/officeDocument/2006/relationships" r:id="rId1"/>
          <a:extLst>
            <a:ext uri="{FF2B5EF4-FFF2-40B4-BE49-F238E27FC236}">
              <a16:creationId xmlns:a16="http://schemas.microsoft.com/office/drawing/2014/main" id="{1F7C1D09-7CF0-4659-B4D3-2B2D9E39D95A}"/>
            </a:ext>
          </a:extLst>
        </xdr:cNvPr>
        <xdr:cNvSpPr/>
      </xdr:nvSpPr>
      <xdr:spPr>
        <a:xfrm>
          <a:off x="0" y="0"/>
          <a:ext cx="1074708" cy="358942"/>
        </a:xfrm>
        <a:prstGeom prst="roundRect">
          <a:avLst/>
        </a:prstGeom>
        <a:solidFill>
          <a:srgbClr val="2A5C4B"/>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200" b="1">
              <a:solidFill>
                <a:schemeClr val="bg1"/>
              </a:solidFill>
              <a:latin typeface="Noto Sans" panose="020B0502040504020204" pitchFamily="34" charset="0"/>
              <a:ea typeface="Noto Sans" panose="020B0502040504020204" pitchFamily="34" charset="0"/>
              <a:cs typeface="Noto Sans" panose="020B0502040504020204" pitchFamily="34" charset="0"/>
            </a:rPr>
            <a:t>Índice</a:t>
          </a: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1074708</xdr:colOff>
      <xdr:row>1</xdr:row>
      <xdr:rowOff>168442</xdr:rowOff>
    </xdr:to>
    <xdr:sp macro="" textlink="">
      <xdr:nvSpPr>
        <xdr:cNvPr id="3" name="1 Rectángulo redondeado">
          <a:hlinkClick xmlns:r="http://schemas.openxmlformats.org/officeDocument/2006/relationships" r:id="rId1"/>
          <a:extLst>
            <a:ext uri="{FF2B5EF4-FFF2-40B4-BE49-F238E27FC236}">
              <a16:creationId xmlns:a16="http://schemas.microsoft.com/office/drawing/2014/main" id="{4A15679C-30F7-486F-8583-ECF015E67126}"/>
            </a:ext>
          </a:extLst>
        </xdr:cNvPr>
        <xdr:cNvSpPr/>
      </xdr:nvSpPr>
      <xdr:spPr>
        <a:xfrm>
          <a:off x="0" y="0"/>
          <a:ext cx="1074708" cy="358942"/>
        </a:xfrm>
        <a:prstGeom prst="roundRect">
          <a:avLst/>
        </a:prstGeom>
        <a:solidFill>
          <a:srgbClr val="2A5C4B"/>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200" b="1">
              <a:solidFill>
                <a:schemeClr val="bg1"/>
              </a:solidFill>
              <a:latin typeface="Noto Sans" panose="020B0502040504020204" pitchFamily="34" charset="0"/>
              <a:ea typeface="Noto Sans" panose="020B0502040504020204" pitchFamily="34" charset="0"/>
              <a:cs typeface="Noto Sans" panose="020B0502040504020204" pitchFamily="34" charset="0"/>
            </a:rPr>
            <a:t>Índice</a:t>
          </a: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1074708</xdr:colOff>
      <xdr:row>1</xdr:row>
      <xdr:rowOff>168442</xdr:rowOff>
    </xdr:to>
    <xdr:sp macro="" textlink="">
      <xdr:nvSpPr>
        <xdr:cNvPr id="4" name="1 Rectángulo redondeado">
          <a:hlinkClick xmlns:r="http://schemas.openxmlformats.org/officeDocument/2006/relationships" r:id="rId1"/>
          <a:extLst>
            <a:ext uri="{FF2B5EF4-FFF2-40B4-BE49-F238E27FC236}">
              <a16:creationId xmlns:a16="http://schemas.microsoft.com/office/drawing/2014/main" id="{DD83D302-CD4A-4343-A983-83C6B240A75E}"/>
            </a:ext>
          </a:extLst>
        </xdr:cNvPr>
        <xdr:cNvSpPr/>
      </xdr:nvSpPr>
      <xdr:spPr>
        <a:xfrm>
          <a:off x="0" y="0"/>
          <a:ext cx="1074708" cy="358942"/>
        </a:xfrm>
        <a:prstGeom prst="roundRect">
          <a:avLst/>
        </a:prstGeom>
        <a:solidFill>
          <a:srgbClr val="2A5C4B"/>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200" b="1">
              <a:solidFill>
                <a:schemeClr val="bg1"/>
              </a:solidFill>
              <a:latin typeface="Noto Sans" panose="020B0502040504020204" pitchFamily="34" charset="0"/>
              <a:ea typeface="Noto Sans" panose="020B0502040504020204" pitchFamily="34" charset="0"/>
              <a:cs typeface="Noto Sans" panose="020B0502040504020204" pitchFamily="34" charset="0"/>
            </a:rPr>
            <a:t>Índice</a:t>
          </a: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1074708</xdr:colOff>
      <xdr:row>1</xdr:row>
      <xdr:rowOff>168442</xdr:rowOff>
    </xdr:to>
    <xdr:sp macro="" textlink="">
      <xdr:nvSpPr>
        <xdr:cNvPr id="3" name="1 Rectángulo redondeado">
          <a:hlinkClick xmlns:r="http://schemas.openxmlformats.org/officeDocument/2006/relationships" r:id="rId1"/>
          <a:extLst>
            <a:ext uri="{FF2B5EF4-FFF2-40B4-BE49-F238E27FC236}">
              <a16:creationId xmlns:a16="http://schemas.microsoft.com/office/drawing/2014/main" id="{0BBF75CF-3534-40CD-BC55-7BC4FFA1B5B7}"/>
            </a:ext>
          </a:extLst>
        </xdr:cNvPr>
        <xdr:cNvSpPr/>
      </xdr:nvSpPr>
      <xdr:spPr>
        <a:xfrm>
          <a:off x="0" y="0"/>
          <a:ext cx="1074708" cy="358942"/>
        </a:xfrm>
        <a:prstGeom prst="roundRect">
          <a:avLst/>
        </a:prstGeom>
        <a:solidFill>
          <a:srgbClr val="2A5C4B"/>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200" b="1">
              <a:solidFill>
                <a:schemeClr val="bg1"/>
              </a:solidFill>
              <a:latin typeface="Noto Sans" panose="020B0502040504020204" pitchFamily="34" charset="0"/>
              <a:ea typeface="Noto Sans" panose="020B0502040504020204" pitchFamily="34" charset="0"/>
              <a:cs typeface="Noto Sans" panose="020B0502040504020204" pitchFamily="34" charset="0"/>
            </a:rPr>
            <a:t>Índice</a:t>
          </a:r>
        </a:p>
      </xdr:txBody>
    </xdr:sp>
    <xdr:clientData/>
  </xdr:twoCellAnchor>
</xdr:wsDr>
</file>

<file path=xl/drawings/drawing38.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1074708</xdr:colOff>
      <xdr:row>1</xdr:row>
      <xdr:rowOff>168442</xdr:rowOff>
    </xdr:to>
    <xdr:sp macro="" textlink="">
      <xdr:nvSpPr>
        <xdr:cNvPr id="3" name="1 Rectángulo redondeado">
          <a:hlinkClick xmlns:r="http://schemas.openxmlformats.org/officeDocument/2006/relationships" r:id="rId1"/>
          <a:extLst>
            <a:ext uri="{FF2B5EF4-FFF2-40B4-BE49-F238E27FC236}">
              <a16:creationId xmlns:a16="http://schemas.microsoft.com/office/drawing/2014/main" id="{F2B3900C-104C-4C7E-843A-A032C6A09C6C}"/>
            </a:ext>
          </a:extLst>
        </xdr:cNvPr>
        <xdr:cNvSpPr/>
      </xdr:nvSpPr>
      <xdr:spPr>
        <a:xfrm>
          <a:off x="0" y="0"/>
          <a:ext cx="1074708" cy="358942"/>
        </a:xfrm>
        <a:prstGeom prst="roundRect">
          <a:avLst/>
        </a:prstGeom>
        <a:solidFill>
          <a:srgbClr val="2A5C4B"/>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200" b="1">
              <a:solidFill>
                <a:schemeClr val="bg1"/>
              </a:solidFill>
              <a:latin typeface="Noto Sans" panose="020B0502040504020204" pitchFamily="34" charset="0"/>
              <a:ea typeface="Noto Sans" panose="020B0502040504020204" pitchFamily="34" charset="0"/>
              <a:cs typeface="Noto Sans" panose="020B0502040504020204" pitchFamily="34" charset="0"/>
            </a:rPr>
            <a:t>Índice</a:t>
          </a:r>
        </a:p>
      </xdr:txBody>
    </xdr:sp>
    <xdr:clientData/>
  </xdr:twoCellAnchor>
</xdr:wsDr>
</file>

<file path=xl/drawings/drawing3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1074708</xdr:colOff>
      <xdr:row>1</xdr:row>
      <xdr:rowOff>168442</xdr:rowOff>
    </xdr:to>
    <xdr:sp macro="" textlink="">
      <xdr:nvSpPr>
        <xdr:cNvPr id="3" name="1 Rectángulo redondeado">
          <a:hlinkClick xmlns:r="http://schemas.openxmlformats.org/officeDocument/2006/relationships" r:id="rId1"/>
          <a:extLst>
            <a:ext uri="{FF2B5EF4-FFF2-40B4-BE49-F238E27FC236}">
              <a16:creationId xmlns:a16="http://schemas.microsoft.com/office/drawing/2014/main" id="{6451A84B-DAEB-473F-913C-E713A8A7DEC7}"/>
            </a:ext>
          </a:extLst>
        </xdr:cNvPr>
        <xdr:cNvSpPr/>
      </xdr:nvSpPr>
      <xdr:spPr>
        <a:xfrm>
          <a:off x="0" y="0"/>
          <a:ext cx="1074708" cy="358942"/>
        </a:xfrm>
        <a:prstGeom prst="roundRect">
          <a:avLst/>
        </a:prstGeom>
        <a:solidFill>
          <a:srgbClr val="2A5C4B"/>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200" b="1">
              <a:solidFill>
                <a:schemeClr val="bg1"/>
              </a:solidFill>
              <a:latin typeface="Noto Sans" panose="020B0502040504020204" pitchFamily="34" charset="0"/>
              <a:ea typeface="Noto Sans" panose="020B0502040504020204" pitchFamily="34" charset="0"/>
              <a:cs typeface="Noto Sans" panose="020B0502040504020204" pitchFamily="34" charset="0"/>
            </a:rPr>
            <a:t>Índice</a:t>
          </a:r>
        </a:p>
      </xdr:txBody>
    </xdr:sp>
    <xdr:clientData/>
  </xdr:twoCellAnchor>
</xdr:wsDr>
</file>

<file path=xl/drawings/drawing4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958751</xdr:colOff>
      <xdr:row>1</xdr:row>
      <xdr:rowOff>168442</xdr:rowOff>
    </xdr:to>
    <xdr:sp macro="" textlink="">
      <xdr:nvSpPr>
        <xdr:cNvPr id="3" name="1 Rectángulo redondeado">
          <a:hlinkClick xmlns:r="http://schemas.openxmlformats.org/officeDocument/2006/relationships" r:id="rId1"/>
          <a:extLst>
            <a:ext uri="{FF2B5EF4-FFF2-40B4-BE49-F238E27FC236}">
              <a16:creationId xmlns:a16="http://schemas.microsoft.com/office/drawing/2014/main" id="{2838F791-4756-4D1D-9EE3-5585DA244E7F}"/>
            </a:ext>
          </a:extLst>
        </xdr:cNvPr>
        <xdr:cNvSpPr/>
      </xdr:nvSpPr>
      <xdr:spPr>
        <a:xfrm>
          <a:off x="0" y="0"/>
          <a:ext cx="1074708" cy="358942"/>
        </a:xfrm>
        <a:prstGeom prst="roundRect">
          <a:avLst/>
        </a:prstGeom>
        <a:solidFill>
          <a:srgbClr val="2A5C4B"/>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200" b="1">
              <a:solidFill>
                <a:schemeClr val="bg1"/>
              </a:solidFill>
              <a:latin typeface="Noto Sans" panose="020B0502040504020204" pitchFamily="34" charset="0"/>
              <a:ea typeface="Noto Sans" panose="020B0502040504020204" pitchFamily="34" charset="0"/>
              <a:cs typeface="Noto Sans" panose="020B0502040504020204" pitchFamily="34" charset="0"/>
            </a:rPr>
            <a:t>Índice</a:t>
          </a:r>
        </a:p>
      </xdr:txBody>
    </xdr:sp>
    <xdr:clientData/>
  </xdr:twoCellAnchor>
</xdr:wsDr>
</file>

<file path=xl/drawings/drawing4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958751</xdr:colOff>
      <xdr:row>1</xdr:row>
      <xdr:rowOff>168442</xdr:rowOff>
    </xdr:to>
    <xdr:sp macro="" textlink="">
      <xdr:nvSpPr>
        <xdr:cNvPr id="3" name="1 Rectángulo redondeado">
          <a:hlinkClick xmlns:r="http://schemas.openxmlformats.org/officeDocument/2006/relationships" r:id="rId1"/>
          <a:extLst>
            <a:ext uri="{FF2B5EF4-FFF2-40B4-BE49-F238E27FC236}">
              <a16:creationId xmlns:a16="http://schemas.microsoft.com/office/drawing/2014/main" id="{B9F8E8A2-92D5-47E0-8D13-8347F44BEA48}"/>
            </a:ext>
          </a:extLst>
        </xdr:cNvPr>
        <xdr:cNvSpPr/>
      </xdr:nvSpPr>
      <xdr:spPr>
        <a:xfrm>
          <a:off x="0" y="0"/>
          <a:ext cx="1073051" cy="358942"/>
        </a:xfrm>
        <a:prstGeom prst="roundRect">
          <a:avLst/>
        </a:prstGeom>
        <a:solidFill>
          <a:srgbClr val="2A5C4B"/>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200" b="1">
              <a:solidFill>
                <a:schemeClr val="bg1"/>
              </a:solidFill>
              <a:latin typeface="Noto Sans" panose="020B0502040504020204" pitchFamily="34" charset="0"/>
              <a:ea typeface="Noto Sans" panose="020B0502040504020204" pitchFamily="34" charset="0"/>
              <a:cs typeface="Noto Sans" panose="020B0502040504020204" pitchFamily="34" charset="0"/>
            </a:rPr>
            <a:t>Índice</a:t>
          </a:r>
        </a:p>
      </xdr:txBody>
    </xdr:sp>
    <xdr:clientData/>
  </xdr:twoCellAnchor>
</xdr:wsDr>
</file>

<file path=xl/drawings/drawing4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958751</xdr:colOff>
      <xdr:row>1</xdr:row>
      <xdr:rowOff>168442</xdr:rowOff>
    </xdr:to>
    <xdr:sp macro="" textlink="">
      <xdr:nvSpPr>
        <xdr:cNvPr id="5" name="1 Rectángulo redondeado">
          <a:hlinkClick xmlns:r="http://schemas.openxmlformats.org/officeDocument/2006/relationships" r:id="rId1"/>
          <a:extLst>
            <a:ext uri="{FF2B5EF4-FFF2-40B4-BE49-F238E27FC236}">
              <a16:creationId xmlns:a16="http://schemas.microsoft.com/office/drawing/2014/main" id="{55B10CE6-0D9D-4329-A107-CDABC0720B2E}"/>
            </a:ext>
          </a:extLst>
        </xdr:cNvPr>
        <xdr:cNvSpPr/>
      </xdr:nvSpPr>
      <xdr:spPr>
        <a:xfrm>
          <a:off x="0" y="0"/>
          <a:ext cx="1073051" cy="358942"/>
        </a:xfrm>
        <a:prstGeom prst="roundRect">
          <a:avLst/>
        </a:prstGeom>
        <a:solidFill>
          <a:srgbClr val="2A5C4B"/>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200" b="1">
              <a:solidFill>
                <a:schemeClr val="bg1"/>
              </a:solidFill>
              <a:latin typeface="Noto Sans" panose="020B0502040504020204" pitchFamily="34" charset="0"/>
              <a:ea typeface="Noto Sans" panose="020B0502040504020204" pitchFamily="34" charset="0"/>
              <a:cs typeface="Noto Sans" panose="020B0502040504020204" pitchFamily="34" charset="0"/>
            </a:rPr>
            <a:t>Índice</a:t>
          </a:r>
        </a:p>
      </xdr:txBody>
    </xdr:sp>
    <xdr:clientData/>
  </xdr:twoCellAnchor>
</xdr:wsDr>
</file>

<file path=xl/drawings/drawing4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958751</xdr:colOff>
      <xdr:row>1</xdr:row>
      <xdr:rowOff>168442</xdr:rowOff>
    </xdr:to>
    <xdr:sp macro="" textlink="">
      <xdr:nvSpPr>
        <xdr:cNvPr id="3" name="1 Rectángulo redondeado">
          <a:hlinkClick xmlns:r="http://schemas.openxmlformats.org/officeDocument/2006/relationships" r:id="rId1"/>
          <a:extLst>
            <a:ext uri="{FF2B5EF4-FFF2-40B4-BE49-F238E27FC236}">
              <a16:creationId xmlns:a16="http://schemas.microsoft.com/office/drawing/2014/main" id="{55A9EFB1-C79B-4619-85FF-4CD293CABDE8}"/>
            </a:ext>
          </a:extLst>
        </xdr:cNvPr>
        <xdr:cNvSpPr/>
      </xdr:nvSpPr>
      <xdr:spPr>
        <a:xfrm>
          <a:off x="0" y="0"/>
          <a:ext cx="1073051" cy="358942"/>
        </a:xfrm>
        <a:prstGeom prst="roundRect">
          <a:avLst/>
        </a:prstGeom>
        <a:solidFill>
          <a:srgbClr val="2A5C4B"/>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200" b="1">
              <a:solidFill>
                <a:schemeClr val="bg1"/>
              </a:solidFill>
              <a:latin typeface="Noto Sans" panose="020B0502040504020204" pitchFamily="34" charset="0"/>
              <a:ea typeface="Noto Sans" panose="020B0502040504020204" pitchFamily="34" charset="0"/>
              <a:cs typeface="Noto Sans" panose="020B0502040504020204" pitchFamily="34" charset="0"/>
            </a:rPr>
            <a:t>Índice</a:t>
          </a:r>
        </a:p>
      </xdr:txBody>
    </xdr:sp>
    <xdr:clientData/>
  </xdr:twoCellAnchor>
</xdr:wsDr>
</file>

<file path=xl/drawings/drawing4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956634</xdr:colOff>
      <xdr:row>1</xdr:row>
      <xdr:rowOff>168442</xdr:rowOff>
    </xdr:to>
    <xdr:sp macro="" textlink="">
      <xdr:nvSpPr>
        <xdr:cNvPr id="3" name="1 Rectángulo redondeado">
          <a:hlinkClick xmlns:r="http://schemas.openxmlformats.org/officeDocument/2006/relationships" r:id="rId1"/>
          <a:extLst>
            <a:ext uri="{FF2B5EF4-FFF2-40B4-BE49-F238E27FC236}">
              <a16:creationId xmlns:a16="http://schemas.microsoft.com/office/drawing/2014/main" id="{44A157F9-B5CD-4B83-81C7-A430CF58B458}"/>
            </a:ext>
          </a:extLst>
        </xdr:cNvPr>
        <xdr:cNvSpPr/>
      </xdr:nvSpPr>
      <xdr:spPr>
        <a:xfrm>
          <a:off x="0" y="0"/>
          <a:ext cx="1073051" cy="358942"/>
        </a:xfrm>
        <a:prstGeom prst="roundRect">
          <a:avLst/>
        </a:prstGeom>
        <a:solidFill>
          <a:srgbClr val="2A5C4B"/>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200" b="1">
              <a:solidFill>
                <a:schemeClr val="bg1"/>
              </a:solidFill>
              <a:latin typeface="Noto Sans" panose="020B0502040504020204" pitchFamily="34" charset="0"/>
              <a:ea typeface="Noto Sans" panose="020B0502040504020204" pitchFamily="34" charset="0"/>
              <a:cs typeface="Noto Sans" panose="020B0502040504020204" pitchFamily="34" charset="0"/>
            </a:rPr>
            <a:t>Índice</a:t>
          </a:r>
        </a:p>
      </xdr:txBody>
    </xdr:sp>
    <xdr:clientData/>
  </xdr:twoCellAnchor>
</xdr:wsDr>
</file>

<file path=xl/drawings/drawing4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956634</xdr:colOff>
      <xdr:row>1</xdr:row>
      <xdr:rowOff>168442</xdr:rowOff>
    </xdr:to>
    <xdr:sp macro="" textlink="">
      <xdr:nvSpPr>
        <xdr:cNvPr id="3" name="1 Rectángulo redondeado">
          <a:hlinkClick xmlns:r="http://schemas.openxmlformats.org/officeDocument/2006/relationships" r:id="rId1"/>
          <a:extLst>
            <a:ext uri="{FF2B5EF4-FFF2-40B4-BE49-F238E27FC236}">
              <a16:creationId xmlns:a16="http://schemas.microsoft.com/office/drawing/2014/main" id="{CBCFEE01-5B73-4046-AF71-A6123B1A4392}"/>
            </a:ext>
          </a:extLst>
        </xdr:cNvPr>
        <xdr:cNvSpPr/>
      </xdr:nvSpPr>
      <xdr:spPr>
        <a:xfrm>
          <a:off x="0" y="0"/>
          <a:ext cx="1073051" cy="358942"/>
        </a:xfrm>
        <a:prstGeom prst="roundRect">
          <a:avLst/>
        </a:prstGeom>
        <a:solidFill>
          <a:srgbClr val="2A5C4B"/>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200" b="1">
              <a:solidFill>
                <a:schemeClr val="bg1"/>
              </a:solidFill>
              <a:latin typeface="Noto Sans" panose="020B0502040504020204" pitchFamily="34" charset="0"/>
              <a:ea typeface="Noto Sans" panose="020B0502040504020204" pitchFamily="34" charset="0"/>
              <a:cs typeface="Noto Sans" panose="020B0502040504020204" pitchFamily="34" charset="0"/>
            </a:rPr>
            <a:t>Índice</a:t>
          </a:r>
        </a:p>
      </xdr:txBody>
    </xdr:sp>
    <xdr:clientData/>
  </xdr:twoCellAnchor>
</xdr:wsDr>
</file>

<file path=xl/drawings/drawing4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956634</xdr:colOff>
      <xdr:row>1</xdr:row>
      <xdr:rowOff>168442</xdr:rowOff>
    </xdr:to>
    <xdr:sp macro="" textlink="">
      <xdr:nvSpPr>
        <xdr:cNvPr id="3" name="1 Rectángulo redondeado">
          <a:hlinkClick xmlns:r="http://schemas.openxmlformats.org/officeDocument/2006/relationships" r:id="rId1"/>
          <a:extLst>
            <a:ext uri="{FF2B5EF4-FFF2-40B4-BE49-F238E27FC236}">
              <a16:creationId xmlns:a16="http://schemas.microsoft.com/office/drawing/2014/main" id="{122BDF2C-0855-4086-913A-DDA286B891E1}"/>
            </a:ext>
          </a:extLst>
        </xdr:cNvPr>
        <xdr:cNvSpPr/>
      </xdr:nvSpPr>
      <xdr:spPr>
        <a:xfrm>
          <a:off x="0" y="0"/>
          <a:ext cx="1073051" cy="358942"/>
        </a:xfrm>
        <a:prstGeom prst="roundRect">
          <a:avLst/>
        </a:prstGeom>
        <a:solidFill>
          <a:srgbClr val="2A5C4B"/>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200" b="1">
              <a:solidFill>
                <a:schemeClr val="bg1"/>
              </a:solidFill>
              <a:latin typeface="Noto Sans" panose="020B0502040504020204" pitchFamily="34" charset="0"/>
              <a:ea typeface="Noto Sans" panose="020B0502040504020204" pitchFamily="34" charset="0"/>
              <a:cs typeface="Noto Sans" panose="020B0502040504020204" pitchFamily="34" charset="0"/>
            </a:rPr>
            <a:t>Índice</a:t>
          </a:r>
        </a:p>
      </xdr:txBody>
    </xdr:sp>
    <xdr:clientData/>
  </xdr:twoCellAnchor>
</xdr:wsDr>
</file>

<file path=xl/drawings/drawing4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956634</xdr:colOff>
      <xdr:row>1</xdr:row>
      <xdr:rowOff>168442</xdr:rowOff>
    </xdr:to>
    <xdr:sp macro="" textlink="">
      <xdr:nvSpPr>
        <xdr:cNvPr id="2" name="1 Rectángulo redondeado">
          <a:hlinkClick xmlns:r="http://schemas.openxmlformats.org/officeDocument/2006/relationships" r:id="rId1"/>
          <a:extLst>
            <a:ext uri="{FF2B5EF4-FFF2-40B4-BE49-F238E27FC236}">
              <a16:creationId xmlns:a16="http://schemas.microsoft.com/office/drawing/2014/main" id="{FA67FA3F-41FE-47CB-85E3-EAE76472CB66}"/>
            </a:ext>
          </a:extLst>
        </xdr:cNvPr>
        <xdr:cNvSpPr/>
      </xdr:nvSpPr>
      <xdr:spPr>
        <a:xfrm>
          <a:off x="0" y="0"/>
          <a:ext cx="1070934" cy="358942"/>
        </a:xfrm>
        <a:prstGeom prst="roundRect">
          <a:avLst/>
        </a:prstGeom>
        <a:solidFill>
          <a:srgbClr val="2A5C4B"/>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MX" sz="1200" b="1">
              <a:solidFill>
                <a:schemeClr val="bg1"/>
              </a:solidFill>
              <a:latin typeface="Noto Sans" panose="020B0502040504020204" pitchFamily="34" charset="0"/>
              <a:ea typeface="Noto Sans" panose="020B0502040504020204" pitchFamily="34" charset="0"/>
              <a:cs typeface="Noto Sans" panose="020B0502040504020204" pitchFamily="34" charset="0"/>
            </a:rPr>
            <a:t>Índice</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16.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17.bin"/></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18.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19.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20.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21.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22.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23.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24.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25.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26.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27.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28.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29.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30.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2"/>
  <sheetViews>
    <sheetView showGridLines="0" tabSelected="1" workbookViewId="0"/>
  </sheetViews>
  <sheetFormatPr baseColWidth="10" defaultColWidth="0" defaultRowHeight="15" zeroHeight="1" x14ac:dyDescent="0.3"/>
  <cols>
    <col min="1" max="1" width="5.28515625" style="41" customWidth="1"/>
    <col min="2" max="2" width="26.85546875" style="607" customWidth="1"/>
    <col min="3" max="3" width="32.85546875" style="41" customWidth="1"/>
    <col min="4" max="4" width="102.140625" style="41" customWidth="1"/>
    <col min="5" max="5" width="6.28515625" style="41" customWidth="1"/>
    <col min="6" max="6" width="16.28515625" style="41" hidden="1" customWidth="1"/>
    <col min="7" max="7" width="2.85546875" style="41" hidden="1" customWidth="1"/>
    <col min="8" max="14" width="0" style="41" hidden="1" customWidth="1"/>
    <col min="15" max="16384" width="11.42578125" style="41" hidden="1"/>
  </cols>
  <sheetData>
    <row r="1" spans="1:13" s="38" customFormat="1" ht="35.1" customHeight="1" x14ac:dyDescent="0.3">
      <c r="B1" s="594"/>
      <c r="C1" s="223"/>
      <c r="D1" s="416"/>
      <c r="E1" s="416"/>
      <c r="F1" s="454"/>
      <c r="G1" s="454"/>
      <c r="H1" s="454"/>
    </row>
    <row r="2" spans="1:13" s="38" customFormat="1" ht="35.1" customHeight="1" x14ac:dyDescent="0.3">
      <c r="B2" s="594"/>
      <c r="C2" s="223"/>
      <c r="D2" s="416"/>
      <c r="E2" s="416"/>
      <c r="F2" s="454"/>
      <c r="G2" s="454"/>
      <c r="H2" s="454"/>
    </row>
    <row r="3" spans="1:13" s="38" customFormat="1" ht="35.1" customHeight="1" thickBot="1" x14ac:dyDescent="0.35">
      <c r="B3" s="953" t="s">
        <v>1263</v>
      </c>
      <c r="C3" s="953"/>
      <c r="D3" s="953"/>
      <c r="E3" s="416"/>
      <c r="F3" s="416"/>
      <c r="G3" s="454"/>
      <c r="H3" s="454"/>
    </row>
    <row r="4" spans="1:13" s="37" customFormat="1" ht="9.75" customHeight="1" thickTop="1" x14ac:dyDescent="0.3">
      <c r="A4" s="38"/>
      <c r="B4" s="595"/>
      <c r="C4" s="596"/>
      <c r="D4" s="596"/>
      <c r="E4" s="597"/>
      <c r="F4" s="597"/>
      <c r="G4" s="132"/>
      <c r="H4" s="132"/>
    </row>
    <row r="5" spans="1:13" ht="20.100000000000001" customHeight="1" x14ac:dyDescent="0.35">
      <c r="A5" s="38"/>
      <c r="B5" s="627" t="s">
        <v>0</v>
      </c>
      <c r="C5" s="624" t="s">
        <v>1264</v>
      </c>
      <c r="D5" s="624"/>
      <c r="E5" s="624"/>
      <c r="F5" s="598"/>
      <c r="G5" s="598"/>
      <c r="H5" s="599"/>
    </row>
    <row r="6" spans="1:13" ht="20.100000000000001" customHeight="1" x14ac:dyDescent="0.3">
      <c r="A6" s="38"/>
      <c r="B6" s="627" t="s">
        <v>476</v>
      </c>
      <c r="C6" s="950" t="s">
        <v>1341</v>
      </c>
      <c r="D6" s="950"/>
      <c r="E6" s="950"/>
      <c r="F6" s="601"/>
      <c r="G6" s="601"/>
      <c r="H6" s="601"/>
    </row>
    <row r="7" spans="1:13" ht="20.100000000000001" customHeight="1" x14ac:dyDescent="0.3">
      <c r="A7" s="38"/>
      <c r="B7" s="626" t="s">
        <v>477</v>
      </c>
      <c r="C7" s="625" t="s">
        <v>1342</v>
      </c>
      <c r="D7" s="625"/>
      <c r="E7" s="625"/>
      <c r="F7" s="600"/>
      <c r="G7" s="600"/>
      <c r="H7" s="599"/>
    </row>
    <row r="8" spans="1:13" ht="20.100000000000001" customHeight="1" x14ac:dyDescent="0.3">
      <c r="A8" s="38"/>
      <c r="B8" s="626" t="s">
        <v>478</v>
      </c>
      <c r="C8" s="625" t="s">
        <v>1343</v>
      </c>
      <c r="D8" s="625"/>
      <c r="E8" s="625"/>
      <c r="F8" s="600"/>
      <c r="G8" s="600"/>
      <c r="H8" s="599"/>
    </row>
    <row r="9" spans="1:13" ht="20.100000000000001" customHeight="1" x14ac:dyDescent="0.3">
      <c r="A9" s="38"/>
      <c r="B9" s="626" t="s">
        <v>479</v>
      </c>
      <c r="C9" s="625" t="s">
        <v>1344</v>
      </c>
      <c r="D9" s="625"/>
      <c r="E9" s="625"/>
      <c r="F9" s="600"/>
      <c r="G9" s="600"/>
      <c r="H9" s="599"/>
    </row>
    <row r="10" spans="1:13" ht="20.100000000000001" customHeight="1" x14ac:dyDescent="0.3">
      <c r="A10" s="38"/>
      <c r="B10" s="626" t="s">
        <v>494</v>
      </c>
      <c r="C10" s="625" t="s">
        <v>1</v>
      </c>
      <c r="D10" s="625"/>
      <c r="E10" s="625"/>
      <c r="F10" s="600"/>
      <c r="G10" s="602"/>
      <c r="H10" s="599"/>
    </row>
    <row r="11" spans="1:13" ht="20.100000000000001" customHeight="1" x14ac:dyDescent="0.3">
      <c r="A11" s="38"/>
      <c r="B11" s="626" t="s">
        <v>495</v>
      </c>
      <c r="C11" s="952" t="s">
        <v>516</v>
      </c>
      <c r="D11" s="952"/>
      <c r="E11" s="952"/>
      <c r="F11" s="602"/>
      <c r="G11" s="602"/>
      <c r="H11" s="599"/>
    </row>
    <row r="12" spans="1:13" ht="20.100000000000001" customHeight="1" x14ac:dyDescent="0.3">
      <c r="A12" s="38"/>
      <c r="B12" s="626" t="s">
        <v>480</v>
      </c>
      <c r="C12" s="625" t="s">
        <v>1345</v>
      </c>
      <c r="D12" s="625"/>
      <c r="E12" s="625"/>
      <c r="F12" s="602"/>
      <c r="G12" s="602"/>
      <c r="H12" s="599"/>
    </row>
    <row r="13" spans="1:13" ht="20.100000000000001" customHeight="1" x14ac:dyDescent="0.3">
      <c r="A13" s="38"/>
      <c r="B13" s="626" t="s">
        <v>496</v>
      </c>
      <c r="C13" s="952" t="s">
        <v>1346</v>
      </c>
      <c r="D13" s="952"/>
      <c r="E13" s="952"/>
      <c r="F13" s="602"/>
      <c r="G13" s="602"/>
      <c r="H13" s="599"/>
    </row>
    <row r="14" spans="1:13" ht="20.100000000000001" customHeight="1" x14ac:dyDescent="0.3">
      <c r="A14" s="38"/>
      <c r="B14" s="626" t="s">
        <v>542</v>
      </c>
      <c r="C14" s="952" t="s">
        <v>1347</v>
      </c>
      <c r="D14" s="952"/>
      <c r="E14" s="952"/>
      <c r="F14" s="602"/>
      <c r="G14" s="602"/>
      <c r="H14" s="599"/>
    </row>
    <row r="15" spans="1:13" ht="20.100000000000001" customHeight="1" x14ac:dyDescent="0.3">
      <c r="A15" s="38"/>
      <c r="B15" s="626" t="s">
        <v>481</v>
      </c>
      <c r="C15" s="950" t="s">
        <v>1348</v>
      </c>
      <c r="D15" s="950"/>
      <c r="E15" s="950"/>
      <c r="F15" s="601"/>
      <c r="G15" s="602"/>
      <c r="H15" s="601"/>
      <c r="I15" s="26"/>
      <c r="J15" s="26"/>
      <c r="K15" s="26"/>
      <c r="L15" s="26"/>
      <c r="M15" s="26"/>
    </row>
    <row r="16" spans="1:13" ht="20.100000000000001" customHeight="1" x14ac:dyDescent="0.3">
      <c r="A16" s="38"/>
      <c r="B16" s="626" t="s">
        <v>482</v>
      </c>
      <c r="C16" s="950" t="s">
        <v>1349</v>
      </c>
      <c r="D16" s="950"/>
      <c r="E16" s="950"/>
      <c r="F16" s="600"/>
      <c r="G16" s="602"/>
      <c r="H16" s="601"/>
      <c r="I16" s="26"/>
      <c r="J16" s="26"/>
      <c r="K16" s="26"/>
      <c r="L16" s="26"/>
      <c r="M16" s="26"/>
    </row>
    <row r="17" spans="1:14" ht="20.100000000000001" customHeight="1" x14ac:dyDescent="0.3">
      <c r="A17" s="38"/>
      <c r="B17" s="626" t="s">
        <v>483</v>
      </c>
      <c r="C17" s="950" t="s">
        <v>2</v>
      </c>
      <c r="D17" s="950"/>
      <c r="E17" s="950"/>
      <c r="F17" s="600"/>
      <c r="G17" s="601"/>
      <c r="H17" s="601"/>
      <c r="I17" s="26"/>
      <c r="J17" s="26"/>
      <c r="K17" s="26"/>
      <c r="L17" s="26"/>
      <c r="M17" s="26"/>
    </row>
    <row r="18" spans="1:14" ht="20.100000000000001" customHeight="1" x14ac:dyDescent="0.3">
      <c r="A18" s="38"/>
      <c r="B18" s="626" t="s">
        <v>484</v>
      </c>
      <c r="C18" s="950" t="s">
        <v>3</v>
      </c>
      <c r="D18" s="950"/>
      <c r="E18" s="950"/>
      <c r="F18" s="600"/>
      <c r="G18" s="601"/>
      <c r="H18" s="601"/>
      <c r="I18" s="26"/>
      <c r="J18" s="26"/>
      <c r="K18" s="26"/>
      <c r="L18" s="26"/>
      <c r="M18" s="26"/>
    </row>
    <row r="19" spans="1:14" ht="20.100000000000001" customHeight="1" x14ac:dyDescent="0.3">
      <c r="A19" s="38"/>
      <c r="B19" s="626" t="s">
        <v>485</v>
      </c>
      <c r="C19" s="950" t="s">
        <v>1257</v>
      </c>
      <c r="D19" s="950"/>
      <c r="E19" s="950"/>
      <c r="F19" s="600"/>
      <c r="G19" s="601"/>
      <c r="H19" s="601"/>
      <c r="I19" s="26"/>
      <c r="J19" s="26"/>
      <c r="K19" s="26"/>
      <c r="L19" s="26"/>
      <c r="M19" s="26"/>
    </row>
    <row r="20" spans="1:14" s="37" customFormat="1" ht="20.100000000000001" customHeight="1" x14ac:dyDescent="0.3">
      <c r="A20" s="38"/>
      <c r="B20" s="626" t="s">
        <v>497</v>
      </c>
      <c r="C20" s="950" t="s">
        <v>1350</v>
      </c>
      <c r="D20" s="950"/>
      <c r="E20" s="950"/>
      <c r="F20" s="603"/>
      <c r="G20" s="61"/>
      <c r="H20" s="61"/>
      <c r="I20" s="61"/>
      <c r="J20" s="61"/>
      <c r="K20" s="61"/>
      <c r="L20" s="61"/>
      <c r="M20" s="61"/>
    </row>
    <row r="21" spans="1:14" ht="20.100000000000001" customHeight="1" x14ac:dyDescent="0.3">
      <c r="A21" s="38"/>
      <c r="B21" s="626" t="s">
        <v>486</v>
      </c>
      <c r="C21" s="950" t="s">
        <v>4</v>
      </c>
      <c r="D21" s="950"/>
      <c r="E21" s="950"/>
      <c r="F21" s="600"/>
      <c r="G21" s="26"/>
      <c r="H21" s="26"/>
      <c r="I21" s="26"/>
      <c r="J21" s="26"/>
      <c r="K21" s="26"/>
      <c r="L21" s="26"/>
      <c r="M21" s="26"/>
    </row>
    <row r="22" spans="1:14" ht="20.100000000000001" customHeight="1" x14ac:dyDescent="0.3">
      <c r="A22" s="38"/>
      <c r="B22" s="626" t="s">
        <v>487</v>
      </c>
      <c r="C22" s="950" t="s">
        <v>509</v>
      </c>
      <c r="D22" s="950"/>
      <c r="E22" s="950"/>
      <c r="F22" s="600"/>
      <c r="G22" s="26"/>
      <c r="H22" s="26"/>
      <c r="I22" s="26"/>
      <c r="J22" s="26"/>
      <c r="K22" s="26"/>
      <c r="L22" s="26"/>
      <c r="M22" s="26"/>
      <c r="N22" s="26"/>
    </row>
    <row r="23" spans="1:14" ht="20.100000000000001" customHeight="1" x14ac:dyDescent="0.3">
      <c r="A23" s="38"/>
      <c r="B23" s="626" t="s">
        <v>488</v>
      </c>
      <c r="C23" s="950" t="s">
        <v>5</v>
      </c>
      <c r="D23" s="950"/>
      <c r="E23" s="950"/>
      <c r="F23" s="951"/>
      <c r="G23" s="951"/>
      <c r="H23" s="604"/>
      <c r="I23" s="604"/>
      <c r="J23" s="604"/>
      <c r="K23" s="604"/>
    </row>
    <row r="24" spans="1:14" ht="20.100000000000001" customHeight="1" x14ac:dyDescent="0.3">
      <c r="A24" s="38"/>
      <c r="B24" s="626" t="s">
        <v>489</v>
      </c>
      <c r="C24" s="950" t="s">
        <v>6</v>
      </c>
      <c r="D24" s="950"/>
      <c r="E24" s="950"/>
      <c r="F24" s="951"/>
      <c r="G24" s="951"/>
      <c r="H24" s="593"/>
    </row>
    <row r="25" spans="1:14" ht="20.100000000000001" customHeight="1" x14ac:dyDescent="0.3">
      <c r="A25" s="38"/>
      <c r="B25" s="626" t="s">
        <v>490</v>
      </c>
      <c r="C25" s="950" t="s">
        <v>7</v>
      </c>
      <c r="D25" s="950"/>
      <c r="E25" s="950"/>
      <c r="F25" s="951"/>
      <c r="G25" s="951"/>
      <c r="H25" s="593"/>
    </row>
    <row r="26" spans="1:14" ht="20.100000000000001" customHeight="1" x14ac:dyDescent="0.3">
      <c r="A26" s="38"/>
      <c r="B26" s="626" t="s">
        <v>491</v>
      </c>
      <c r="C26" s="950" t="s">
        <v>8</v>
      </c>
      <c r="D26" s="950"/>
      <c r="E26" s="950"/>
      <c r="F26" s="951"/>
      <c r="G26" s="951"/>
      <c r="H26" s="593"/>
    </row>
    <row r="27" spans="1:14" ht="20.100000000000001" customHeight="1" x14ac:dyDescent="0.3">
      <c r="A27" s="38"/>
      <c r="B27" s="626" t="s">
        <v>492</v>
      </c>
      <c r="C27" s="950" t="s">
        <v>9</v>
      </c>
      <c r="D27" s="950"/>
      <c r="E27" s="950"/>
      <c r="F27" s="951"/>
      <c r="G27" s="951"/>
      <c r="H27" s="593"/>
    </row>
    <row r="28" spans="1:14" ht="20.100000000000001" customHeight="1" x14ac:dyDescent="0.3">
      <c r="A28" s="38"/>
      <c r="B28" s="626" t="s">
        <v>493</v>
      </c>
      <c r="C28" s="950" t="s">
        <v>10</v>
      </c>
      <c r="D28" s="950"/>
      <c r="E28" s="950"/>
      <c r="F28" s="951"/>
      <c r="G28" s="951"/>
      <c r="H28" s="593"/>
    </row>
    <row r="29" spans="1:14" ht="20.100000000000001" customHeight="1" x14ac:dyDescent="0.3">
      <c r="A29" s="38"/>
      <c r="B29" s="626" t="s">
        <v>498</v>
      </c>
      <c r="C29" s="950" t="s">
        <v>11</v>
      </c>
      <c r="D29" s="950"/>
      <c r="E29" s="950"/>
      <c r="F29" s="951"/>
      <c r="G29" s="951"/>
      <c r="H29" s="593"/>
    </row>
    <row r="30" spans="1:14" ht="20.100000000000001" customHeight="1" x14ac:dyDescent="0.3">
      <c r="A30" s="38"/>
      <c r="B30" s="626" t="s">
        <v>499</v>
      </c>
      <c r="C30" s="950" t="s">
        <v>12</v>
      </c>
      <c r="D30" s="950"/>
      <c r="E30" s="950"/>
      <c r="F30" s="951"/>
      <c r="G30" s="951"/>
      <c r="H30" s="593"/>
    </row>
    <row r="31" spans="1:14" ht="20.100000000000001" customHeight="1" x14ac:dyDescent="0.3">
      <c r="A31" s="38"/>
      <c r="B31" s="626" t="s">
        <v>500</v>
      </c>
      <c r="C31" s="950" t="s">
        <v>13</v>
      </c>
      <c r="D31" s="950"/>
      <c r="E31" s="950"/>
      <c r="F31" s="951"/>
      <c r="G31" s="951"/>
      <c r="H31" s="593"/>
    </row>
    <row r="32" spans="1:14" ht="20.100000000000001" customHeight="1" x14ac:dyDescent="0.3">
      <c r="A32" s="38"/>
      <c r="B32" s="626" t="s">
        <v>501</v>
      </c>
      <c r="C32" s="950" t="s">
        <v>14</v>
      </c>
      <c r="D32" s="950"/>
      <c r="E32" s="950"/>
      <c r="F32" s="600"/>
      <c r="G32" s="593"/>
      <c r="H32" s="593"/>
    </row>
    <row r="33" spans="1:8" ht="20.100000000000001" customHeight="1" x14ac:dyDescent="0.3">
      <c r="A33" s="38"/>
      <c r="B33" s="626" t="s">
        <v>502</v>
      </c>
      <c r="C33" s="950" t="s">
        <v>15</v>
      </c>
      <c r="D33" s="950"/>
      <c r="E33" s="950"/>
      <c r="F33" s="600"/>
      <c r="G33" s="593"/>
      <c r="H33" s="593"/>
    </row>
    <row r="34" spans="1:8" ht="20.100000000000001" customHeight="1" x14ac:dyDescent="0.3">
      <c r="A34" s="38"/>
      <c r="B34" s="626" t="s">
        <v>503</v>
      </c>
      <c r="C34" s="950" t="s">
        <v>16</v>
      </c>
      <c r="D34" s="950"/>
      <c r="E34" s="950"/>
      <c r="F34" s="600"/>
      <c r="G34" s="593"/>
      <c r="H34" s="593"/>
    </row>
    <row r="35" spans="1:8" ht="20.100000000000001" customHeight="1" x14ac:dyDescent="0.3">
      <c r="A35" s="38"/>
      <c r="B35" s="626" t="s">
        <v>504</v>
      </c>
      <c r="C35" s="950" t="s">
        <v>17</v>
      </c>
      <c r="D35" s="950"/>
      <c r="E35" s="950"/>
      <c r="F35" s="600"/>
      <c r="G35" s="593"/>
      <c r="H35" s="593"/>
    </row>
    <row r="36" spans="1:8" ht="20.100000000000001" customHeight="1" x14ac:dyDescent="0.3">
      <c r="A36" s="38"/>
      <c r="B36" s="626" t="s">
        <v>505</v>
      </c>
      <c r="C36" s="950" t="s">
        <v>439</v>
      </c>
      <c r="D36" s="950"/>
      <c r="E36" s="950"/>
      <c r="F36" s="600"/>
      <c r="G36" s="593"/>
      <c r="H36" s="593"/>
    </row>
    <row r="37" spans="1:8" ht="20.100000000000001" customHeight="1" x14ac:dyDescent="0.3">
      <c r="A37" s="38"/>
      <c r="B37" s="626" t="s">
        <v>506</v>
      </c>
      <c r="C37" s="950" t="s">
        <v>440</v>
      </c>
      <c r="D37" s="950"/>
      <c r="E37" s="950"/>
      <c r="F37" s="600"/>
      <c r="G37" s="593"/>
      <c r="H37" s="593"/>
    </row>
    <row r="38" spans="1:8" ht="20.100000000000001" customHeight="1" x14ac:dyDescent="0.3">
      <c r="A38" s="38"/>
      <c r="B38" s="626" t="s">
        <v>507</v>
      </c>
      <c r="C38" s="950" t="s">
        <v>443</v>
      </c>
      <c r="D38" s="950"/>
      <c r="E38" s="950"/>
      <c r="F38" s="600"/>
    </row>
    <row r="39" spans="1:8" ht="20.100000000000001" customHeight="1" x14ac:dyDescent="0.3">
      <c r="A39" s="38"/>
      <c r="B39" s="626" t="s">
        <v>508</v>
      </c>
      <c r="C39" s="950" t="s">
        <v>442</v>
      </c>
      <c r="D39" s="950"/>
      <c r="E39" s="950"/>
      <c r="F39" s="600"/>
    </row>
    <row r="40" spans="1:8" ht="20.100000000000001" customHeight="1" x14ac:dyDescent="0.3">
      <c r="A40" s="38"/>
      <c r="B40" s="626" t="s">
        <v>517</v>
      </c>
      <c r="C40" s="950" t="s">
        <v>471</v>
      </c>
      <c r="D40" s="950"/>
      <c r="E40" s="950"/>
      <c r="F40" s="600"/>
    </row>
    <row r="41" spans="1:8" ht="20.100000000000001" customHeight="1" x14ac:dyDescent="0.3">
      <c r="A41" s="38"/>
      <c r="B41" s="626" t="s">
        <v>518</v>
      </c>
      <c r="C41" s="950" t="s">
        <v>475</v>
      </c>
      <c r="D41" s="950"/>
      <c r="E41" s="950"/>
      <c r="F41" s="600"/>
    </row>
    <row r="42" spans="1:8" ht="20.100000000000001" customHeight="1" x14ac:dyDescent="0.3">
      <c r="A42" s="38"/>
      <c r="B42" s="626" t="s">
        <v>520</v>
      </c>
      <c r="C42" s="950" t="s">
        <v>519</v>
      </c>
      <c r="D42" s="950"/>
      <c r="E42" s="950"/>
      <c r="F42" s="600"/>
    </row>
    <row r="43" spans="1:8" ht="20.100000000000001" customHeight="1" x14ac:dyDescent="0.3">
      <c r="A43" s="38"/>
      <c r="B43" s="626" t="s">
        <v>545</v>
      </c>
      <c r="C43" s="950" t="s">
        <v>544</v>
      </c>
      <c r="D43" s="950"/>
      <c r="E43" s="950"/>
      <c r="F43" s="600"/>
    </row>
    <row r="44" spans="1:8" ht="20.100000000000001" customHeight="1" x14ac:dyDescent="0.3">
      <c r="A44" s="38"/>
      <c r="B44" s="626" t="s">
        <v>568</v>
      </c>
      <c r="C44" s="950" t="s">
        <v>543</v>
      </c>
      <c r="D44" s="950"/>
      <c r="E44" s="950"/>
      <c r="F44" s="600"/>
    </row>
    <row r="45" spans="1:8" s="37" customFormat="1" ht="20.100000000000001" customHeight="1" x14ac:dyDescent="0.3">
      <c r="A45" s="38"/>
      <c r="B45" s="626" t="s">
        <v>573</v>
      </c>
      <c r="C45" s="950" t="s">
        <v>569</v>
      </c>
      <c r="D45" s="950"/>
      <c r="E45" s="950"/>
      <c r="F45" s="132"/>
    </row>
    <row r="46" spans="1:8" s="37" customFormat="1" ht="20.100000000000001" customHeight="1" x14ac:dyDescent="0.3">
      <c r="A46" s="38"/>
      <c r="B46" s="626" t="s">
        <v>577</v>
      </c>
      <c r="C46" s="950" t="s">
        <v>578</v>
      </c>
      <c r="D46" s="950"/>
      <c r="E46" s="950"/>
      <c r="F46" s="132"/>
    </row>
    <row r="47" spans="1:8" s="37" customFormat="1" ht="20.100000000000001" customHeight="1" x14ac:dyDescent="0.3">
      <c r="A47" s="38"/>
      <c r="B47" s="626" t="s">
        <v>582</v>
      </c>
      <c r="C47" s="950" t="s">
        <v>576</v>
      </c>
      <c r="D47" s="950"/>
      <c r="E47" s="950"/>
      <c r="F47" s="132"/>
    </row>
    <row r="48" spans="1:8" s="37" customFormat="1" ht="20.100000000000001" customHeight="1" x14ac:dyDescent="0.3">
      <c r="A48" s="38"/>
      <c r="B48" s="626" t="s">
        <v>1261</v>
      </c>
      <c r="C48" s="950" t="s">
        <v>1260</v>
      </c>
      <c r="D48" s="950"/>
      <c r="E48" s="950"/>
      <c r="F48" s="132"/>
    </row>
    <row r="49" spans="1:6" s="37" customFormat="1" ht="20.100000000000001" customHeight="1" x14ac:dyDescent="0.3">
      <c r="A49" s="38"/>
      <c r="B49" s="626" t="s">
        <v>1262</v>
      </c>
      <c r="C49" s="950" t="s">
        <v>1256</v>
      </c>
      <c r="D49" s="950"/>
      <c r="E49" s="950"/>
      <c r="F49" s="132"/>
    </row>
    <row r="50" spans="1:6" s="37" customFormat="1" ht="20.100000000000001" customHeight="1" x14ac:dyDescent="0.3">
      <c r="A50" s="38"/>
      <c r="B50" s="626" t="s">
        <v>1359</v>
      </c>
      <c r="C50" s="950" t="s">
        <v>1351</v>
      </c>
      <c r="D50" s="950"/>
      <c r="E50" s="950"/>
      <c r="F50" s="132"/>
    </row>
    <row r="51" spans="1:6" ht="3.75" customHeight="1" thickBot="1" x14ac:dyDescent="0.35">
      <c r="A51" s="38"/>
      <c r="B51" s="605"/>
      <c r="C51" s="606"/>
      <c r="D51" s="606"/>
      <c r="E51" s="473"/>
    </row>
    <row r="52" spans="1:6" ht="15.75" thickTop="1" x14ac:dyDescent="0.3"/>
  </sheetData>
  <mergeCells count="50">
    <mergeCell ref="C49:E49"/>
    <mergeCell ref="F23:G23"/>
    <mergeCell ref="C23:E23"/>
    <mergeCell ref="B3:D3"/>
    <mergeCell ref="F24:G24"/>
    <mergeCell ref="F31:G31"/>
    <mergeCell ref="C26:E26"/>
    <mergeCell ref="C27:E27"/>
    <mergeCell ref="F27:G27"/>
    <mergeCell ref="F25:G25"/>
    <mergeCell ref="F26:G26"/>
    <mergeCell ref="C44:E44"/>
    <mergeCell ref="C34:E34"/>
    <mergeCell ref="C35:E35"/>
    <mergeCell ref="C36:E36"/>
    <mergeCell ref="F28:G28"/>
    <mergeCell ref="F29:G29"/>
    <mergeCell ref="F30:G30"/>
    <mergeCell ref="C47:E47"/>
    <mergeCell ref="C50:E50"/>
    <mergeCell ref="C6:E6"/>
    <mergeCell ref="C11:E11"/>
    <mergeCell ref="C19:E19"/>
    <mergeCell ref="C13:E13"/>
    <mergeCell ref="C14:E14"/>
    <mergeCell ref="C15:E15"/>
    <mergeCell ref="C37:E37"/>
    <mergeCell ref="C38:E38"/>
    <mergeCell ref="C42:E42"/>
    <mergeCell ref="C24:E24"/>
    <mergeCell ref="C16:E16"/>
    <mergeCell ref="C17:E17"/>
    <mergeCell ref="C25:E25"/>
    <mergeCell ref="C18:E18"/>
    <mergeCell ref="C46:E46"/>
    <mergeCell ref="C21:E21"/>
    <mergeCell ref="C22:E22"/>
    <mergeCell ref="C20:E20"/>
    <mergeCell ref="C48:E48"/>
    <mergeCell ref="C45:E45"/>
    <mergeCell ref="C31:E31"/>
    <mergeCell ref="C28:E28"/>
    <mergeCell ref="C29:E29"/>
    <mergeCell ref="C33:E33"/>
    <mergeCell ref="C40:E40"/>
    <mergeCell ref="C41:E41"/>
    <mergeCell ref="C43:E43"/>
    <mergeCell ref="C39:E39"/>
    <mergeCell ref="C32:E32"/>
    <mergeCell ref="C30:E30"/>
  </mergeCells>
  <hyperlinks>
    <hyperlink ref="B5" location="Glosario!A1" display="Glosario" xr:uid="{00000000-0004-0000-0000-000000000000}"/>
    <hyperlink ref="B7" location="XIII.2!A1" display="Cuadro No. XIII.2" xr:uid="{00000000-0004-0000-0000-000001000000}"/>
    <hyperlink ref="B8" location="XIII.3!A1" display="Cuadro No. XIII.3" xr:uid="{00000000-0004-0000-0000-000002000000}"/>
    <hyperlink ref="B9" location="XIII.4!A1" display="Cuadro No. XIII.4" xr:uid="{00000000-0004-0000-0000-000003000000}"/>
    <hyperlink ref="B10" location="XIII.5!A1" display="Cuadro No. XIII.5.1a" xr:uid="{00000000-0004-0000-0000-000004000000}"/>
    <hyperlink ref="B11" location="XIII.6!A1" display="Cuadro No. XIII.6.1a" xr:uid="{00000000-0004-0000-0000-000005000000}"/>
    <hyperlink ref="B13" location="XIII.8!A1" display="Cuadro No. XIII.8.1a" xr:uid="{00000000-0004-0000-0000-000006000000}"/>
    <hyperlink ref="B14" location="XIII.9!A1" display="Cuadro No. XIII.9" xr:uid="{00000000-0004-0000-0000-000007000000}"/>
    <hyperlink ref="B15" location="XIII.10!A1" display="Cuadro No. XIII.10" xr:uid="{00000000-0004-0000-0000-000009000000}"/>
    <hyperlink ref="B16" location="XIII.11!A1" display="Cuadro No. XIII.11" xr:uid="{00000000-0004-0000-0000-00000A000000}"/>
    <hyperlink ref="B17" location="XIII.12!A1" display="Cuadro No. XIII.12" xr:uid="{00000000-0004-0000-0000-00000B000000}"/>
    <hyperlink ref="B18" location="XIII.13!A1" display="Cuadro No. XIII.13" xr:uid="{00000000-0004-0000-0000-00000C000000}"/>
    <hyperlink ref="B19" location="XIII.14!A1" display="Cuadro No. XIII.14" xr:uid="{00000000-0004-0000-0000-00000D000000}"/>
    <hyperlink ref="B21" location="XIII.16!A1" display="Cuadro No. XIII.16" xr:uid="{00000000-0004-0000-0000-00000E000000}"/>
    <hyperlink ref="B22" location="XIII.17!A1" display="Cuadro No. XIII.17" xr:uid="{00000000-0004-0000-0000-00000F000000}"/>
    <hyperlink ref="B23" location="XIII.18!A1" display="Cuadro No. XIII.18" xr:uid="{00000000-0004-0000-0000-000011000000}"/>
    <hyperlink ref="B24" location="XIII.19!A1" display="Cuadro No. XIII.19" xr:uid="{00000000-0004-0000-0000-000012000000}"/>
    <hyperlink ref="B25" location="XIII.20!A1" display="Cuadro No. XIII.20" xr:uid="{00000000-0004-0000-0000-000013000000}"/>
    <hyperlink ref="B26" location="XIII.21!A1" display="Cuadro No. XIII.21" xr:uid="{00000000-0004-0000-0000-000014000000}"/>
    <hyperlink ref="B27" location="XIII.22!A1" display="Cuadro No. XIII.22" xr:uid="{00000000-0004-0000-0000-000015000000}"/>
    <hyperlink ref="B28" location="XIII.23!A1" display="Cuadro No. XIII.23" xr:uid="{00000000-0004-0000-0000-000016000000}"/>
    <hyperlink ref="B29" location="XIII.24!A1" display="Cuadro No. XIII.24" xr:uid="{00000000-0004-0000-0000-000017000000}"/>
    <hyperlink ref="B30" location="XIII.25!A1" display="Cuadro No. XIII.25" xr:uid="{00000000-0004-0000-0000-000018000000}"/>
    <hyperlink ref="B31" location="XIII.26!A1" display="Cuadro No. XIII.26" xr:uid="{00000000-0004-0000-0000-000019000000}"/>
    <hyperlink ref="B32" location="XIII.27!A1" display="Cuadro No. XIII.27" xr:uid="{00000000-0004-0000-0000-00001C000000}"/>
    <hyperlink ref="B33" location="XIII.28!A1" display="Cuadro No. XIII.28" xr:uid="{00000000-0004-0000-0000-00001F000000}"/>
    <hyperlink ref="B34" location="XIII.29!A1" display="Cuadro No. XIII.29" xr:uid="{00000000-0004-0000-0000-000022000000}"/>
    <hyperlink ref="B35" location="XIII.30!A1" display="Cuadro No. XIII.30" xr:uid="{00000000-0004-0000-0000-000025000000}"/>
    <hyperlink ref="B36" location="XIII.31!A1" display="Cuadro No. XIII.31" xr:uid="{00000000-0004-0000-0000-000028000000}"/>
    <hyperlink ref="B37" location="XIII.32!A1" display="Cuadro No. XIII.32" xr:uid="{00000000-0004-0000-0000-00002B000000}"/>
    <hyperlink ref="B39" location="XIII.34!A1" display="Cuadro No. XIII.34" xr:uid="{00000000-0004-0000-0000-00002E000000}"/>
    <hyperlink ref="B38" location="XIII.33!A1" display="Cuadro No. XIII.33" xr:uid="{00000000-0004-0000-0000-000031000000}"/>
    <hyperlink ref="B6" location="XIII.1!A1" display="Cuadro No. XIII.1" xr:uid="{00000000-0004-0000-0000-000034000000}"/>
    <hyperlink ref="B40" location="XIII.35!A1" display="Cuadro No. XIII.35" xr:uid="{00000000-0004-0000-0000-000035000000}"/>
    <hyperlink ref="B41" location="XIII.36!A1" display="Cuadro No. XIII.36" xr:uid="{00000000-0004-0000-0000-00003A000000}"/>
    <hyperlink ref="B12" location="XIII.7!A1" display="Cuadro No. XIII.7" xr:uid="{00000000-0004-0000-0000-00003C000000}"/>
    <hyperlink ref="B44" location="XIII.39!A1" display="Cuadro No. XIII.39" xr:uid="{00000000-0004-0000-0000-00003F000000}"/>
    <hyperlink ref="B42" location="XIII.37!A1" display="Cuadro No. XIII.37" xr:uid="{00000000-0004-0000-0000-000042000000}"/>
    <hyperlink ref="B43" location="XIII.38!A1" display="Cuadro No. XIII.38" xr:uid="{00000000-0004-0000-0000-000046000000}"/>
    <hyperlink ref="B50" location="XIII.45!A1" display="Cuadro No. XIII.45" xr:uid="{00000000-0004-0000-0000-000049000000}"/>
    <hyperlink ref="B45" location="XIII.40!A1" display="Cuadro No. XIII.40" xr:uid="{00000000-0004-0000-0000-00004C000000}"/>
    <hyperlink ref="B46" location="XIII.41!A1" display="Cuadro No. XIII.41" xr:uid="{00000000-0004-0000-0000-00004F000000}"/>
    <hyperlink ref="B47" location="XIII.42!A1" display="Cuadro No. XIII.42" xr:uid="{00000000-0004-0000-0000-000052000000}"/>
    <hyperlink ref="B20" location="XIII.15!A1" display="Cuadro No. XIII.15" xr:uid="{4B8F4145-F250-4C7A-AFA3-522FF61A926A}"/>
    <hyperlink ref="B48" location="'XIII.43 '!A1" display="Cuadro No. XIII.43" xr:uid="{58A69376-E6A6-42CA-BCE8-64E7B481FE9A}"/>
    <hyperlink ref="B49" location="XIII.44!A1" display="Cuadro No. XIII.44" xr:uid="{9801CDB6-BB60-4FF2-967F-57F0E89C578E}"/>
  </hyperlinks>
  <pageMargins left="0.31496062992125984" right="0" top="0.53" bottom="0.74803149606299213" header="0.31496062992125984" footer="0.31496062992125984"/>
  <pageSetup scale="6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
  <sheetViews>
    <sheetView showGridLines="0" workbookViewId="0"/>
  </sheetViews>
  <sheetFormatPr baseColWidth="10" defaultColWidth="0" defaultRowHeight="15" zeroHeight="1" x14ac:dyDescent="0.3"/>
  <cols>
    <col min="1" max="1" width="32" style="41" customWidth="1"/>
    <col min="2" max="3" width="11.42578125" style="41" customWidth="1"/>
    <col min="4" max="4" width="53.7109375" style="41" customWidth="1"/>
    <col min="5" max="6" width="11.42578125" style="41" customWidth="1"/>
    <col min="7" max="9" width="0" style="41" hidden="1" customWidth="1"/>
    <col min="10" max="16384" width="11.42578125" style="41" hidden="1"/>
  </cols>
  <sheetData>
    <row r="1" spans="1:9" s="37" customFormat="1" x14ac:dyDescent="0.3">
      <c r="A1" s="592"/>
      <c r="B1" s="132"/>
      <c r="C1" s="132"/>
      <c r="D1" s="132"/>
      <c r="E1" s="132"/>
      <c r="F1" s="132"/>
      <c r="G1" s="132"/>
      <c r="H1" s="132"/>
      <c r="I1" s="132"/>
    </row>
    <row r="2" spans="1:9" x14ac:dyDescent="0.3">
      <c r="A2" s="593"/>
      <c r="B2" s="593"/>
      <c r="C2" s="593"/>
      <c r="D2" s="593"/>
      <c r="E2" s="593"/>
      <c r="F2" s="593"/>
      <c r="G2" s="593"/>
      <c r="H2" s="593"/>
      <c r="I2" s="593"/>
    </row>
    <row r="3" spans="1:9" x14ac:dyDescent="0.3">
      <c r="A3" s="593"/>
      <c r="B3" s="593"/>
      <c r="C3" s="593"/>
      <c r="D3" s="593"/>
      <c r="E3" s="593"/>
      <c r="F3" s="593"/>
      <c r="G3" s="593"/>
      <c r="H3" s="593"/>
      <c r="I3" s="593"/>
    </row>
    <row r="4" spans="1:9" x14ac:dyDescent="0.3">
      <c r="A4" s="593"/>
      <c r="B4" s="593"/>
      <c r="C4" s="593"/>
      <c r="D4" s="593"/>
      <c r="E4" s="593"/>
      <c r="F4" s="593"/>
      <c r="G4" s="593"/>
      <c r="H4" s="593"/>
      <c r="I4" s="593"/>
    </row>
    <row r="5" spans="1:9" x14ac:dyDescent="0.3">
      <c r="A5" s="593"/>
      <c r="B5" s="593"/>
      <c r="C5" s="593"/>
      <c r="D5" s="593"/>
      <c r="E5" s="593"/>
      <c r="F5" s="593"/>
      <c r="G5" s="593"/>
      <c r="H5" s="593"/>
      <c r="I5" s="593"/>
    </row>
    <row r="6" spans="1:9" x14ac:dyDescent="0.3">
      <c r="A6" s="593"/>
      <c r="B6" s="593"/>
      <c r="C6" s="593"/>
      <c r="D6" s="593"/>
      <c r="E6" s="593"/>
      <c r="F6" s="593"/>
      <c r="G6" s="593"/>
      <c r="H6" s="593"/>
      <c r="I6" s="593"/>
    </row>
    <row r="7" spans="1:9" x14ac:dyDescent="0.3">
      <c r="A7" s="593"/>
      <c r="B7" s="593"/>
      <c r="C7" s="593"/>
      <c r="D7" s="593"/>
      <c r="E7" s="593"/>
      <c r="F7" s="593"/>
      <c r="G7" s="593"/>
      <c r="H7" s="593"/>
      <c r="I7" s="593"/>
    </row>
    <row r="8" spans="1:9" x14ac:dyDescent="0.3">
      <c r="A8" s="593"/>
      <c r="B8" s="593"/>
      <c r="C8" s="593"/>
      <c r="D8" s="593"/>
      <c r="E8" s="593"/>
      <c r="F8" s="593"/>
      <c r="G8" s="593"/>
      <c r="H8" s="593"/>
      <c r="I8" s="593"/>
    </row>
    <row r="9" spans="1:9" x14ac:dyDescent="0.3">
      <c r="A9" s="593"/>
      <c r="B9" s="593"/>
      <c r="C9" s="593"/>
      <c r="D9" s="593"/>
      <c r="E9" s="593"/>
      <c r="F9" s="593"/>
      <c r="G9" s="593"/>
      <c r="H9" s="593"/>
      <c r="I9" s="593"/>
    </row>
    <row r="10" spans="1:9" x14ac:dyDescent="0.3">
      <c r="A10" s="593"/>
      <c r="B10" s="593"/>
      <c r="C10" s="593"/>
      <c r="D10" s="593"/>
      <c r="E10" s="593"/>
      <c r="F10" s="593"/>
      <c r="G10" s="593"/>
      <c r="H10" s="593"/>
      <c r="I10" s="593"/>
    </row>
    <row r="11" spans="1:9" x14ac:dyDescent="0.3">
      <c r="A11" s="593"/>
      <c r="B11" s="593"/>
      <c r="C11" s="593"/>
      <c r="D11" s="593"/>
      <c r="E11" s="593"/>
      <c r="F11" s="593"/>
      <c r="G11" s="593"/>
      <c r="H11" s="593"/>
      <c r="I11" s="593"/>
    </row>
    <row r="12" spans="1:9" x14ac:dyDescent="0.3">
      <c r="A12" s="593"/>
      <c r="B12" s="593"/>
      <c r="C12" s="593"/>
      <c r="D12" s="593"/>
      <c r="E12" s="593"/>
      <c r="F12" s="593"/>
      <c r="G12" s="593"/>
      <c r="H12" s="593"/>
      <c r="I12" s="593"/>
    </row>
    <row r="13" spans="1:9" hidden="1" x14ac:dyDescent="0.3">
      <c r="A13" s="593"/>
      <c r="B13" s="593"/>
      <c r="C13" s="593"/>
      <c r="D13" s="593"/>
      <c r="E13" s="593"/>
      <c r="F13" s="593"/>
      <c r="G13" s="593"/>
      <c r="H13" s="593"/>
      <c r="I13" s="593"/>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D50"/>
  <sheetViews>
    <sheetView showGridLines="0" workbookViewId="0"/>
  </sheetViews>
  <sheetFormatPr baseColWidth="10" defaultColWidth="0" defaultRowHeight="15" zeroHeight="1" x14ac:dyDescent="0.2"/>
  <cols>
    <col min="1" max="1" width="22.140625" style="8" customWidth="1"/>
    <col min="2" max="27" width="8.5703125" style="8" bestFit="1" customWidth="1"/>
    <col min="28" max="28" width="4.7109375" style="8" customWidth="1"/>
    <col min="29" max="30" width="0" style="8" hidden="1" customWidth="1"/>
    <col min="31" max="16384" width="11.42578125" style="8" hidden="1"/>
  </cols>
  <sheetData>
    <row r="1" spans="1:30" s="59" customFormat="1" ht="15" customHeight="1" x14ac:dyDescent="0.2">
      <c r="A1" s="60"/>
      <c r="B1" s="61"/>
      <c r="C1" s="61"/>
      <c r="D1" s="61"/>
      <c r="E1" s="61"/>
      <c r="F1" s="61"/>
      <c r="G1" s="61"/>
      <c r="H1" s="61"/>
      <c r="I1" s="61"/>
      <c r="J1" s="61"/>
      <c r="K1" s="61"/>
      <c r="L1" s="61"/>
      <c r="M1" s="61"/>
      <c r="N1" s="61"/>
      <c r="O1" s="61"/>
      <c r="P1" s="61"/>
      <c r="Q1" s="61"/>
      <c r="R1" s="61"/>
      <c r="S1" s="61"/>
      <c r="T1" s="61"/>
      <c r="U1" s="61"/>
      <c r="V1" s="61"/>
    </row>
    <row r="2" spans="1:30" s="5" customFormat="1" ht="15" customHeight="1" x14ac:dyDescent="0.2">
      <c r="A2" s="954" t="s">
        <v>476</v>
      </c>
      <c r="B2" s="954"/>
      <c r="C2" s="954"/>
      <c r="D2" s="954"/>
      <c r="E2" s="954"/>
      <c r="F2" s="954"/>
      <c r="G2" s="954"/>
      <c r="H2" s="954"/>
      <c r="I2" s="954"/>
      <c r="J2" s="954"/>
      <c r="K2" s="954"/>
      <c r="L2" s="954"/>
      <c r="M2" s="954"/>
      <c r="N2" s="954"/>
      <c r="O2" s="954"/>
      <c r="P2" s="954"/>
      <c r="Q2" s="954"/>
      <c r="R2" s="954"/>
      <c r="S2" s="954"/>
      <c r="T2" s="954"/>
      <c r="U2" s="954"/>
      <c r="V2" s="954"/>
      <c r="W2" s="954"/>
      <c r="X2" s="954"/>
      <c r="Y2" s="954"/>
      <c r="Z2" s="954"/>
      <c r="AA2" s="954"/>
    </row>
    <row r="3" spans="1:30" s="634" customFormat="1" ht="35.1" customHeight="1" thickBot="1" x14ac:dyDescent="0.25">
      <c r="A3" s="955" t="s">
        <v>1352</v>
      </c>
      <c r="B3" s="955"/>
      <c r="C3" s="955"/>
      <c r="D3" s="955"/>
      <c r="E3" s="955"/>
      <c r="F3" s="955"/>
      <c r="G3" s="955"/>
      <c r="H3" s="955"/>
      <c r="I3" s="955"/>
      <c r="J3" s="955"/>
      <c r="K3" s="955"/>
      <c r="L3" s="955"/>
      <c r="M3" s="955"/>
      <c r="N3" s="955"/>
      <c r="O3" s="955"/>
      <c r="P3" s="955"/>
      <c r="Q3" s="955"/>
      <c r="R3" s="955"/>
      <c r="S3" s="955"/>
      <c r="T3" s="955"/>
      <c r="U3" s="955"/>
      <c r="V3" s="955"/>
    </row>
    <row r="4" spans="1:30" ht="15.75" thickTop="1" x14ac:dyDescent="0.2">
      <c r="A4" s="956" t="s">
        <v>1253</v>
      </c>
      <c r="B4" s="958">
        <v>2000</v>
      </c>
      <c r="C4" s="958">
        <v>2001</v>
      </c>
      <c r="D4" s="958">
        <v>2002</v>
      </c>
      <c r="E4" s="958">
        <v>2003</v>
      </c>
      <c r="F4" s="958">
        <v>2004</v>
      </c>
      <c r="G4" s="958">
        <v>2005</v>
      </c>
      <c r="H4" s="958">
        <v>2006</v>
      </c>
      <c r="I4" s="958">
        <v>2007</v>
      </c>
      <c r="J4" s="958">
        <v>2008</v>
      </c>
      <c r="K4" s="958">
        <v>2009</v>
      </c>
      <c r="L4" s="958">
        <v>2010</v>
      </c>
      <c r="M4" s="958">
        <v>2011</v>
      </c>
      <c r="N4" s="958">
        <v>2012</v>
      </c>
      <c r="O4" s="958">
        <v>2013</v>
      </c>
      <c r="P4" s="958">
        <v>2014</v>
      </c>
      <c r="Q4" s="958">
        <v>2015</v>
      </c>
      <c r="R4" s="958">
        <v>2016</v>
      </c>
      <c r="S4" s="958">
        <v>2017</v>
      </c>
      <c r="T4" s="958">
        <v>2018</v>
      </c>
      <c r="U4" s="958">
        <v>2019</v>
      </c>
      <c r="V4" s="958">
        <v>2020</v>
      </c>
      <c r="W4" s="958">
        <v>2021</v>
      </c>
      <c r="X4" s="958">
        <v>2022</v>
      </c>
      <c r="Y4" s="958">
        <v>2023</v>
      </c>
      <c r="Z4" s="958">
        <v>2024</v>
      </c>
      <c r="AA4" s="958">
        <v>2025</v>
      </c>
    </row>
    <row r="5" spans="1:30" ht="15.75" thickBot="1" x14ac:dyDescent="0.25">
      <c r="A5" s="957"/>
      <c r="B5" s="959"/>
      <c r="C5" s="959"/>
      <c r="D5" s="959"/>
      <c r="E5" s="959"/>
      <c r="F5" s="959"/>
      <c r="G5" s="959"/>
      <c r="H5" s="959"/>
      <c r="I5" s="959"/>
      <c r="J5" s="959"/>
      <c r="K5" s="959"/>
      <c r="L5" s="959"/>
      <c r="M5" s="959"/>
      <c r="N5" s="959"/>
      <c r="O5" s="959"/>
      <c r="P5" s="959"/>
      <c r="Q5" s="959"/>
      <c r="R5" s="959"/>
      <c r="S5" s="959"/>
      <c r="T5" s="959"/>
      <c r="U5" s="959"/>
      <c r="V5" s="959"/>
      <c r="W5" s="959"/>
      <c r="X5" s="959"/>
      <c r="Y5" s="959"/>
      <c r="Z5" s="959"/>
      <c r="AA5" s="959"/>
    </row>
    <row r="6" spans="1:30" ht="15" customHeight="1" thickTop="1" x14ac:dyDescent="0.2">
      <c r="A6" s="26"/>
      <c r="B6" s="26"/>
      <c r="C6" s="26"/>
      <c r="D6" s="26"/>
      <c r="E6" s="26"/>
      <c r="F6" s="26"/>
      <c r="G6" s="26"/>
      <c r="H6" s="26"/>
      <c r="I6" s="26"/>
      <c r="J6" s="26"/>
      <c r="K6" s="26"/>
      <c r="L6" s="26"/>
      <c r="M6" s="26"/>
      <c r="N6" s="26"/>
      <c r="O6" s="26"/>
      <c r="P6" s="26"/>
      <c r="Q6" s="26"/>
      <c r="R6" s="26"/>
      <c r="S6" s="26"/>
      <c r="T6" s="26"/>
      <c r="U6" s="26"/>
      <c r="V6" s="26"/>
      <c r="W6" s="26"/>
      <c r="X6" s="26"/>
      <c r="Y6" s="26"/>
      <c r="Z6" s="26"/>
      <c r="AA6" s="26"/>
    </row>
    <row r="7" spans="1:30" ht="15" customHeight="1" x14ac:dyDescent="0.2">
      <c r="A7" s="421" t="s">
        <v>18</v>
      </c>
      <c r="B7" s="589">
        <v>359878</v>
      </c>
      <c r="C7" s="589">
        <v>358203</v>
      </c>
      <c r="D7" s="589">
        <v>350495</v>
      </c>
      <c r="E7" s="589">
        <v>351122</v>
      </c>
      <c r="F7" s="589">
        <v>349622</v>
      </c>
      <c r="G7" s="589">
        <v>344149</v>
      </c>
      <c r="H7" s="589">
        <v>358608</v>
      </c>
      <c r="I7" s="589">
        <v>360106</v>
      </c>
      <c r="J7" s="589">
        <v>359076</v>
      </c>
      <c r="K7" s="589">
        <v>373224</v>
      </c>
      <c r="L7" s="589">
        <v>385942</v>
      </c>
      <c r="M7" s="589">
        <v>391820</v>
      </c>
      <c r="N7" s="589">
        <v>406549</v>
      </c>
      <c r="O7" s="589">
        <v>406012</v>
      </c>
      <c r="P7" s="589">
        <v>407732</v>
      </c>
      <c r="Q7" s="589">
        <v>410546</v>
      </c>
      <c r="R7" s="589">
        <v>418060</v>
      </c>
      <c r="S7" s="589">
        <v>422842</v>
      </c>
      <c r="T7" s="589">
        <v>430605</v>
      </c>
      <c r="U7" s="589">
        <v>431796</v>
      </c>
      <c r="V7" s="589">
        <v>453937</v>
      </c>
      <c r="W7" s="589">
        <v>443119</v>
      </c>
      <c r="X7" s="589">
        <v>443088</v>
      </c>
      <c r="Y7" s="589">
        <f>SUM(Y9:Y44)</f>
        <v>451309</v>
      </c>
      <c r="Z7" s="589">
        <v>467428</v>
      </c>
      <c r="AA7" s="589">
        <v>511177</v>
      </c>
    </row>
    <row r="8" spans="1:30" ht="15" customHeight="1" x14ac:dyDescent="0.2">
      <c r="A8" s="26"/>
      <c r="B8" s="589"/>
      <c r="C8" s="589"/>
      <c r="D8" s="589"/>
      <c r="E8" s="589"/>
      <c r="F8" s="589"/>
      <c r="G8" s="589"/>
      <c r="H8" s="589"/>
      <c r="I8" s="589"/>
      <c r="J8" s="589"/>
      <c r="K8" s="589"/>
      <c r="L8" s="589"/>
      <c r="M8" s="589"/>
      <c r="N8" s="589"/>
      <c r="O8" s="589"/>
      <c r="P8" s="589"/>
      <c r="Q8" s="589"/>
      <c r="R8" s="589"/>
      <c r="S8" s="589"/>
      <c r="T8" s="589"/>
      <c r="U8" s="589"/>
      <c r="V8" s="589"/>
      <c r="W8" s="589"/>
      <c r="X8" s="589"/>
      <c r="Y8" s="589"/>
      <c r="Z8" s="589"/>
      <c r="AA8" s="589"/>
    </row>
    <row r="9" spans="1:30" ht="15" customHeight="1" x14ac:dyDescent="0.2">
      <c r="A9" s="26" t="s">
        <v>19</v>
      </c>
      <c r="B9" s="589">
        <v>4364</v>
      </c>
      <c r="C9" s="589">
        <v>4345</v>
      </c>
      <c r="D9" s="589">
        <v>4114</v>
      </c>
      <c r="E9" s="589">
        <v>4245</v>
      </c>
      <c r="F9" s="589">
        <v>4165</v>
      </c>
      <c r="G9" s="589">
        <v>4181</v>
      </c>
      <c r="H9" s="589">
        <v>4454</v>
      </c>
      <c r="I9" s="589">
        <v>4497</v>
      </c>
      <c r="J9" s="589">
        <v>4505</v>
      </c>
      <c r="K9" s="589">
        <v>4625</v>
      </c>
      <c r="L9" s="589">
        <v>4870</v>
      </c>
      <c r="M9" s="589">
        <v>5068</v>
      </c>
      <c r="N9" s="589">
        <v>5320</v>
      </c>
      <c r="O9" s="589">
        <v>5259</v>
      </c>
      <c r="P9" s="589">
        <v>5274</v>
      </c>
      <c r="Q9" s="589">
        <v>5422</v>
      </c>
      <c r="R9" s="589">
        <v>5903</v>
      </c>
      <c r="S9" s="589">
        <v>6255</v>
      </c>
      <c r="T9" s="589">
        <v>7110</v>
      </c>
      <c r="U9" s="589">
        <v>7125</v>
      </c>
      <c r="V9" s="589">
        <v>7858</v>
      </c>
      <c r="W9" s="589">
        <v>7252</v>
      </c>
      <c r="X9" s="589">
        <v>7318</v>
      </c>
      <c r="Y9" s="589">
        <v>7442</v>
      </c>
      <c r="Z9" s="589">
        <v>7698</v>
      </c>
      <c r="AA9" s="589">
        <v>8174</v>
      </c>
      <c r="AB9" s="580"/>
      <c r="AD9" s="185"/>
    </row>
    <row r="10" spans="1:30" ht="15" customHeight="1" x14ac:dyDescent="0.2">
      <c r="A10" s="26" t="s">
        <v>20</v>
      </c>
      <c r="B10" s="589">
        <v>10156</v>
      </c>
      <c r="C10" s="589">
        <v>10284</v>
      </c>
      <c r="D10" s="589">
        <v>10414</v>
      </c>
      <c r="E10" s="589">
        <v>10320</v>
      </c>
      <c r="F10" s="589">
        <v>10318</v>
      </c>
      <c r="G10" s="589">
        <v>10205</v>
      </c>
      <c r="H10" s="589">
        <v>10871</v>
      </c>
      <c r="I10" s="589">
        <v>11215</v>
      </c>
      <c r="J10" s="589">
        <v>11380</v>
      </c>
      <c r="K10" s="589">
        <v>12122</v>
      </c>
      <c r="L10" s="589">
        <v>12461</v>
      </c>
      <c r="M10" s="589">
        <v>13083</v>
      </c>
      <c r="N10" s="589">
        <v>13403</v>
      </c>
      <c r="O10" s="589">
        <v>13106</v>
      </c>
      <c r="P10" s="589">
        <v>13304</v>
      </c>
      <c r="Q10" s="589">
        <v>13240</v>
      </c>
      <c r="R10" s="589">
        <v>13515</v>
      </c>
      <c r="S10" s="589">
        <v>13371</v>
      </c>
      <c r="T10" s="589">
        <v>13176</v>
      </c>
      <c r="U10" s="589">
        <v>13185</v>
      </c>
      <c r="V10" s="589">
        <v>14046</v>
      </c>
      <c r="W10" s="589">
        <v>14177</v>
      </c>
      <c r="X10" s="589">
        <v>13916</v>
      </c>
      <c r="Y10" s="589">
        <v>14080</v>
      </c>
      <c r="Z10" s="589">
        <v>14651</v>
      </c>
      <c r="AA10" s="589">
        <v>16117</v>
      </c>
      <c r="AB10" s="580"/>
      <c r="AD10" s="185"/>
    </row>
    <row r="11" spans="1:30" ht="15" customHeight="1" x14ac:dyDescent="0.2">
      <c r="A11" s="26" t="s">
        <v>21</v>
      </c>
      <c r="B11" s="589">
        <v>2431</v>
      </c>
      <c r="C11" s="589">
        <v>2492</v>
      </c>
      <c r="D11" s="589">
        <v>2471</v>
      </c>
      <c r="E11" s="589">
        <v>2516</v>
      </c>
      <c r="F11" s="589">
        <v>2522</v>
      </c>
      <c r="G11" s="589">
        <v>2522</v>
      </c>
      <c r="H11" s="589">
        <v>2728</v>
      </c>
      <c r="I11" s="589">
        <v>2785</v>
      </c>
      <c r="J11" s="589">
        <v>2785</v>
      </c>
      <c r="K11" s="589">
        <v>2937</v>
      </c>
      <c r="L11" s="589">
        <v>3040</v>
      </c>
      <c r="M11" s="589">
        <v>3443</v>
      </c>
      <c r="N11" s="589">
        <v>3715</v>
      </c>
      <c r="O11" s="589">
        <v>3669</v>
      </c>
      <c r="P11" s="589">
        <v>3704</v>
      </c>
      <c r="Q11" s="589">
        <v>3757</v>
      </c>
      <c r="R11" s="589">
        <v>3995</v>
      </c>
      <c r="S11" s="589">
        <v>4030</v>
      </c>
      <c r="T11" s="589">
        <v>4210</v>
      </c>
      <c r="U11" s="589">
        <v>4371</v>
      </c>
      <c r="V11" s="589">
        <v>4662</v>
      </c>
      <c r="W11" s="589">
        <v>4321</v>
      </c>
      <c r="X11" s="589">
        <v>4428</v>
      </c>
      <c r="Y11" s="589">
        <v>4522</v>
      </c>
      <c r="Z11" s="589">
        <v>4733</v>
      </c>
      <c r="AA11" s="589">
        <v>5160</v>
      </c>
      <c r="AB11" s="580"/>
      <c r="AD11" s="185"/>
    </row>
    <row r="12" spans="1:30" ht="15" customHeight="1" x14ac:dyDescent="0.2">
      <c r="A12" s="26" t="s">
        <v>22</v>
      </c>
      <c r="B12" s="589">
        <v>2194</v>
      </c>
      <c r="C12" s="589">
        <v>2221</v>
      </c>
      <c r="D12" s="589">
        <v>2142</v>
      </c>
      <c r="E12" s="589">
        <v>2168</v>
      </c>
      <c r="F12" s="589">
        <v>2159</v>
      </c>
      <c r="G12" s="589">
        <v>2212</v>
      </c>
      <c r="H12" s="589">
        <v>2371</v>
      </c>
      <c r="I12" s="589">
        <v>2530</v>
      </c>
      <c r="J12" s="589">
        <v>2497</v>
      </c>
      <c r="K12" s="589">
        <v>2615</v>
      </c>
      <c r="L12" s="589">
        <v>2747</v>
      </c>
      <c r="M12" s="589">
        <v>2843</v>
      </c>
      <c r="N12" s="589">
        <v>2995</v>
      </c>
      <c r="O12" s="589">
        <v>2921</v>
      </c>
      <c r="P12" s="589">
        <v>2923</v>
      </c>
      <c r="Q12" s="589">
        <v>2964</v>
      </c>
      <c r="R12" s="589">
        <v>2969</v>
      </c>
      <c r="S12" s="589">
        <v>2983</v>
      </c>
      <c r="T12" s="589">
        <v>2994</v>
      </c>
      <c r="U12" s="589">
        <v>3096</v>
      </c>
      <c r="V12" s="589">
        <v>3341</v>
      </c>
      <c r="W12" s="589">
        <v>3341</v>
      </c>
      <c r="X12" s="589">
        <v>3291</v>
      </c>
      <c r="Y12" s="589">
        <v>3332</v>
      </c>
      <c r="Z12" s="589">
        <v>3462</v>
      </c>
      <c r="AA12" s="589">
        <v>4028</v>
      </c>
      <c r="AB12" s="580"/>
      <c r="AD12" s="185"/>
    </row>
    <row r="13" spans="1:30" ht="15" customHeight="1" x14ac:dyDescent="0.2">
      <c r="A13" s="26" t="s">
        <v>23</v>
      </c>
      <c r="B13" s="589">
        <v>14537</v>
      </c>
      <c r="C13" s="589">
        <v>14809</v>
      </c>
      <c r="D13" s="589">
        <v>14453</v>
      </c>
      <c r="E13" s="589">
        <v>14466</v>
      </c>
      <c r="F13" s="589">
        <v>14218</v>
      </c>
      <c r="G13" s="589">
        <v>13989</v>
      </c>
      <c r="H13" s="589">
        <v>14351</v>
      </c>
      <c r="I13" s="589">
        <v>14133</v>
      </c>
      <c r="J13" s="589">
        <v>13764</v>
      </c>
      <c r="K13" s="589">
        <v>14577</v>
      </c>
      <c r="L13" s="589">
        <v>14785</v>
      </c>
      <c r="M13" s="589">
        <v>14778</v>
      </c>
      <c r="N13" s="589">
        <v>15044</v>
      </c>
      <c r="O13" s="589">
        <v>14944</v>
      </c>
      <c r="P13" s="589">
        <v>15041</v>
      </c>
      <c r="Q13" s="589">
        <v>15000</v>
      </c>
      <c r="R13" s="589">
        <v>14999</v>
      </c>
      <c r="S13" s="589">
        <v>15649</v>
      </c>
      <c r="T13" s="589">
        <v>16098</v>
      </c>
      <c r="U13" s="589">
        <v>16088</v>
      </c>
      <c r="V13" s="589">
        <v>17540</v>
      </c>
      <c r="W13" s="589">
        <v>17488</v>
      </c>
      <c r="X13" s="589">
        <v>17331</v>
      </c>
      <c r="Y13" s="589">
        <v>17578</v>
      </c>
      <c r="Z13" s="589">
        <v>18028</v>
      </c>
      <c r="AA13" s="589">
        <v>19059</v>
      </c>
      <c r="AB13" s="580"/>
      <c r="AD13" s="185"/>
    </row>
    <row r="14" spans="1:30" ht="15" customHeight="1" x14ac:dyDescent="0.2">
      <c r="A14" s="26" t="s">
        <v>24</v>
      </c>
      <c r="B14" s="589">
        <v>2521</v>
      </c>
      <c r="C14" s="589">
        <v>2473</v>
      </c>
      <c r="D14" s="589">
        <v>2404</v>
      </c>
      <c r="E14" s="589">
        <v>2428</v>
      </c>
      <c r="F14" s="589">
        <v>2443</v>
      </c>
      <c r="G14" s="589">
        <v>2506</v>
      </c>
      <c r="H14" s="589">
        <v>2656</v>
      </c>
      <c r="I14" s="589">
        <v>2882</v>
      </c>
      <c r="J14" s="589">
        <v>2877</v>
      </c>
      <c r="K14" s="589">
        <v>3072</v>
      </c>
      <c r="L14" s="589">
        <v>3123</v>
      </c>
      <c r="M14" s="589">
        <v>3138</v>
      </c>
      <c r="N14" s="589">
        <v>3286</v>
      </c>
      <c r="O14" s="589">
        <v>3308</v>
      </c>
      <c r="P14" s="589">
        <v>3266</v>
      </c>
      <c r="Q14" s="589">
        <v>3315</v>
      </c>
      <c r="R14" s="589">
        <v>3708</v>
      </c>
      <c r="S14" s="589">
        <v>4026</v>
      </c>
      <c r="T14" s="589">
        <v>4022</v>
      </c>
      <c r="U14" s="589">
        <v>4102</v>
      </c>
      <c r="V14" s="589">
        <v>4553</v>
      </c>
      <c r="W14" s="589">
        <v>4403</v>
      </c>
      <c r="X14" s="589">
        <v>4132</v>
      </c>
      <c r="Y14" s="589">
        <v>4206</v>
      </c>
      <c r="Z14" s="589">
        <v>4409</v>
      </c>
      <c r="AA14" s="589">
        <v>4637</v>
      </c>
      <c r="AB14" s="580"/>
      <c r="AD14" s="185"/>
    </row>
    <row r="15" spans="1:30" ht="15" customHeight="1" x14ac:dyDescent="0.2">
      <c r="A15" s="26" t="s">
        <v>25</v>
      </c>
      <c r="B15" s="589">
        <v>4510</v>
      </c>
      <c r="C15" s="589">
        <v>4512</v>
      </c>
      <c r="D15" s="589">
        <v>4446</v>
      </c>
      <c r="E15" s="589">
        <v>4361</v>
      </c>
      <c r="F15" s="589">
        <v>4420</v>
      </c>
      <c r="G15" s="589">
        <v>4313</v>
      </c>
      <c r="H15" s="589">
        <v>4472</v>
      </c>
      <c r="I15" s="589">
        <v>4478</v>
      </c>
      <c r="J15" s="589">
        <v>4527</v>
      </c>
      <c r="K15" s="589">
        <v>4588</v>
      </c>
      <c r="L15" s="589">
        <v>4866</v>
      </c>
      <c r="M15" s="589">
        <v>4967</v>
      </c>
      <c r="N15" s="589">
        <v>5225</v>
      </c>
      <c r="O15" s="589">
        <v>5339</v>
      </c>
      <c r="P15" s="589">
        <v>5385</v>
      </c>
      <c r="Q15" s="589">
        <v>5308</v>
      </c>
      <c r="R15" s="589">
        <v>5492</v>
      </c>
      <c r="S15" s="589">
        <v>5441</v>
      </c>
      <c r="T15" s="589">
        <v>5446</v>
      </c>
      <c r="U15" s="589">
        <v>5348</v>
      </c>
      <c r="V15" s="589">
        <v>5898</v>
      </c>
      <c r="W15" s="589">
        <v>6088</v>
      </c>
      <c r="X15" s="589">
        <v>6214</v>
      </c>
      <c r="Y15" s="589">
        <v>6337</v>
      </c>
      <c r="Z15" s="589">
        <v>6551</v>
      </c>
      <c r="AA15" s="589">
        <v>10752</v>
      </c>
      <c r="AB15" s="580"/>
      <c r="AD15" s="185"/>
    </row>
    <row r="16" spans="1:30" ht="15" customHeight="1" x14ac:dyDescent="0.2">
      <c r="A16" s="26" t="s">
        <v>26</v>
      </c>
      <c r="B16" s="589">
        <v>13809</v>
      </c>
      <c r="C16" s="589">
        <v>13774</v>
      </c>
      <c r="D16" s="589">
        <v>13090</v>
      </c>
      <c r="E16" s="589">
        <v>13196</v>
      </c>
      <c r="F16" s="589">
        <v>13264</v>
      </c>
      <c r="G16" s="589">
        <v>13103</v>
      </c>
      <c r="H16" s="589">
        <v>14646</v>
      </c>
      <c r="I16" s="589">
        <v>14741</v>
      </c>
      <c r="J16" s="589">
        <v>14558</v>
      </c>
      <c r="K16" s="589">
        <v>15184</v>
      </c>
      <c r="L16" s="589">
        <v>15707</v>
      </c>
      <c r="M16" s="589">
        <v>15728</v>
      </c>
      <c r="N16" s="589">
        <v>15903</v>
      </c>
      <c r="O16" s="589">
        <v>15901</v>
      </c>
      <c r="P16" s="589">
        <v>15976</v>
      </c>
      <c r="Q16" s="589">
        <v>16017</v>
      </c>
      <c r="R16" s="589">
        <v>15809</v>
      </c>
      <c r="S16" s="589">
        <v>16034</v>
      </c>
      <c r="T16" s="589">
        <v>16507</v>
      </c>
      <c r="U16" s="589">
        <v>16504</v>
      </c>
      <c r="V16" s="589">
        <v>17262</v>
      </c>
      <c r="W16" s="589">
        <v>16649</v>
      </c>
      <c r="X16" s="589">
        <v>16389</v>
      </c>
      <c r="Y16" s="589">
        <v>16606</v>
      </c>
      <c r="Z16" s="589">
        <v>17560</v>
      </c>
      <c r="AA16" s="589">
        <v>20932</v>
      </c>
      <c r="AB16" s="580"/>
      <c r="AD16" s="185"/>
    </row>
    <row r="17" spans="1:30" ht="15" customHeight="1" x14ac:dyDescent="0.2">
      <c r="A17" s="26" t="s">
        <v>27</v>
      </c>
      <c r="B17" s="589">
        <v>10699</v>
      </c>
      <c r="C17" s="589">
        <v>9548</v>
      </c>
      <c r="D17" s="589">
        <v>9325</v>
      </c>
      <c r="E17" s="589">
        <v>9082</v>
      </c>
      <c r="F17" s="589">
        <v>8782</v>
      </c>
      <c r="G17" s="589">
        <v>8645</v>
      </c>
      <c r="H17" s="589">
        <v>8830</v>
      </c>
      <c r="I17" s="589">
        <v>8591</v>
      </c>
      <c r="J17" s="589">
        <v>8289</v>
      </c>
      <c r="K17" s="589">
        <v>8120</v>
      </c>
      <c r="L17" s="589">
        <v>8404</v>
      </c>
      <c r="M17" s="589">
        <v>8646</v>
      </c>
      <c r="N17" s="589">
        <v>9064</v>
      </c>
      <c r="O17" s="589">
        <v>9016</v>
      </c>
      <c r="P17" s="589">
        <v>9030</v>
      </c>
      <c r="Q17" s="589">
        <v>9027</v>
      </c>
      <c r="R17" s="589">
        <v>9243</v>
      </c>
      <c r="S17" s="589">
        <v>9161</v>
      </c>
      <c r="T17" s="589">
        <v>9072</v>
      </c>
      <c r="U17" s="589">
        <v>8796</v>
      </c>
      <c r="V17" s="589">
        <v>9029</v>
      </c>
      <c r="W17" s="589">
        <v>8946</v>
      </c>
      <c r="X17" s="589">
        <v>8959</v>
      </c>
      <c r="Y17" s="589">
        <v>9143</v>
      </c>
      <c r="Z17" s="589">
        <v>9388</v>
      </c>
      <c r="AA17" s="589">
        <v>9788</v>
      </c>
      <c r="AB17" s="580"/>
      <c r="AD17" s="185"/>
    </row>
    <row r="18" spans="1:30" ht="15" customHeight="1" x14ac:dyDescent="0.2">
      <c r="A18" s="26" t="s">
        <v>643</v>
      </c>
      <c r="B18" s="589">
        <v>37044</v>
      </c>
      <c r="C18" s="589">
        <v>36856</v>
      </c>
      <c r="D18" s="589">
        <v>35965</v>
      </c>
      <c r="E18" s="589">
        <v>35507</v>
      </c>
      <c r="F18" s="589">
        <v>35174</v>
      </c>
      <c r="G18" s="589">
        <v>34235</v>
      </c>
      <c r="H18" s="589">
        <v>34709</v>
      </c>
      <c r="I18" s="589">
        <v>34571</v>
      </c>
      <c r="J18" s="589">
        <v>33619</v>
      </c>
      <c r="K18" s="589">
        <v>35183</v>
      </c>
      <c r="L18" s="589">
        <v>35895</v>
      </c>
      <c r="M18" s="589">
        <v>35635</v>
      </c>
      <c r="N18" s="589">
        <v>36736</v>
      </c>
      <c r="O18" s="589">
        <v>36786</v>
      </c>
      <c r="P18" s="589">
        <v>37181</v>
      </c>
      <c r="Q18" s="589">
        <v>38005</v>
      </c>
      <c r="R18" s="589">
        <v>38153</v>
      </c>
      <c r="S18" s="589">
        <v>37892</v>
      </c>
      <c r="T18" s="589">
        <v>37601</v>
      </c>
      <c r="U18" s="589">
        <v>37469</v>
      </c>
      <c r="V18" s="589">
        <v>38418</v>
      </c>
      <c r="W18" s="589">
        <v>37903</v>
      </c>
      <c r="X18" s="589">
        <v>37741</v>
      </c>
      <c r="Y18" s="589">
        <v>38245</v>
      </c>
      <c r="Z18" s="589">
        <v>39328</v>
      </c>
      <c r="AA18" s="589">
        <v>41051</v>
      </c>
      <c r="AB18" s="580"/>
      <c r="AD18" s="185"/>
    </row>
    <row r="19" spans="1:30" ht="15" customHeight="1" x14ac:dyDescent="0.2">
      <c r="A19" s="26" t="s">
        <v>562</v>
      </c>
      <c r="B19" s="589">
        <v>38116</v>
      </c>
      <c r="C19" s="589">
        <v>37830</v>
      </c>
      <c r="D19" s="589">
        <v>37425</v>
      </c>
      <c r="E19" s="589">
        <v>36959</v>
      </c>
      <c r="F19" s="589">
        <v>36569</v>
      </c>
      <c r="G19" s="589">
        <v>35802</v>
      </c>
      <c r="H19" s="589">
        <v>36568</v>
      </c>
      <c r="I19" s="589">
        <v>36188</v>
      </c>
      <c r="J19" s="589">
        <v>36587</v>
      </c>
      <c r="K19" s="589">
        <v>36866</v>
      </c>
      <c r="L19" s="589">
        <v>37931</v>
      </c>
      <c r="M19" s="589">
        <v>38122</v>
      </c>
      <c r="N19" s="589">
        <v>38992</v>
      </c>
      <c r="O19" s="589">
        <v>39064</v>
      </c>
      <c r="P19" s="589">
        <v>40071</v>
      </c>
      <c r="Q19" s="589">
        <v>39928</v>
      </c>
      <c r="R19" s="589">
        <v>40548</v>
      </c>
      <c r="S19" s="589">
        <v>40808</v>
      </c>
      <c r="T19" s="589">
        <v>41046</v>
      </c>
      <c r="U19" s="589">
        <v>41017</v>
      </c>
      <c r="V19" s="589">
        <v>42916</v>
      </c>
      <c r="W19" s="589">
        <v>41850</v>
      </c>
      <c r="X19" s="589">
        <v>41454</v>
      </c>
      <c r="Y19" s="589">
        <v>41458</v>
      </c>
      <c r="Z19" s="589">
        <v>43086</v>
      </c>
      <c r="AA19" s="589">
        <v>44252</v>
      </c>
      <c r="AB19" s="580"/>
      <c r="AD19" s="185"/>
    </row>
    <row r="20" spans="1:30" ht="15" customHeight="1" x14ac:dyDescent="0.2">
      <c r="A20" s="26" t="s">
        <v>28</v>
      </c>
      <c r="B20" s="589">
        <v>5656</v>
      </c>
      <c r="C20" s="589">
        <v>5539</v>
      </c>
      <c r="D20" s="589">
        <v>5402</v>
      </c>
      <c r="E20" s="589">
        <v>5452</v>
      </c>
      <c r="F20" s="589">
        <v>5482</v>
      </c>
      <c r="G20" s="589">
        <v>5362</v>
      </c>
      <c r="H20" s="589">
        <v>5525</v>
      </c>
      <c r="I20" s="589">
        <v>5480</v>
      </c>
      <c r="J20" s="589">
        <v>5503</v>
      </c>
      <c r="K20" s="589">
        <v>5878</v>
      </c>
      <c r="L20" s="589">
        <v>6156</v>
      </c>
      <c r="M20" s="589">
        <v>6233</v>
      </c>
      <c r="N20" s="589">
        <v>6243</v>
      </c>
      <c r="O20" s="589">
        <v>6236</v>
      </c>
      <c r="P20" s="589">
        <v>6301</v>
      </c>
      <c r="Q20" s="589">
        <v>6253</v>
      </c>
      <c r="R20" s="589">
        <v>6346</v>
      </c>
      <c r="S20" s="589">
        <v>6385</v>
      </c>
      <c r="T20" s="589">
        <v>6348</v>
      </c>
      <c r="U20" s="589">
        <v>6257</v>
      </c>
      <c r="V20" s="589">
        <v>6303</v>
      </c>
      <c r="W20" s="589">
        <v>6490</v>
      </c>
      <c r="X20" s="589">
        <v>6297</v>
      </c>
      <c r="Y20" s="589">
        <v>6409</v>
      </c>
      <c r="Z20" s="589">
        <v>6600</v>
      </c>
      <c r="AA20" s="589">
        <v>7382</v>
      </c>
      <c r="AB20" s="580"/>
      <c r="AD20" s="185"/>
    </row>
    <row r="21" spans="1:30" ht="15" customHeight="1" x14ac:dyDescent="0.2">
      <c r="A21" s="26" t="s">
        <v>29</v>
      </c>
      <c r="B21" s="589">
        <v>11884</v>
      </c>
      <c r="C21" s="589">
        <v>11885</v>
      </c>
      <c r="D21" s="589">
        <v>11580</v>
      </c>
      <c r="E21" s="589">
        <v>11673</v>
      </c>
      <c r="F21" s="589">
        <v>11815</v>
      </c>
      <c r="G21" s="589">
        <v>11886</v>
      </c>
      <c r="H21" s="589">
        <v>12530</v>
      </c>
      <c r="I21" s="589">
        <v>12410</v>
      </c>
      <c r="J21" s="589">
        <v>12368</v>
      </c>
      <c r="K21" s="589">
        <v>12959</v>
      </c>
      <c r="L21" s="589">
        <v>13286</v>
      </c>
      <c r="M21" s="589">
        <v>13411</v>
      </c>
      <c r="N21" s="589">
        <v>13753</v>
      </c>
      <c r="O21" s="589">
        <v>13723</v>
      </c>
      <c r="P21" s="589">
        <v>13795</v>
      </c>
      <c r="Q21" s="589">
        <v>13988</v>
      </c>
      <c r="R21" s="589">
        <v>14491</v>
      </c>
      <c r="S21" s="589">
        <v>14873</v>
      </c>
      <c r="T21" s="589">
        <v>16022</v>
      </c>
      <c r="U21" s="589">
        <v>16455</v>
      </c>
      <c r="V21" s="589">
        <v>17395</v>
      </c>
      <c r="W21" s="589">
        <v>16715</v>
      </c>
      <c r="X21" s="589">
        <v>16568</v>
      </c>
      <c r="Y21" s="589">
        <v>16807</v>
      </c>
      <c r="Z21" s="589">
        <v>17318</v>
      </c>
      <c r="AA21" s="589">
        <v>17936</v>
      </c>
      <c r="AB21" s="580"/>
      <c r="AD21" s="185"/>
    </row>
    <row r="22" spans="1:30" ht="15" customHeight="1" x14ac:dyDescent="0.2">
      <c r="A22" s="26" t="s">
        <v>30</v>
      </c>
      <c r="B22" s="589">
        <v>5077</v>
      </c>
      <c r="C22" s="589">
        <v>5125</v>
      </c>
      <c r="D22" s="589">
        <v>5044</v>
      </c>
      <c r="E22" s="589">
        <v>5102</v>
      </c>
      <c r="F22" s="589">
        <v>5071</v>
      </c>
      <c r="G22" s="589">
        <v>5050</v>
      </c>
      <c r="H22" s="589">
        <v>5258</v>
      </c>
      <c r="I22" s="589">
        <v>5410</v>
      </c>
      <c r="J22" s="589">
        <v>5442</v>
      </c>
      <c r="K22" s="589">
        <v>5753</v>
      </c>
      <c r="L22" s="589">
        <v>5813</v>
      </c>
      <c r="M22" s="589">
        <v>5874</v>
      </c>
      <c r="N22" s="589">
        <v>5910</v>
      </c>
      <c r="O22" s="589">
        <v>5864</v>
      </c>
      <c r="P22" s="589">
        <v>5807</v>
      </c>
      <c r="Q22" s="589">
        <v>5783</v>
      </c>
      <c r="R22" s="589">
        <v>5847</v>
      </c>
      <c r="S22" s="589">
        <v>5981</v>
      </c>
      <c r="T22" s="589">
        <v>6039</v>
      </c>
      <c r="U22" s="589">
        <v>6013</v>
      </c>
      <c r="V22" s="589">
        <v>6382</v>
      </c>
      <c r="W22" s="589">
        <v>5964</v>
      </c>
      <c r="X22" s="589">
        <v>6026</v>
      </c>
      <c r="Y22" s="589">
        <v>6141</v>
      </c>
      <c r="Z22" s="589">
        <v>6335</v>
      </c>
      <c r="AA22" s="589">
        <v>6814</v>
      </c>
      <c r="AB22" s="580"/>
      <c r="AD22" s="185"/>
    </row>
    <row r="23" spans="1:30" ht="15" customHeight="1" x14ac:dyDescent="0.2">
      <c r="A23" s="26" t="s">
        <v>31</v>
      </c>
      <c r="B23" s="589">
        <v>4358</v>
      </c>
      <c r="C23" s="589">
        <v>4538</v>
      </c>
      <c r="D23" s="589">
        <v>4243</v>
      </c>
      <c r="E23" s="589">
        <v>4259</v>
      </c>
      <c r="F23" s="589">
        <v>4345</v>
      </c>
      <c r="G23" s="589">
        <v>4318</v>
      </c>
      <c r="H23" s="589">
        <v>4642</v>
      </c>
      <c r="I23" s="589">
        <v>4749</v>
      </c>
      <c r="J23" s="589">
        <v>4735</v>
      </c>
      <c r="K23" s="589">
        <v>4854</v>
      </c>
      <c r="L23" s="589">
        <v>4911</v>
      </c>
      <c r="M23" s="589">
        <v>4957</v>
      </c>
      <c r="N23" s="589">
        <v>5061</v>
      </c>
      <c r="O23" s="589">
        <v>5089</v>
      </c>
      <c r="P23" s="589">
        <v>5070</v>
      </c>
      <c r="Q23" s="589">
        <v>5044</v>
      </c>
      <c r="R23" s="589">
        <v>5164</v>
      </c>
      <c r="S23" s="589">
        <v>5288</v>
      </c>
      <c r="T23" s="589">
        <v>5431</v>
      </c>
      <c r="U23" s="589">
        <v>5376</v>
      </c>
      <c r="V23" s="589">
        <v>6202</v>
      </c>
      <c r="W23" s="589">
        <v>5730</v>
      </c>
      <c r="X23" s="589">
        <v>6388</v>
      </c>
      <c r="Y23" s="589">
        <v>6940</v>
      </c>
      <c r="Z23" s="589">
        <v>7321</v>
      </c>
      <c r="AA23" s="589">
        <v>8878</v>
      </c>
      <c r="AB23" s="580"/>
      <c r="AD23" s="185"/>
    </row>
    <row r="24" spans="1:30" ht="15" customHeight="1" x14ac:dyDescent="0.2">
      <c r="A24" s="26" t="s">
        <v>32</v>
      </c>
      <c r="B24" s="589">
        <v>27350</v>
      </c>
      <c r="C24" s="589">
        <v>26556</v>
      </c>
      <c r="D24" s="589">
        <v>26450</v>
      </c>
      <c r="E24" s="589">
        <v>26609</v>
      </c>
      <c r="F24" s="589">
        <v>26234</v>
      </c>
      <c r="G24" s="589">
        <v>25594</v>
      </c>
      <c r="H24" s="589">
        <v>27171</v>
      </c>
      <c r="I24" s="589">
        <v>27392</v>
      </c>
      <c r="J24" s="589">
        <v>26932</v>
      </c>
      <c r="K24" s="589">
        <v>28070</v>
      </c>
      <c r="L24" s="589">
        <v>29051</v>
      </c>
      <c r="M24" s="589">
        <v>30455</v>
      </c>
      <c r="N24" s="589">
        <v>32243</v>
      </c>
      <c r="O24" s="589">
        <v>31870</v>
      </c>
      <c r="P24" s="589">
        <v>31872</v>
      </c>
      <c r="Q24" s="589">
        <v>31170</v>
      </c>
      <c r="R24" s="589">
        <v>32594</v>
      </c>
      <c r="S24" s="589">
        <v>33423</v>
      </c>
      <c r="T24" s="589">
        <v>33938</v>
      </c>
      <c r="U24" s="589">
        <v>33823</v>
      </c>
      <c r="V24" s="589">
        <v>34656</v>
      </c>
      <c r="W24" s="589">
        <v>33259</v>
      </c>
      <c r="X24" s="589">
        <v>33403</v>
      </c>
      <c r="Y24" s="589">
        <v>34126</v>
      </c>
      <c r="Z24" s="589">
        <v>35003</v>
      </c>
      <c r="AA24" s="589">
        <v>35684</v>
      </c>
      <c r="AB24" s="580"/>
      <c r="AD24" s="185"/>
    </row>
    <row r="25" spans="1:30" ht="15" customHeight="1" x14ac:dyDescent="0.2">
      <c r="A25" s="26" t="s">
        <v>1181</v>
      </c>
      <c r="B25" s="589">
        <v>19238</v>
      </c>
      <c r="C25" s="589">
        <v>19552</v>
      </c>
      <c r="D25" s="589">
        <v>19164</v>
      </c>
      <c r="E25" s="589">
        <v>19114</v>
      </c>
      <c r="F25" s="589">
        <v>19416</v>
      </c>
      <c r="G25" s="589">
        <v>19146</v>
      </c>
      <c r="H25" s="589">
        <v>19811</v>
      </c>
      <c r="I25" s="589">
        <v>20028</v>
      </c>
      <c r="J25" s="589">
        <v>20222</v>
      </c>
      <c r="K25" s="589">
        <v>21259</v>
      </c>
      <c r="L25" s="589">
        <v>21929</v>
      </c>
      <c r="M25" s="589">
        <v>22623</v>
      </c>
      <c r="N25" s="589">
        <v>24448</v>
      </c>
      <c r="O25" s="589">
        <v>24164</v>
      </c>
      <c r="P25" s="589">
        <v>24322</v>
      </c>
      <c r="Q25" s="589">
        <v>24027</v>
      </c>
      <c r="R25" s="589">
        <v>24425</v>
      </c>
      <c r="S25" s="589">
        <v>24820</v>
      </c>
      <c r="T25" s="589">
        <v>25009</v>
      </c>
      <c r="U25" s="589">
        <v>24856</v>
      </c>
      <c r="V25" s="589">
        <v>24853</v>
      </c>
      <c r="W25" s="589">
        <v>24331</v>
      </c>
      <c r="X25" s="589">
        <v>24502</v>
      </c>
      <c r="Y25" s="589">
        <v>24482</v>
      </c>
      <c r="Z25" s="589">
        <v>24807</v>
      </c>
      <c r="AA25" s="589">
        <v>25544</v>
      </c>
      <c r="AB25" s="580"/>
      <c r="AD25" s="185"/>
    </row>
    <row r="26" spans="1:30" ht="15" customHeight="1" x14ac:dyDescent="0.2">
      <c r="A26" s="26" t="s">
        <v>563</v>
      </c>
      <c r="B26" s="589">
        <v>10832</v>
      </c>
      <c r="C26" s="589">
        <v>10687</v>
      </c>
      <c r="D26" s="589">
        <v>10613</v>
      </c>
      <c r="E26" s="589">
        <v>10675</v>
      </c>
      <c r="F26" s="589">
        <v>10622</v>
      </c>
      <c r="G26" s="589">
        <v>10416</v>
      </c>
      <c r="H26" s="589">
        <v>10946</v>
      </c>
      <c r="I26" s="589">
        <v>11149</v>
      </c>
      <c r="J26" s="589">
        <v>11111</v>
      </c>
      <c r="K26" s="589">
        <v>11807</v>
      </c>
      <c r="L26" s="589">
        <v>12316</v>
      </c>
      <c r="M26" s="589">
        <v>12717</v>
      </c>
      <c r="N26" s="589">
        <v>14452</v>
      </c>
      <c r="O26" s="589">
        <v>14097</v>
      </c>
      <c r="P26" s="589">
        <v>14293</v>
      </c>
      <c r="Q26" s="589">
        <v>14666</v>
      </c>
      <c r="R26" s="589">
        <v>14532</v>
      </c>
      <c r="S26" s="589">
        <v>14517</v>
      </c>
      <c r="T26" s="589">
        <v>14567</v>
      </c>
      <c r="U26" s="589">
        <v>14650</v>
      </c>
      <c r="V26" s="589">
        <v>15454</v>
      </c>
      <c r="W26" s="589">
        <v>15424</v>
      </c>
      <c r="X26" s="589">
        <v>15970</v>
      </c>
      <c r="Y26" s="589">
        <v>16601</v>
      </c>
      <c r="Z26" s="589">
        <v>17288</v>
      </c>
      <c r="AA26" s="589">
        <v>18250</v>
      </c>
      <c r="AB26" s="580"/>
      <c r="AD26" s="185"/>
    </row>
    <row r="27" spans="1:30" ht="15" customHeight="1" x14ac:dyDescent="0.2">
      <c r="A27" s="26" t="s">
        <v>33</v>
      </c>
      <c r="B27" s="589">
        <v>7361</v>
      </c>
      <c r="C27" s="589">
        <v>7316</v>
      </c>
      <c r="D27" s="589">
        <v>7129</v>
      </c>
      <c r="E27" s="589">
        <v>7207</v>
      </c>
      <c r="F27" s="589">
        <v>7126</v>
      </c>
      <c r="G27" s="589">
        <v>7107</v>
      </c>
      <c r="H27" s="589">
        <v>7369</v>
      </c>
      <c r="I27" s="589">
        <v>7335</v>
      </c>
      <c r="J27" s="589">
        <v>7371</v>
      </c>
      <c r="K27" s="589">
        <v>7702</v>
      </c>
      <c r="L27" s="589">
        <v>7753</v>
      </c>
      <c r="M27" s="589">
        <v>7979</v>
      </c>
      <c r="N27" s="589">
        <v>8511</v>
      </c>
      <c r="O27" s="589">
        <v>8844</v>
      </c>
      <c r="P27" s="589">
        <v>8690</v>
      </c>
      <c r="Q27" s="589">
        <v>9564</v>
      </c>
      <c r="R27" s="589">
        <v>9939</v>
      </c>
      <c r="S27" s="589">
        <v>10083</v>
      </c>
      <c r="T27" s="589">
        <v>10194</v>
      </c>
      <c r="U27" s="589">
        <v>10225</v>
      </c>
      <c r="V27" s="589">
        <v>10384</v>
      </c>
      <c r="W27" s="589">
        <v>10174</v>
      </c>
      <c r="X27" s="589">
        <v>10205</v>
      </c>
      <c r="Y27" s="589">
        <v>10400</v>
      </c>
      <c r="Z27" s="589">
        <v>11166</v>
      </c>
      <c r="AA27" s="589">
        <v>13639</v>
      </c>
      <c r="AB27" s="580"/>
      <c r="AD27" s="185"/>
    </row>
    <row r="28" spans="1:30" ht="15" customHeight="1" x14ac:dyDescent="0.2">
      <c r="A28" s="26" t="s">
        <v>34</v>
      </c>
      <c r="B28" s="589">
        <v>5990</v>
      </c>
      <c r="C28" s="589">
        <v>5800</v>
      </c>
      <c r="D28" s="589">
        <v>5704</v>
      </c>
      <c r="E28" s="589">
        <v>5728</v>
      </c>
      <c r="F28" s="589">
        <v>5697</v>
      </c>
      <c r="G28" s="589">
        <v>5661</v>
      </c>
      <c r="H28" s="589">
        <v>5928</v>
      </c>
      <c r="I28" s="589">
        <v>5885</v>
      </c>
      <c r="J28" s="589">
        <v>5896</v>
      </c>
      <c r="K28" s="589">
        <v>6034</v>
      </c>
      <c r="L28" s="589">
        <v>6186</v>
      </c>
      <c r="M28" s="589">
        <v>6256</v>
      </c>
      <c r="N28" s="589">
        <v>6359</v>
      </c>
      <c r="O28" s="589">
        <v>6341</v>
      </c>
      <c r="P28" s="589">
        <v>6300</v>
      </c>
      <c r="Q28" s="589">
        <v>6278</v>
      </c>
      <c r="R28" s="589">
        <v>6457</v>
      </c>
      <c r="S28" s="589">
        <v>6506</v>
      </c>
      <c r="T28" s="589">
        <v>6546</v>
      </c>
      <c r="U28" s="589">
        <v>6460</v>
      </c>
      <c r="V28" s="589">
        <v>6929</v>
      </c>
      <c r="W28" s="589">
        <v>6723</v>
      </c>
      <c r="X28" s="589">
        <v>6397</v>
      </c>
      <c r="Y28" s="589">
        <v>6592</v>
      </c>
      <c r="Z28" s="589">
        <v>6929</v>
      </c>
      <c r="AA28" s="589">
        <v>7193</v>
      </c>
      <c r="AB28" s="580"/>
      <c r="AD28" s="185"/>
    </row>
    <row r="29" spans="1:30" ht="15" customHeight="1" x14ac:dyDescent="0.2">
      <c r="A29" s="26" t="s">
        <v>35</v>
      </c>
      <c r="B29" s="589">
        <v>3605</v>
      </c>
      <c r="C29" s="589">
        <v>3586</v>
      </c>
      <c r="D29" s="589">
        <v>3503</v>
      </c>
      <c r="E29" s="589">
        <v>3464</v>
      </c>
      <c r="F29" s="589">
        <v>3438</v>
      </c>
      <c r="G29" s="589">
        <v>3361</v>
      </c>
      <c r="H29" s="589">
        <v>3594</v>
      </c>
      <c r="I29" s="589">
        <v>3645</v>
      </c>
      <c r="J29" s="589">
        <v>3651</v>
      </c>
      <c r="K29" s="589">
        <v>3884</v>
      </c>
      <c r="L29" s="589">
        <v>4016</v>
      </c>
      <c r="M29" s="589">
        <v>4052</v>
      </c>
      <c r="N29" s="589">
        <v>4132</v>
      </c>
      <c r="O29" s="589">
        <v>4073</v>
      </c>
      <c r="P29" s="589">
        <v>4046</v>
      </c>
      <c r="Q29" s="589">
        <v>4217</v>
      </c>
      <c r="R29" s="589">
        <v>4241</v>
      </c>
      <c r="S29" s="589">
        <v>4324</v>
      </c>
      <c r="T29" s="589">
        <v>4357</v>
      </c>
      <c r="U29" s="589">
        <v>4326</v>
      </c>
      <c r="V29" s="589">
        <v>4920</v>
      </c>
      <c r="W29" s="589">
        <v>5364</v>
      </c>
      <c r="X29" s="589">
        <v>5558</v>
      </c>
      <c r="Y29" s="589">
        <v>5830</v>
      </c>
      <c r="Z29" s="589">
        <v>6043</v>
      </c>
      <c r="AA29" s="589">
        <v>7478</v>
      </c>
      <c r="AB29" s="580"/>
      <c r="AD29" s="185"/>
    </row>
    <row r="30" spans="1:30" ht="15" customHeight="1" x14ac:dyDescent="0.2">
      <c r="A30" s="26" t="s">
        <v>36</v>
      </c>
      <c r="B30" s="589">
        <v>22464</v>
      </c>
      <c r="C30" s="589">
        <v>22398</v>
      </c>
      <c r="D30" s="589">
        <v>21843</v>
      </c>
      <c r="E30" s="589">
        <v>21820</v>
      </c>
      <c r="F30" s="589">
        <v>21826</v>
      </c>
      <c r="G30" s="589">
        <v>21324</v>
      </c>
      <c r="H30" s="589">
        <v>22627</v>
      </c>
      <c r="I30" s="589">
        <v>22700</v>
      </c>
      <c r="J30" s="589">
        <v>22781</v>
      </c>
      <c r="K30" s="589">
        <v>23256</v>
      </c>
      <c r="L30" s="589">
        <v>24705</v>
      </c>
      <c r="M30" s="589">
        <v>24826</v>
      </c>
      <c r="N30" s="589">
        <v>25534</v>
      </c>
      <c r="O30" s="589">
        <v>25254</v>
      </c>
      <c r="P30" s="589">
        <v>25140</v>
      </c>
      <c r="Q30" s="589">
        <v>25304</v>
      </c>
      <c r="R30" s="589">
        <v>25770</v>
      </c>
      <c r="S30" s="589">
        <v>26298</v>
      </c>
      <c r="T30" s="589">
        <v>27205</v>
      </c>
      <c r="U30" s="589">
        <v>27227</v>
      </c>
      <c r="V30" s="589">
        <v>28555</v>
      </c>
      <c r="W30" s="589">
        <v>27841</v>
      </c>
      <c r="X30" s="589">
        <v>27322</v>
      </c>
      <c r="Y30" s="589">
        <v>27936</v>
      </c>
      <c r="Z30" s="589">
        <v>28878</v>
      </c>
      <c r="AA30" s="589">
        <v>29925</v>
      </c>
      <c r="AB30" s="580"/>
      <c r="AD30" s="185"/>
    </row>
    <row r="31" spans="1:30" ht="15" customHeight="1" x14ac:dyDescent="0.2">
      <c r="A31" s="26" t="s">
        <v>37</v>
      </c>
      <c r="B31" s="589">
        <v>3926</v>
      </c>
      <c r="C31" s="589">
        <v>3871</v>
      </c>
      <c r="D31" s="589">
        <v>3767</v>
      </c>
      <c r="E31" s="589">
        <v>3863</v>
      </c>
      <c r="F31" s="589">
        <v>3853</v>
      </c>
      <c r="G31" s="589">
        <v>3798</v>
      </c>
      <c r="H31" s="589">
        <v>3977</v>
      </c>
      <c r="I31" s="589">
        <v>3956</v>
      </c>
      <c r="J31" s="589">
        <v>3941</v>
      </c>
      <c r="K31" s="589">
        <v>4178</v>
      </c>
      <c r="L31" s="589">
        <v>4277</v>
      </c>
      <c r="M31" s="589">
        <v>4170</v>
      </c>
      <c r="N31" s="589">
        <v>4300</v>
      </c>
      <c r="O31" s="589">
        <v>4324</v>
      </c>
      <c r="P31" s="589">
        <v>4318</v>
      </c>
      <c r="Q31" s="589">
        <v>4318</v>
      </c>
      <c r="R31" s="589">
        <v>4459</v>
      </c>
      <c r="S31" s="589">
        <v>4425</v>
      </c>
      <c r="T31" s="589">
        <v>4560</v>
      </c>
      <c r="U31" s="589">
        <v>4510</v>
      </c>
      <c r="V31" s="589">
        <v>4780</v>
      </c>
      <c r="W31" s="589">
        <v>4730</v>
      </c>
      <c r="X31" s="589">
        <v>4781</v>
      </c>
      <c r="Y31" s="589">
        <v>4887</v>
      </c>
      <c r="Z31" s="589">
        <v>5015</v>
      </c>
      <c r="AA31" s="589">
        <v>8066</v>
      </c>
      <c r="AB31" s="580"/>
      <c r="AD31" s="185"/>
    </row>
    <row r="32" spans="1:30" ht="15" customHeight="1" x14ac:dyDescent="0.2">
      <c r="A32" s="26" t="s">
        <v>38</v>
      </c>
      <c r="B32" s="589">
        <v>11310</v>
      </c>
      <c r="C32" s="589">
        <v>11359</v>
      </c>
      <c r="D32" s="589">
        <v>11078</v>
      </c>
      <c r="E32" s="589">
        <v>11178</v>
      </c>
      <c r="F32" s="589">
        <v>11085</v>
      </c>
      <c r="G32" s="589">
        <v>10893</v>
      </c>
      <c r="H32" s="589">
        <v>11092</v>
      </c>
      <c r="I32" s="589">
        <v>11245</v>
      </c>
      <c r="J32" s="589">
        <v>11297</v>
      </c>
      <c r="K32" s="589">
        <v>12104</v>
      </c>
      <c r="L32" s="589">
        <v>12591</v>
      </c>
      <c r="M32" s="589">
        <v>12735</v>
      </c>
      <c r="N32" s="589">
        <v>12932</v>
      </c>
      <c r="O32" s="589">
        <v>12733</v>
      </c>
      <c r="P32" s="589">
        <v>12625</v>
      </c>
      <c r="Q32" s="589">
        <v>12883</v>
      </c>
      <c r="R32" s="589">
        <v>13409</v>
      </c>
      <c r="S32" s="589">
        <v>13193</v>
      </c>
      <c r="T32" s="589">
        <v>13161</v>
      </c>
      <c r="U32" s="589">
        <v>12797</v>
      </c>
      <c r="V32" s="589">
        <v>13339</v>
      </c>
      <c r="W32" s="589">
        <v>12783</v>
      </c>
      <c r="X32" s="589">
        <v>13028</v>
      </c>
      <c r="Y32" s="589">
        <v>13591</v>
      </c>
      <c r="Z32" s="589">
        <v>13983</v>
      </c>
      <c r="AA32" s="589">
        <v>16674</v>
      </c>
      <c r="AB32" s="580"/>
      <c r="AD32" s="185"/>
    </row>
    <row r="33" spans="1:30" ht="15" customHeight="1" x14ac:dyDescent="0.2">
      <c r="A33" s="26" t="s">
        <v>39</v>
      </c>
      <c r="B33" s="589">
        <v>4862</v>
      </c>
      <c r="C33" s="589">
        <v>4856</v>
      </c>
      <c r="D33" s="589">
        <v>4731</v>
      </c>
      <c r="E33" s="589">
        <v>4743</v>
      </c>
      <c r="F33" s="589">
        <v>4799</v>
      </c>
      <c r="G33" s="589">
        <v>4757</v>
      </c>
      <c r="H33" s="589">
        <v>5039</v>
      </c>
      <c r="I33" s="589">
        <v>5003</v>
      </c>
      <c r="J33" s="589">
        <v>4995</v>
      </c>
      <c r="K33" s="589">
        <v>5200</v>
      </c>
      <c r="L33" s="589">
        <v>5501</v>
      </c>
      <c r="M33" s="589">
        <v>5469</v>
      </c>
      <c r="N33" s="589">
        <v>5694</v>
      </c>
      <c r="O33" s="589">
        <v>5807</v>
      </c>
      <c r="P33" s="589">
        <v>5781</v>
      </c>
      <c r="Q33" s="589">
        <v>5978</v>
      </c>
      <c r="R33" s="589">
        <v>5984</v>
      </c>
      <c r="S33" s="589">
        <v>6070</v>
      </c>
      <c r="T33" s="589">
        <v>6700</v>
      </c>
      <c r="U33" s="589">
        <v>7902</v>
      </c>
      <c r="V33" s="589">
        <v>8536</v>
      </c>
      <c r="W33" s="589">
        <v>8395</v>
      </c>
      <c r="X33" s="589">
        <v>8573</v>
      </c>
      <c r="Y33" s="589">
        <v>8689</v>
      </c>
      <c r="Z33" s="589">
        <v>8939</v>
      </c>
      <c r="AA33" s="589">
        <v>9337</v>
      </c>
      <c r="AB33" s="580"/>
      <c r="AD33" s="185"/>
    </row>
    <row r="34" spans="1:30" ht="15" customHeight="1" x14ac:dyDescent="0.2">
      <c r="A34" s="26" t="s">
        <v>40</v>
      </c>
      <c r="B34" s="589">
        <v>3447</v>
      </c>
      <c r="C34" s="589">
        <v>3508</v>
      </c>
      <c r="D34" s="589">
        <v>3356</v>
      </c>
      <c r="E34" s="589">
        <v>3470</v>
      </c>
      <c r="F34" s="589">
        <v>3405</v>
      </c>
      <c r="G34" s="589">
        <v>3413</v>
      </c>
      <c r="H34" s="589">
        <v>3599</v>
      </c>
      <c r="I34" s="589">
        <v>4092</v>
      </c>
      <c r="J34" s="589">
        <v>4293</v>
      </c>
      <c r="K34" s="589">
        <v>4595</v>
      </c>
      <c r="L34" s="589">
        <v>5219</v>
      </c>
      <c r="M34" s="589">
        <v>5391</v>
      </c>
      <c r="N34" s="589">
        <v>5459</v>
      </c>
      <c r="O34" s="589">
        <v>5421</v>
      </c>
      <c r="P34" s="589">
        <v>5422</v>
      </c>
      <c r="Q34" s="589">
        <v>5536</v>
      </c>
      <c r="R34" s="589">
        <v>5612</v>
      </c>
      <c r="S34" s="589">
        <v>5636</v>
      </c>
      <c r="T34" s="589">
        <v>5634</v>
      </c>
      <c r="U34" s="589">
        <v>5631</v>
      </c>
      <c r="V34" s="589">
        <v>6080</v>
      </c>
      <c r="W34" s="589">
        <v>5811</v>
      </c>
      <c r="X34" s="589">
        <v>5898</v>
      </c>
      <c r="Y34" s="589">
        <v>5972</v>
      </c>
      <c r="Z34" s="589">
        <v>6278</v>
      </c>
      <c r="AA34" s="589">
        <v>6553</v>
      </c>
      <c r="AB34" s="580"/>
      <c r="AD34" s="185"/>
    </row>
    <row r="35" spans="1:30" ht="15" customHeight="1" x14ac:dyDescent="0.2">
      <c r="A35" s="26" t="s">
        <v>41</v>
      </c>
      <c r="B35" s="589">
        <v>5835</v>
      </c>
      <c r="C35" s="589">
        <v>5855</v>
      </c>
      <c r="D35" s="589">
        <v>5717</v>
      </c>
      <c r="E35" s="589">
        <v>5929</v>
      </c>
      <c r="F35" s="589">
        <v>6060</v>
      </c>
      <c r="G35" s="589">
        <v>6002</v>
      </c>
      <c r="H35" s="589">
        <v>6569</v>
      </c>
      <c r="I35" s="589">
        <v>6687</v>
      </c>
      <c r="J35" s="589">
        <v>6468</v>
      </c>
      <c r="K35" s="589">
        <v>6639</v>
      </c>
      <c r="L35" s="589">
        <v>6984</v>
      </c>
      <c r="M35" s="589">
        <v>7063</v>
      </c>
      <c r="N35" s="589">
        <v>7245</v>
      </c>
      <c r="O35" s="589">
        <v>7279</v>
      </c>
      <c r="P35" s="589">
        <v>7247</v>
      </c>
      <c r="Q35" s="589">
        <v>7393</v>
      </c>
      <c r="R35" s="589">
        <v>7617</v>
      </c>
      <c r="S35" s="589">
        <v>7802</v>
      </c>
      <c r="T35" s="589">
        <v>7879</v>
      </c>
      <c r="U35" s="589">
        <v>7910</v>
      </c>
      <c r="V35" s="589">
        <v>8104</v>
      </c>
      <c r="W35" s="589">
        <v>7897</v>
      </c>
      <c r="X35" s="589">
        <v>7949</v>
      </c>
      <c r="Y35" s="589">
        <v>8059</v>
      </c>
      <c r="Z35" s="589">
        <v>8348</v>
      </c>
      <c r="AA35" s="589">
        <v>9919</v>
      </c>
      <c r="AB35" s="580"/>
      <c r="AD35" s="185"/>
    </row>
    <row r="36" spans="1:30" ht="15" customHeight="1" x14ac:dyDescent="0.2">
      <c r="A36" s="26" t="s">
        <v>42</v>
      </c>
      <c r="B36" s="589">
        <v>10116</v>
      </c>
      <c r="C36" s="589">
        <v>10309</v>
      </c>
      <c r="D36" s="589">
        <v>9890</v>
      </c>
      <c r="E36" s="589">
        <v>9864</v>
      </c>
      <c r="F36" s="589">
        <v>9783</v>
      </c>
      <c r="G36" s="589">
        <v>9687</v>
      </c>
      <c r="H36" s="589">
        <v>9951</v>
      </c>
      <c r="I36" s="589">
        <v>9737</v>
      </c>
      <c r="J36" s="589">
        <v>9708</v>
      </c>
      <c r="K36" s="589">
        <v>10290</v>
      </c>
      <c r="L36" s="589">
        <v>10424</v>
      </c>
      <c r="M36" s="589">
        <v>10297</v>
      </c>
      <c r="N36" s="589">
        <v>10398</v>
      </c>
      <c r="O36" s="589">
        <v>10731</v>
      </c>
      <c r="P36" s="589">
        <v>10673</v>
      </c>
      <c r="Q36" s="589">
        <v>10475</v>
      </c>
      <c r="R36" s="589">
        <v>10628</v>
      </c>
      <c r="S36" s="589">
        <v>10532</v>
      </c>
      <c r="T36" s="589">
        <v>10833</v>
      </c>
      <c r="U36" s="589">
        <v>10846</v>
      </c>
      <c r="V36" s="589">
        <v>12323</v>
      </c>
      <c r="W36" s="589">
        <v>11354</v>
      </c>
      <c r="X36" s="589">
        <v>11400</v>
      </c>
      <c r="Y36" s="589">
        <v>11773</v>
      </c>
      <c r="Z36" s="589">
        <v>12206</v>
      </c>
      <c r="AA36" s="589">
        <v>13330</v>
      </c>
      <c r="AB36" s="580"/>
      <c r="AD36" s="185"/>
    </row>
    <row r="37" spans="1:30" ht="15" customHeight="1" x14ac:dyDescent="0.2">
      <c r="A37" s="26" t="s">
        <v>43</v>
      </c>
      <c r="B37" s="589">
        <v>11058</v>
      </c>
      <c r="C37" s="589">
        <v>10876</v>
      </c>
      <c r="D37" s="589">
        <v>10685</v>
      </c>
      <c r="E37" s="589">
        <v>10699</v>
      </c>
      <c r="F37" s="589">
        <v>10685</v>
      </c>
      <c r="G37" s="589">
        <v>10681</v>
      </c>
      <c r="H37" s="589">
        <v>10778</v>
      </c>
      <c r="I37" s="589">
        <v>10933</v>
      </c>
      <c r="J37" s="589">
        <v>11037</v>
      </c>
      <c r="K37" s="589">
        <v>11786</v>
      </c>
      <c r="L37" s="589">
        <v>12119</v>
      </c>
      <c r="M37" s="589">
        <v>12341</v>
      </c>
      <c r="N37" s="589">
        <v>12756</v>
      </c>
      <c r="O37" s="589">
        <v>13827</v>
      </c>
      <c r="P37" s="589">
        <v>13950</v>
      </c>
      <c r="Q37" s="589">
        <v>13804</v>
      </c>
      <c r="R37" s="589">
        <v>13938</v>
      </c>
      <c r="S37" s="589">
        <v>14179</v>
      </c>
      <c r="T37" s="589">
        <v>15145</v>
      </c>
      <c r="U37" s="589">
        <v>15394</v>
      </c>
      <c r="V37" s="589">
        <v>16402</v>
      </c>
      <c r="W37" s="589">
        <v>16042</v>
      </c>
      <c r="X37" s="589">
        <v>15975</v>
      </c>
      <c r="Y37" s="589">
        <v>16389</v>
      </c>
      <c r="Z37" s="589">
        <v>16836</v>
      </c>
      <c r="AA37" s="589">
        <v>17550</v>
      </c>
      <c r="AB37" s="580"/>
      <c r="AD37" s="185"/>
    </row>
    <row r="38" spans="1:30" ht="15" customHeight="1" x14ac:dyDescent="0.2">
      <c r="A38" s="26" t="s">
        <v>44</v>
      </c>
      <c r="B38" s="589">
        <v>3245</v>
      </c>
      <c r="C38" s="589">
        <v>3366</v>
      </c>
      <c r="D38" s="589">
        <v>3258</v>
      </c>
      <c r="E38" s="589">
        <v>3368</v>
      </c>
      <c r="F38" s="589">
        <v>3390</v>
      </c>
      <c r="G38" s="589">
        <v>3348</v>
      </c>
      <c r="H38" s="589">
        <v>3502</v>
      </c>
      <c r="I38" s="589">
        <v>3484</v>
      </c>
      <c r="J38" s="589">
        <v>3485</v>
      </c>
      <c r="K38" s="589">
        <v>3737</v>
      </c>
      <c r="L38" s="589">
        <v>3749</v>
      </c>
      <c r="M38" s="589">
        <v>3751</v>
      </c>
      <c r="N38" s="589">
        <v>3982</v>
      </c>
      <c r="O38" s="589">
        <v>4025</v>
      </c>
      <c r="P38" s="589">
        <v>3938</v>
      </c>
      <c r="Q38" s="589">
        <v>4077</v>
      </c>
      <c r="R38" s="589">
        <v>4009</v>
      </c>
      <c r="S38" s="589">
        <v>4188</v>
      </c>
      <c r="T38" s="589">
        <v>4402</v>
      </c>
      <c r="U38" s="589">
        <v>4375</v>
      </c>
      <c r="V38" s="589">
        <v>4822</v>
      </c>
      <c r="W38" s="589">
        <v>4442</v>
      </c>
      <c r="X38" s="589">
        <v>4425</v>
      </c>
      <c r="Y38" s="589">
        <v>4557</v>
      </c>
      <c r="Z38" s="589">
        <v>5419</v>
      </c>
      <c r="AA38" s="589">
        <v>5663</v>
      </c>
      <c r="AB38" s="580"/>
      <c r="AD38" s="185"/>
    </row>
    <row r="39" spans="1:30" ht="15" customHeight="1" x14ac:dyDescent="0.2">
      <c r="A39" s="26" t="s">
        <v>45</v>
      </c>
      <c r="B39" s="589">
        <v>9866</v>
      </c>
      <c r="C39" s="589">
        <v>9751</v>
      </c>
      <c r="D39" s="589">
        <v>9625</v>
      </c>
      <c r="E39" s="589">
        <v>9951</v>
      </c>
      <c r="F39" s="589">
        <v>9840</v>
      </c>
      <c r="G39" s="589">
        <v>9684</v>
      </c>
      <c r="H39" s="589">
        <v>10142</v>
      </c>
      <c r="I39" s="589">
        <v>9926</v>
      </c>
      <c r="J39" s="589">
        <v>10131</v>
      </c>
      <c r="K39" s="589">
        <v>10452</v>
      </c>
      <c r="L39" s="589">
        <v>11055</v>
      </c>
      <c r="M39" s="589">
        <v>11179</v>
      </c>
      <c r="N39" s="589">
        <v>12095</v>
      </c>
      <c r="O39" s="589">
        <v>12055</v>
      </c>
      <c r="P39" s="589">
        <v>11988</v>
      </c>
      <c r="Q39" s="589">
        <v>12523</v>
      </c>
      <c r="R39" s="589">
        <v>12512</v>
      </c>
      <c r="S39" s="589">
        <v>12486</v>
      </c>
      <c r="T39" s="589">
        <v>12546</v>
      </c>
      <c r="U39" s="589">
        <v>12817</v>
      </c>
      <c r="V39" s="589">
        <v>13079</v>
      </c>
      <c r="W39" s="589">
        <v>13097</v>
      </c>
      <c r="X39" s="589">
        <v>13306</v>
      </c>
      <c r="Y39" s="589">
        <v>13559</v>
      </c>
      <c r="Z39" s="589">
        <v>14093</v>
      </c>
      <c r="AA39" s="589">
        <v>15103</v>
      </c>
      <c r="AB39" s="580"/>
      <c r="AD39" s="185"/>
    </row>
    <row r="40" spans="1:30" ht="15" customHeight="1" x14ac:dyDescent="0.2">
      <c r="A40" s="26" t="s">
        <v>46</v>
      </c>
      <c r="B40" s="589">
        <v>2807</v>
      </c>
      <c r="C40" s="589">
        <v>2759</v>
      </c>
      <c r="D40" s="589">
        <v>2730</v>
      </c>
      <c r="E40" s="589">
        <v>2780</v>
      </c>
      <c r="F40" s="589">
        <v>2824</v>
      </c>
      <c r="G40" s="589">
        <v>2807</v>
      </c>
      <c r="H40" s="589">
        <v>2998</v>
      </c>
      <c r="I40" s="589">
        <v>2924</v>
      </c>
      <c r="J40" s="589">
        <v>2940</v>
      </c>
      <c r="K40" s="589">
        <v>2979</v>
      </c>
      <c r="L40" s="589">
        <v>3004</v>
      </c>
      <c r="M40" s="589">
        <v>2991</v>
      </c>
      <c r="N40" s="589">
        <v>3063</v>
      </c>
      <c r="O40" s="589">
        <v>2937</v>
      </c>
      <c r="P40" s="589">
        <v>2982</v>
      </c>
      <c r="Q40" s="589">
        <v>3066</v>
      </c>
      <c r="R40" s="589">
        <v>3036</v>
      </c>
      <c r="S40" s="589">
        <v>3118</v>
      </c>
      <c r="T40" s="589">
        <v>3157</v>
      </c>
      <c r="U40" s="589">
        <v>3105</v>
      </c>
      <c r="V40" s="589">
        <v>3245</v>
      </c>
      <c r="W40" s="589">
        <v>3073</v>
      </c>
      <c r="X40" s="589">
        <v>3133</v>
      </c>
      <c r="Y40" s="589">
        <v>3225</v>
      </c>
      <c r="Z40" s="589">
        <v>3370</v>
      </c>
      <c r="AA40" s="589">
        <v>4448</v>
      </c>
      <c r="AB40" s="580"/>
      <c r="AD40" s="185"/>
    </row>
    <row r="41" spans="1:30" ht="15" customHeight="1" x14ac:dyDescent="0.2">
      <c r="A41" s="26" t="s">
        <v>47</v>
      </c>
      <c r="B41" s="589">
        <v>10976</v>
      </c>
      <c r="C41" s="589">
        <v>11146</v>
      </c>
      <c r="D41" s="589">
        <v>10718</v>
      </c>
      <c r="E41" s="589">
        <v>10883</v>
      </c>
      <c r="F41" s="589">
        <v>10741</v>
      </c>
      <c r="G41" s="589">
        <v>10524</v>
      </c>
      <c r="H41" s="589">
        <v>10886</v>
      </c>
      <c r="I41" s="589">
        <v>10847</v>
      </c>
      <c r="J41" s="589">
        <v>10864</v>
      </c>
      <c r="K41" s="589">
        <v>10985</v>
      </c>
      <c r="L41" s="589">
        <v>11336</v>
      </c>
      <c r="M41" s="589">
        <v>11317</v>
      </c>
      <c r="N41" s="589">
        <v>11653</v>
      </c>
      <c r="O41" s="589">
        <v>11323</v>
      </c>
      <c r="P41" s="589">
        <v>11428</v>
      </c>
      <c r="Q41" s="589">
        <v>11508</v>
      </c>
      <c r="R41" s="589">
        <v>11628</v>
      </c>
      <c r="S41" s="589">
        <v>11749</v>
      </c>
      <c r="T41" s="589">
        <v>11954</v>
      </c>
      <c r="U41" s="589">
        <v>11761</v>
      </c>
      <c r="V41" s="589">
        <v>12524</v>
      </c>
      <c r="W41" s="589">
        <v>12657</v>
      </c>
      <c r="X41" s="589">
        <v>12429</v>
      </c>
      <c r="Y41" s="589">
        <v>12612</v>
      </c>
      <c r="Z41" s="589">
        <v>12992</v>
      </c>
      <c r="AA41" s="589">
        <v>14721</v>
      </c>
      <c r="AB41" s="580"/>
      <c r="AD41" s="185"/>
    </row>
    <row r="42" spans="1:30" ht="15" customHeight="1" x14ac:dyDescent="0.2">
      <c r="A42" s="26" t="s">
        <v>48</v>
      </c>
      <c r="B42" s="589">
        <v>8126</v>
      </c>
      <c r="C42" s="589">
        <v>8196</v>
      </c>
      <c r="D42" s="589">
        <v>7959</v>
      </c>
      <c r="E42" s="589">
        <v>7946</v>
      </c>
      <c r="F42" s="589">
        <v>7902</v>
      </c>
      <c r="G42" s="589">
        <v>7649</v>
      </c>
      <c r="H42" s="589">
        <v>7477</v>
      </c>
      <c r="I42" s="589">
        <v>7814</v>
      </c>
      <c r="J42" s="589">
        <v>7750</v>
      </c>
      <c r="K42" s="589">
        <v>7900</v>
      </c>
      <c r="L42" s="589">
        <v>8086</v>
      </c>
      <c r="M42" s="589">
        <v>8164</v>
      </c>
      <c r="N42" s="589">
        <v>8270</v>
      </c>
      <c r="O42" s="589">
        <v>8421</v>
      </c>
      <c r="P42" s="589">
        <v>8421</v>
      </c>
      <c r="Q42" s="589">
        <v>8346</v>
      </c>
      <c r="R42" s="589">
        <v>8493</v>
      </c>
      <c r="S42" s="589">
        <v>8555</v>
      </c>
      <c r="T42" s="589">
        <v>8693</v>
      </c>
      <c r="U42" s="589">
        <v>8825</v>
      </c>
      <c r="V42" s="589">
        <v>8818</v>
      </c>
      <c r="W42" s="589">
        <v>8708</v>
      </c>
      <c r="X42" s="589">
        <v>8773</v>
      </c>
      <c r="Y42" s="589">
        <v>8933</v>
      </c>
      <c r="Z42" s="589">
        <v>9064</v>
      </c>
      <c r="AA42" s="589">
        <v>10260</v>
      </c>
      <c r="AB42" s="580"/>
      <c r="AD42" s="185"/>
    </row>
    <row r="43" spans="1:30" ht="15" customHeight="1" x14ac:dyDescent="0.2">
      <c r="A43" s="26" t="s">
        <v>49</v>
      </c>
      <c r="B43" s="589">
        <v>7048</v>
      </c>
      <c r="C43" s="589">
        <v>7109</v>
      </c>
      <c r="D43" s="589">
        <v>7065</v>
      </c>
      <c r="E43" s="589">
        <v>7051</v>
      </c>
      <c r="F43" s="589">
        <v>7131</v>
      </c>
      <c r="G43" s="589">
        <v>7035</v>
      </c>
      <c r="H43" s="589">
        <v>7447</v>
      </c>
      <c r="I43" s="589">
        <v>7517</v>
      </c>
      <c r="J43" s="589">
        <v>7581</v>
      </c>
      <c r="K43" s="589">
        <v>7658</v>
      </c>
      <c r="L43" s="589">
        <v>8119</v>
      </c>
      <c r="M43" s="589">
        <v>8538</v>
      </c>
      <c r="N43" s="589">
        <v>8734</v>
      </c>
      <c r="O43" s="589">
        <v>8689</v>
      </c>
      <c r="P43" s="589">
        <v>8664</v>
      </c>
      <c r="Q43" s="589">
        <v>8895</v>
      </c>
      <c r="R43" s="589">
        <v>9002</v>
      </c>
      <c r="S43" s="589">
        <v>9106</v>
      </c>
      <c r="T43" s="589">
        <v>9332</v>
      </c>
      <c r="U43" s="589">
        <v>9383</v>
      </c>
      <c r="V43" s="589">
        <v>9779</v>
      </c>
      <c r="W43" s="589">
        <v>9566</v>
      </c>
      <c r="X43" s="589">
        <v>9525</v>
      </c>
      <c r="Y43" s="589">
        <v>9692</v>
      </c>
      <c r="Z43" s="589">
        <v>10036</v>
      </c>
      <c r="AA43" s="589">
        <v>11150</v>
      </c>
      <c r="AB43" s="580"/>
      <c r="AD43" s="185"/>
    </row>
    <row r="44" spans="1:30" ht="15" customHeight="1" thickBot="1" x14ac:dyDescent="0.25">
      <c r="A44" s="26" t="s">
        <v>50</v>
      </c>
      <c r="B44" s="589">
        <v>3060</v>
      </c>
      <c r="C44" s="589">
        <v>3116</v>
      </c>
      <c r="D44" s="589">
        <v>2992</v>
      </c>
      <c r="E44" s="589">
        <v>3046</v>
      </c>
      <c r="F44" s="589">
        <v>3018</v>
      </c>
      <c r="G44" s="589">
        <v>2933</v>
      </c>
      <c r="H44" s="589">
        <v>3094</v>
      </c>
      <c r="I44" s="589">
        <v>3147</v>
      </c>
      <c r="J44" s="589">
        <v>3186</v>
      </c>
      <c r="K44" s="589">
        <v>3376</v>
      </c>
      <c r="L44" s="589">
        <v>3527</v>
      </c>
      <c r="M44" s="589">
        <v>3580</v>
      </c>
      <c r="N44" s="589">
        <v>3639</v>
      </c>
      <c r="O44" s="589">
        <v>3572</v>
      </c>
      <c r="P44" s="589">
        <v>3504</v>
      </c>
      <c r="Q44" s="589">
        <v>3467</v>
      </c>
      <c r="R44" s="589">
        <v>3593</v>
      </c>
      <c r="S44" s="589">
        <v>3655</v>
      </c>
      <c r="T44" s="589">
        <v>3671</v>
      </c>
      <c r="U44" s="589">
        <v>3771</v>
      </c>
      <c r="V44" s="589">
        <v>4550</v>
      </c>
      <c r="W44" s="589">
        <v>4131</v>
      </c>
      <c r="X44" s="589">
        <v>4084</v>
      </c>
      <c r="Y44" s="589">
        <v>4158</v>
      </c>
      <c r="Z44" s="589">
        <v>4267</v>
      </c>
      <c r="AA44" s="589">
        <v>5730</v>
      </c>
      <c r="AB44" s="580"/>
      <c r="AD44" s="185"/>
    </row>
    <row r="45" spans="1:30" ht="9.75" customHeight="1" thickTop="1" x14ac:dyDescent="0.2">
      <c r="A45" s="585"/>
      <c r="B45" s="590"/>
      <c r="C45" s="590"/>
      <c r="D45" s="590"/>
      <c r="E45" s="590"/>
      <c r="F45" s="590"/>
      <c r="G45" s="590"/>
      <c r="H45" s="590"/>
      <c r="I45" s="590"/>
      <c r="J45" s="590"/>
      <c r="K45" s="590"/>
      <c r="L45" s="590"/>
      <c r="M45" s="590"/>
      <c r="N45" s="591"/>
      <c r="O45" s="591"/>
      <c r="P45" s="591"/>
      <c r="Q45" s="591"/>
      <c r="R45" s="591"/>
      <c r="S45" s="591"/>
      <c r="T45" s="591"/>
      <c r="U45" s="591"/>
      <c r="V45" s="591"/>
      <c r="W45" s="591"/>
      <c r="X45" s="591"/>
      <c r="Y45" s="591"/>
      <c r="Z45" s="591"/>
      <c r="AA45" s="591"/>
    </row>
    <row r="46" spans="1:30" ht="15" customHeight="1" x14ac:dyDescent="0.2">
      <c r="A46" s="960" t="s">
        <v>1254</v>
      </c>
      <c r="B46" s="960"/>
      <c r="C46" s="960"/>
      <c r="D46" s="960"/>
      <c r="E46" s="960"/>
      <c r="F46" s="960"/>
      <c r="G46" s="960"/>
      <c r="H46" s="960"/>
      <c r="I46" s="960"/>
      <c r="J46" s="960"/>
      <c r="K46" s="960"/>
      <c r="L46" s="960"/>
      <c r="M46" s="960"/>
      <c r="N46" s="960"/>
      <c r="O46" s="960"/>
      <c r="P46" s="960"/>
      <c r="Q46" s="960"/>
      <c r="R46" s="960"/>
      <c r="S46" s="960"/>
      <c r="T46" s="960"/>
      <c r="U46" s="960"/>
      <c r="V46" s="960"/>
      <c r="W46" s="960"/>
      <c r="X46" s="960"/>
      <c r="Y46" s="960"/>
      <c r="Z46" s="960"/>
      <c r="AA46" s="960"/>
    </row>
    <row r="47" spans="1:30" ht="15" customHeight="1" x14ac:dyDescent="0.2">
      <c r="A47" s="960" t="s">
        <v>1255</v>
      </c>
      <c r="B47" s="960"/>
      <c r="C47" s="960"/>
      <c r="D47" s="960"/>
      <c r="E47" s="960"/>
      <c r="F47" s="960"/>
      <c r="G47" s="960"/>
      <c r="H47" s="960"/>
      <c r="I47" s="960"/>
      <c r="J47" s="960"/>
      <c r="K47" s="960"/>
      <c r="L47" s="960"/>
      <c r="M47" s="960"/>
      <c r="N47" s="960"/>
      <c r="O47" s="960"/>
      <c r="P47" s="960"/>
      <c r="Q47" s="960"/>
      <c r="R47" s="960"/>
      <c r="S47" s="960"/>
      <c r="T47" s="960"/>
      <c r="U47" s="960"/>
      <c r="V47" s="960"/>
      <c r="W47" s="960"/>
      <c r="X47" s="960"/>
      <c r="Y47" s="960"/>
      <c r="Z47" s="960"/>
      <c r="AA47" s="960"/>
    </row>
    <row r="48" spans="1:30" ht="15" customHeight="1" x14ac:dyDescent="0.2">
      <c r="A48" s="960" t="s">
        <v>1174</v>
      </c>
      <c r="B48" s="960"/>
      <c r="C48" s="960"/>
      <c r="D48" s="960"/>
      <c r="E48" s="960"/>
      <c r="F48" s="960"/>
      <c r="G48" s="960"/>
      <c r="H48" s="960"/>
      <c r="I48" s="960"/>
      <c r="J48" s="960"/>
      <c r="K48" s="960"/>
      <c r="L48" s="960"/>
      <c r="M48" s="960"/>
      <c r="N48" s="960"/>
      <c r="O48" s="960"/>
      <c r="P48" s="960"/>
      <c r="Q48" s="960"/>
      <c r="R48" s="960"/>
      <c r="S48" s="960"/>
      <c r="T48" s="960"/>
      <c r="U48" s="960"/>
      <c r="V48" s="960"/>
      <c r="W48" s="960"/>
      <c r="X48" s="960"/>
      <c r="Y48" s="960"/>
      <c r="Z48" s="960"/>
      <c r="AA48" s="960"/>
    </row>
    <row r="49" spans="1:27" ht="15" customHeight="1" x14ac:dyDescent="0.2">
      <c r="A49" s="960" t="s">
        <v>1278</v>
      </c>
      <c r="B49" s="960"/>
      <c r="C49" s="960"/>
      <c r="D49" s="960"/>
      <c r="E49" s="960"/>
      <c r="F49" s="960"/>
      <c r="G49" s="960"/>
      <c r="H49" s="960"/>
      <c r="I49" s="960"/>
      <c r="J49" s="960"/>
      <c r="K49" s="960"/>
      <c r="L49" s="960"/>
      <c r="M49" s="960"/>
      <c r="N49" s="960"/>
      <c r="O49" s="960"/>
      <c r="P49" s="960"/>
      <c r="Q49" s="960"/>
      <c r="R49" s="960"/>
      <c r="S49" s="960"/>
      <c r="T49" s="960"/>
      <c r="U49" s="960"/>
      <c r="V49" s="960"/>
      <c r="W49" s="960"/>
      <c r="X49" s="960"/>
      <c r="Y49" s="960"/>
      <c r="Z49" s="960"/>
      <c r="AA49" s="960"/>
    </row>
    <row r="50" spans="1:27" x14ac:dyDescent="0.2"/>
  </sheetData>
  <mergeCells count="33">
    <mergeCell ref="A49:AA49"/>
    <mergeCell ref="E4:E5"/>
    <mergeCell ref="U4:U5"/>
    <mergeCell ref="X4:X5"/>
    <mergeCell ref="Y4:Y5"/>
    <mergeCell ref="O4:O5"/>
    <mergeCell ref="P4:P5"/>
    <mergeCell ref="Q4:Q5"/>
    <mergeCell ref="I4:I5"/>
    <mergeCell ref="F4:F5"/>
    <mergeCell ref="J4:J5"/>
    <mergeCell ref="K4:K5"/>
    <mergeCell ref="H4:H5"/>
    <mergeCell ref="Z4:Z5"/>
    <mergeCell ref="A46:AA46"/>
    <mergeCell ref="G4:G5"/>
    <mergeCell ref="A48:AA48"/>
    <mergeCell ref="AA4:AA5"/>
    <mergeCell ref="L4:L5"/>
    <mergeCell ref="A47:AA47"/>
    <mergeCell ref="D4:D5"/>
    <mergeCell ref="A2:AA2"/>
    <mergeCell ref="A3:V3"/>
    <mergeCell ref="A4:A5"/>
    <mergeCell ref="B4:B5"/>
    <mergeCell ref="C4:C5"/>
    <mergeCell ref="V4:V5"/>
    <mergeCell ref="R4:R5"/>
    <mergeCell ref="S4:S5"/>
    <mergeCell ref="T4:T5"/>
    <mergeCell ref="W4:W5"/>
    <mergeCell ref="M4:M5"/>
    <mergeCell ref="N4:N5"/>
  </mergeCells>
  <printOptions horizontalCentered="1"/>
  <pageMargins left="0.51181102362204722" right="0.51181102362204722" top="0.74803149606299213" bottom="0.74803149606299213" header="0.31496062992125984" footer="0.31496062992125984"/>
  <pageSetup scale="5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Z49"/>
  <sheetViews>
    <sheetView showGridLines="0" workbookViewId="0"/>
  </sheetViews>
  <sheetFormatPr baseColWidth="10" defaultColWidth="0" defaultRowHeight="15" zeroHeight="1" x14ac:dyDescent="0.2"/>
  <cols>
    <col min="1" max="1" width="28.42578125" style="8" customWidth="1"/>
    <col min="2" max="8" width="12.85546875" style="8" customWidth="1"/>
    <col min="9" max="9" width="5.42578125" style="8" customWidth="1"/>
    <col min="10" max="24" width="0" style="8" hidden="1" customWidth="1"/>
    <col min="25" max="16384" width="11.42578125" style="8" hidden="1"/>
  </cols>
  <sheetData>
    <row r="1" spans="1:26" s="59" customFormat="1" ht="15" customHeight="1" x14ac:dyDescent="0.2">
      <c r="A1" s="36"/>
      <c r="B1" s="574"/>
      <c r="C1" s="575"/>
      <c r="D1" s="574"/>
      <c r="E1" s="574"/>
      <c r="F1" s="574"/>
      <c r="G1" s="574"/>
      <c r="H1" s="574"/>
    </row>
    <row r="2" spans="1:26" s="5" customFormat="1" ht="15" customHeight="1" x14ac:dyDescent="0.2">
      <c r="A2" s="962" t="s">
        <v>477</v>
      </c>
      <c r="B2" s="962"/>
      <c r="C2" s="962"/>
      <c r="D2" s="962"/>
      <c r="E2" s="962"/>
      <c r="F2" s="962"/>
      <c r="G2" s="962"/>
      <c r="H2" s="962"/>
      <c r="I2" s="629"/>
      <c r="J2" s="629"/>
      <c r="K2" s="629"/>
      <c r="L2" s="629"/>
      <c r="M2" s="629"/>
      <c r="N2" s="629"/>
      <c r="O2" s="629"/>
      <c r="P2" s="629"/>
      <c r="Q2" s="629"/>
      <c r="R2" s="629"/>
      <c r="S2" s="629"/>
      <c r="T2" s="629"/>
      <c r="U2" s="629"/>
      <c r="V2" s="629"/>
      <c r="W2" s="629"/>
      <c r="X2" s="629"/>
      <c r="Y2" s="629"/>
      <c r="Z2" s="629"/>
    </row>
    <row r="3" spans="1:26" s="634" customFormat="1" ht="44.25" customHeight="1" thickBot="1" x14ac:dyDescent="0.25">
      <c r="A3" s="963" t="s">
        <v>1342</v>
      </c>
      <c r="B3" s="963"/>
      <c r="C3" s="963"/>
      <c r="D3" s="963"/>
      <c r="E3" s="963"/>
      <c r="F3" s="963"/>
      <c r="G3" s="963"/>
      <c r="H3" s="963"/>
    </row>
    <row r="4" spans="1:26" ht="15.75" customHeight="1" thickTop="1" x14ac:dyDescent="0.2">
      <c r="A4" s="956" t="s">
        <v>1243</v>
      </c>
      <c r="B4" s="964" t="s">
        <v>51</v>
      </c>
      <c r="C4" s="966" t="s">
        <v>1173</v>
      </c>
      <c r="D4" s="964" t="s">
        <v>1172</v>
      </c>
      <c r="E4" s="964" t="s">
        <v>1171</v>
      </c>
      <c r="F4" s="964" t="s">
        <v>1170</v>
      </c>
      <c r="G4" s="964" t="s">
        <v>1169</v>
      </c>
      <c r="H4" s="964" t="s">
        <v>1168</v>
      </c>
      <c r="R4" s="187"/>
      <c r="S4" s="187"/>
      <c r="T4" s="187"/>
      <c r="U4" s="187"/>
      <c r="V4" s="187"/>
      <c r="W4" s="187"/>
      <c r="X4" s="187"/>
    </row>
    <row r="5" spans="1:26" ht="15.75" customHeight="1" thickBot="1" x14ac:dyDescent="0.25">
      <c r="A5" s="957"/>
      <c r="B5" s="965"/>
      <c r="C5" s="967"/>
      <c r="D5" s="968"/>
      <c r="E5" s="965"/>
      <c r="F5" s="965"/>
      <c r="G5" s="965"/>
      <c r="H5" s="965"/>
      <c r="R5" s="187"/>
      <c r="S5" s="187"/>
      <c r="T5" s="187"/>
      <c r="U5" s="187"/>
      <c r="V5" s="187"/>
      <c r="W5" s="187"/>
      <c r="X5" s="187"/>
    </row>
    <row r="6" spans="1:26" ht="15.75" customHeight="1" thickTop="1" x14ac:dyDescent="0.2">
      <c r="A6" s="576"/>
      <c r="B6" s="576"/>
      <c r="C6" s="577"/>
      <c r="D6" s="576"/>
      <c r="E6" s="576"/>
      <c r="F6" s="576"/>
      <c r="G6" s="576"/>
      <c r="H6" s="576"/>
    </row>
    <row r="7" spans="1:26" ht="15.75" customHeight="1" x14ac:dyDescent="0.2">
      <c r="A7" s="578" t="s">
        <v>18</v>
      </c>
      <c r="B7" s="565">
        <v>511177</v>
      </c>
      <c r="C7" s="565">
        <v>422025</v>
      </c>
      <c r="D7" s="565">
        <v>5348</v>
      </c>
      <c r="E7" s="565">
        <v>48310</v>
      </c>
      <c r="F7" s="565">
        <v>24229</v>
      </c>
      <c r="G7" s="565">
        <v>7884</v>
      </c>
      <c r="H7" s="565">
        <v>3381</v>
      </c>
      <c r="J7" s="567"/>
      <c r="K7" s="567"/>
      <c r="L7" s="567"/>
      <c r="M7" s="567"/>
      <c r="N7" s="567"/>
      <c r="O7" s="567"/>
      <c r="P7" s="567"/>
    </row>
    <row r="8" spans="1:26" ht="15.75" customHeight="1" x14ac:dyDescent="0.2">
      <c r="A8" s="578"/>
      <c r="B8" s="565"/>
      <c r="C8" s="579"/>
      <c r="D8" s="565"/>
      <c r="E8" s="576"/>
      <c r="F8" s="565"/>
      <c r="G8" s="565"/>
      <c r="H8" s="565"/>
    </row>
    <row r="9" spans="1:26" ht="15.75" customHeight="1" x14ac:dyDescent="0.2">
      <c r="A9" s="26" t="s">
        <v>19</v>
      </c>
      <c r="B9" s="565">
        <v>8174</v>
      </c>
      <c r="C9" s="565">
        <v>6999</v>
      </c>
      <c r="D9" s="565">
        <v>53</v>
      </c>
      <c r="E9" s="565">
        <v>656</v>
      </c>
      <c r="F9" s="565">
        <v>414</v>
      </c>
      <c r="G9" s="565">
        <v>44</v>
      </c>
      <c r="H9" s="565">
        <v>8</v>
      </c>
      <c r="I9" s="580"/>
      <c r="J9" s="581"/>
      <c r="K9" s="582"/>
      <c r="L9" s="582"/>
      <c r="M9" s="580"/>
      <c r="N9" s="580"/>
      <c r="O9" s="580"/>
      <c r="P9" s="580"/>
      <c r="R9" s="583"/>
      <c r="S9" s="583"/>
      <c r="T9" s="583"/>
      <c r="U9" s="583"/>
      <c r="V9" s="583"/>
      <c r="W9" s="583"/>
    </row>
    <row r="10" spans="1:26" ht="15.75" customHeight="1" x14ac:dyDescent="0.2">
      <c r="A10" s="26" t="s">
        <v>20</v>
      </c>
      <c r="B10" s="565">
        <v>16117</v>
      </c>
      <c r="C10" s="565">
        <v>13563</v>
      </c>
      <c r="D10" s="565">
        <v>230</v>
      </c>
      <c r="E10" s="565">
        <v>1391</v>
      </c>
      <c r="F10" s="565">
        <v>460</v>
      </c>
      <c r="G10" s="565">
        <v>210</v>
      </c>
      <c r="H10" s="565">
        <v>263</v>
      </c>
      <c r="I10" s="580"/>
      <c r="J10" s="581"/>
      <c r="K10" s="582"/>
      <c r="L10" s="582"/>
      <c r="M10" s="580"/>
      <c r="N10" s="580"/>
      <c r="O10" s="580"/>
      <c r="P10" s="580"/>
      <c r="R10" s="583"/>
      <c r="S10" s="583"/>
      <c r="T10" s="583"/>
      <c r="U10" s="583"/>
      <c r="V10" s="583"/>
      <c r="W10" s="583"/>
    </row>
    <row r="11" spans="1:26" ht="15.75" customHeight="1" x14ac:dyDescent="0.2">
      <c r="A11" s="26" t="s">
        <v>21</v>
      </c>
      <c r="B11" s="565">
        <v>5160</v>
      </c>
      <c r="C11" s="565">
        <v>4251</v>
      </c>
      <c r="D11" s="565">
        <v>41</v>
      </c>
      <c r="E11" s="565">
        <v>559</v>
      </c>
      <c r="F11" s="565">
        <v>70</v>
      </c>
      <c r="G11" s="565">
        <v>54</v>
      </c>
      <c r="H11" s="565">
        <v>185</v>
      </c>
      <c r="I11" s="580"/>
      <c r="J11" s="581"/>
      <c r="K11" s="582"/>
      <c r="L11" s="582"/>
      <c r="M11" s="580"/>
      <c r="N11" s="580"/>
      <c r="O11" s="580"/>
      <c r="P11" s="580"/>
      <c r="R11" s="583"/>
      <c r="S11" s="583"/>
      <c r="T11" s="583"/>
      <c r="U11" s="583"/>
      <c r="V11" s="583"/>
      <c r="W11" s="583"/>
    </row>
    <row r="12" spans="1:26" ht="15.75" customHeight="1" x14ac:dyDescent="0.2">
      <c r="A12" s="26" t="s">
        <v>22</v>
      </c>
      <c r="B12" s="565">
        <v>4028</v>
      </c>
      <c r="C12" s="565">
        <v>3189</v>
      </c>
      <c r="D12" s="565">
        <v>38</v>
      </c>
      <c r="E12" s="565">
        <v>505</v>
      </c>
      <c r="F12" s="565">
        <v>107</v>
      </c>
      <c r="G12" s="565">
        <v>142</v>
      </c>
      <c r="H12" s="565">
        <v>47</v>
      </c>
      <c r="I12" s="580"/>
      <c r="J12" s="581"/>
      <c r="K12" s="582"/>
      <c r="L12" s="582"/>
      <c r="M12" s="580"/>
      <c r="N12" s="580"/>
      <c r="O12" s="580"/>
      <c r="P12" s="580"/>
      <c r="R12" s="583"/>
      <c r="S12" s="583"/>
      <c r="T12" s="583"/>
      <c r="U12" s="583"/>
      <c r="V12" s="583"/>
      <c r="W12" s="583"/>
    </row>
    <row r="13" spans="1:26" ht="15.75" customHeight="1" x14ac:dyDescent="0.2">
      <c r="A13" s="26" t="s">
        <v>23</v>
      </c>
      <c r="B13" s="565">
        <v>19059</v>
      </c>
      <c r="C13" s="565">
        <v>15748</v>
      </c>
      <c r="D13" s="565">
        <v>193</v>
      </c>
      <c r="E13" s="565">
        <v>1447</v>
      </c>
      <c r="F13" s="565">
        <v>1019</v>
      </c>
      <c r="G13" s="565">
        <v>486</v>
      </c>
      <c r="H13" s="565">
        <v>166</v>
      </c>
      <c r="I13" s="580"/>
      <c r="J13" s="581"/>
      <c r="K13" s="582"/>
      <c r="L13" s="582"/>
      <c r="M13" s="580"/>
      <c r="N13" s="580"/>
      <c r="O13" s="580"/>
      <c r="P13" s="580"/>
      <c r="R13" s="583"/>
      <c r="S13" s="583"/>
      <c r="T13" s="583"/>
      <c r="U13" s="583"/>
      <c r="V13" s="583"/>
      <c r="W13" s="583"/>
    </row>
    <row r="14" spans="1:26" ht="15.75" customHeight="1" x14ac:dyDescent="0.2">
      <c r="A14" s="26" t="s">
        <v>24</v>
      </c>
      <c r="B14" s="565">
        <v>4637</v>
      </c>
      <c r="C14" s="565">
        <v>3803</v>
      </c>
      <c r="D14" s="565">
        <v>44</v>
      </c>
      <c r="E14" s="565">
        <v>485</v>
      </c>
      <c r="F14" s="565">
        <v>238</v>
      </c>
      <c r="G14" s="565">
        <v>63</v>
      </c>
      <c r="H14" s="565">
        <v>4</v>
      </c>
      <c r="I14" s="580"/>
      <c r="J14" s="581"/>
      <c r="K14" s="582"/>
      <c r="L14" s="582"/>
      <c r="M14" s="580"/>
      <c r="N14" s="580"/>
      <c r="O14" s="580"/>
      <c r="P14" s="580"/>
      <c r="R14" s="583"/>
      <c r="S14" s="583"/>
      <c r="T14" s="583"/>
      <c r="U14" s="583"/>
      <c r="V14" s="583"/>
      <c r="W14" s="583"/>
    </row>
    <row r="15" spans="1:26" ht="15.75" customHeight="1" x14ac:dyDescent="0.2">
      <c r="A15" s="26" t="s">
        <v>25</v>
      </c>
      <c r="B15" s="565">
        <v>10752</v>
      </c>
      <c r="C15" s="565">
        <v>8528</v>
      </c>
      <c r="D15" s="565">
        <v>237</v>
      </c>
      <c r="E15" s="565">
        <v>995</v>
      </c>
      <c r="F15" s="565">
        <v>358</v>
      </c>
      <c r="G15" s="565">
        <v>535</v>
      </c>
      <c r="H15" s="565">
        <v>99</v>
      </c>
      <c r="I15" s="580"/>
      <c r="J15" s="581"/>
      <c r="K15" s="582"/>
      <c r="L15" s="582"/>
      <c r="M15" s="580"/>
      <c r="N15" s="580"/>
      <c r="O15" s="580"/>
      <c r="P15" s="580"/>
      <c r="R15" s="583"/>
      <c r="S15" s="583"/>
      <c r="T15" s="583"/>
      <c r="U15" s="583"/>
      <c r="V15" s="583"/>
      <c r="W15" s="583"/>
    </row>
    <row r="16" spans="1:26" ht="15.75" customHeight="1" x14ac:dyDescent="0.2">
      <c r="A16" s="26" t="s">
        <v>26</v>
      </c>
      <c r="B16" s="565">
        <v>20932</v>
      </c>
      <c r="C16" s="565">
        <v>17804</v>
      </c>
      <c r="D16" s="565">
        <v>318</v>
      </c>
      <c r="E16" s="565">
        <v>1527</v>
      </c>
      <c r="F16" s="565">
        <v>865</v>
      </c>
      <c r="G16" s="565">
        <v>323</v>
      </c>
      <c r="H16" s="565">
        <v>95</v>
      </c>
      <c r="I16" s="580"/>
      <c r="J16" s="581"/>
      <c r="K16" s="582"/>
      <c r="L16" s="582"/>
      <c r="M16" s="580"/>
      <c r="N16" s="580"/>
      <c r="O16" s="580"/>
      <c r="P16" s="580"/>
      <c r="R16" s="583"/>
      <c r="S16" s="583"/>
      <c r="T16" s="583"/>
      <c r="U16" s="583"/>
      <c r="V16" s="583"/>
      <c r="W16" s="583"/>
    </row>
    <row r="17" spans="1:23" ht="15.75" customHeight="1" x14ac:dyDescent="0.2">
      <c r="A17" s="26" t="s">
        <v>27</v>
      </c>
      <c r="B17" s="565">
        <v>9788</v>
      </c>
      <c r="C17" s="565">
        <v>2582</v>
      </c>
      <c r="D17" s="565">
        <v>10</v>
      </c>
      <c r="E17" s="565">
        <v>7194</v>
      </c>
      <c r="F17" s="565">
        <v>0</v>
      </c>
      <c r="G17" s="565">
        <v>1</v>
      </c>
      <c r="H17" s="565">
        <v>1</v>
      </c>
      <c r="I17" s="580"/>
      <c r="J17" s="581"/>
      <c r="K17" s="582"/>
      <c r="L17" s="582"/>
      <c r="M17" s="580"/>
      <c r="N17" s="580"/>
      <c r="O17" s="580"/>
      <c r="P17" s="580"/>
      <c r="R17" s="583"/>
      <c r="S17" s="583"/>
      <c r="T17" s="583"/>
      <c r="U17" s="583"/>
      <c r="V17" s="583"/>
      <c r="W17" s="583"/>
    </row>
    <row r="18" spans="1:23" ht="15.75" customHeight="1" x14ac:dyDescent="0.2">
      <c r="A18" s="26" t="s">
        <v>564</v>
      </c>
      <c r="B18" s="565">
        <v>41051</v>
      </c>
      <c r="C18" s="565">
        <v>34954</v>
      </c>
      <c r="D18" s="565">
        <v>391</v>
      </c>
      <c r="E18" s="565">
        <v>2851</v>
      </c>
      <c r="F18" s="565">
        <v>2351</v>
      </c>
      <c r="G18" s="565">
        <v>159</v>
      </c>
      <c r="H18" s="565">
        <v>345</v>
      </c>
      <c r="I18" s="580"/>
      <c r="J18" s="581"/>
      <c r="K18" s="582"/>
      <c r="L18" s="582"/>
      <c r="M18" s="580"/>
      <c r="N18" s="580"/>
      <c r="O18" s="580"/>
      <c r="P18" s="580"/>
      <c r="R18" s="583"/>
      <c r="S18" s="583"/>
      <c r="T18" s="583"/>
      <c r="U18" s="583"/>
      <c r="V18" s="583"/>
      <c r="W18" s="583"/>
    </row>
    <row r="19" spans="1:23" ht="15.75" customHeight="1" x14ac:dyDescent="0.2">
      <c r="A19" s="26" t="s">
        <v>562</v>
      </c>
      <c r="B19" s="565">
        <v>44252</v>
      </c>
      <c r="C19" s="565">
        <v>37793</v>
      </c>
      <c r="D19" s="565">
        <v>525</v>
      </c>
      <c r="E19" s="565">
        <v>3203</v>
      </c>
      <c r="F19" s="565">
        <v>2440</v>
      </c>
      <c r="G19" s="565">
        <v>278</v>
      </c>
      <c r="H19" s="565">
        <v>13</v>
      </c>
      <c r="I19" s="580"/>
      <c r="J19" s="581"/>
      <c r="K19" s="582"/>
      <c r="L19" s="582"/>
      <c r="M19" s="580"/>
      <c r="N19" s="580"/>
      <c r="O19" s="580"/>
      <c r="P19" s="580"/>
      <c r="R19" s="583"/>
      <c r="S19" s="583"/>
      <c r="T19" s="583"/>
      <c r="U19" s="583"/>
      <c r="V19" s="583"/>
      <c r="W19" s="583"/>
    </row>
    <row r="20" spans="1:23" ht="15.75" customHeight="1" x14ac:dyDescent="0.2">
      <c r="A20" s="26" t="s">
        <v>28</v>
      </c>
      <c r="B20" s="565">
        <v>7382</v>
      </c>
      <c r="C20" s="565">
        <v>6074</v>
      </c>
      <c r="D20" s="565">
        <v>73</v>
      </c>
      <c r="E20" s="565">
        <v>705</v>
      </c>
      <c r="F20" s="565">
        <v>306</v>
      </c>
      <c r="G20" s="565">
        <v>179</v>
      </c>
      <c r="H20" s="565">
        <v>45</v>
      </c>
      <c r="I20" s="580"/>
      <c r="J20" s="581"/>
      <c r="M20" s="580"/>
      <c r="N20" s="580"/>
      <c r="O20" s="580"/>
      <c r="P20" s="580"/>
      <c r="R20" s="583"/>
      <c r="S20" s="583"/>
      <c r="T20" s="583"/>
      <c r="U20" s="583"/>
      <c r="V20" s="583"/>
      <c r="W20" s="583"/>
    </row>
    <row r="21" spans="1:23" ht="15.75" customHeight="1" x14ac:dyDescent="0.2">
      <c r="A21" s="26" t="s">
        <v>29</v>
      </c>
      <c r="B21" s="565">
        <v>17936</v>
      </c>
      <c r="C21" s="565">
        <v>15030</v>
      </c>
      <c r="D21" s="565">
        <v>112</v>
      </c>
      <c r="E21" s="565">
        <v>1449</v>
      </c>
      <c r="F21" s="565">
        <v>1101</v>
      </c>
      <c r="G21" s="565">
        <v>236</v>
      </c>
      <c r="H21" s="565">
        <v>8</v>
      </c>
      <c r="I21" s="580"/>
      <c r="J21" s="581"/>
      <c r="M21" s="580"/>
      <c r="N21" s="580"/>
      <c r="O21" s="580"/>
      <c r="P21" s="580"/>
      <c r="R21" s="583"/>
      <c r="S21" s="583"/>
      <c r="T21" s="583"/>
      <c r="U21" s="583"/>
      <c r="V21" s="583"/>
      <c r="W21" s="583"/>
    </row>
    <row r="22" spans="1:23" ht="15.75" customHeight="1" x14ac:dyDescent="0.2">
      <c r="A22" s="26" t="s">
        <v>30</v>
      </c>
      <c r="B22" s="565">
        <v>6814</v>
      </c>
      <c r="C22" s="565">
        <v>5593</v>
      </c>
      <c r="D22" s="565">
        <v>66</v>
      </c>
      <c r="E22" s="565">
        <v>691</v>
      </c>
      <c r="F22" s="565">
        <v>258</v>
      </c>
      <c r="G22" s="565">
        <v>201</v>
      </c>
      <c r="H22" s="565">
        <v>5</v>
      </c>
      <c r="I22" s="580"/>
      <c r="J22" s="581"/>
      <c r="K22" s="584"/>
      <c r="L22" s="584"/>
      <c r="M22" s="580"/>
      <c r="N22" s="580"/>
      <c r="O22" s="580"/>
      <c r="P22" s="580"/>
      <c r="R22" s="583"/>
      <c r="S22" s="583"/>
      <c r="T22" s="583"/>
      <c r="U22" s="583"/>
      <c r="V22" s="583"/>
      <c r="W22" s="583"/>
    </row>
    <row r="23" spans="1:23" ht="15.75" customHeight="1" x14ac:dyDescent="0.2">
      <c r="A23" s="26" t="s">
        <v>31</v>
      </c>
      <c r="B23" s="565">
        <v>8878</v>
      </c>
      <c r="C23" s="565">
        <v>7412</v>
      </c>
      <c r="D23" s="565">
        <v>137</v>
      </c>
      <c r="E23" s="565">
        <v>852</v>
      </c>
      <c r="F23" s="565">
        <v>178</v>
      </c>
      <c r="G23" s="565">
        <v>251</v>
      </c>
      <c r="H23" s="565">
        <v>48</v>
      </c>
      <c r="I23" s="580"/>
      <c r="J23" s="581"/>
      <c r="K23" s="584"/>
      <c r="L23" s="584"/>
      <c r="M23" s="580"/>
      <c r="N23" s="580"/>
      <c r="O23" s="580"/>
      <c r="P23" s="580"/>
      <c r="R23" s="583"/>
      <c r="S23" s="583"/>
      <c r="T23" s="583"/>
      <c r="U23" s="583"/>
      <c r="V23" s="583"/>
      <c r="W23" s="583"/>
    </row>
    <row r="24" spans="1:23" ht="15.75" customHeight="1" x14ac:dyDescent="0.2">
      <c r="A24" s="26" t="s">
        <v>32</v>
      </c>
      <c r="B24" s="565">
        <v>35684</v>
      </c>
      <c r="C24" s="565">
        <v>29856</v>
      </c>
      <c r="D24" s="565">
        <v>264</v>
      </c>
      <c r="E24" s="565">
        <v>2553</v>
      </c>
      <c r="F24" s="565">
        <v>2584</v>
      </c>
      <c r="G24" s="565">
        <v>422</v>
      </c>
      <c r="H24" s="565">
        <v>5</v>
      </c>
      <c r="I24" s="580"/>
      <c r="J24" s="581"/>
      <c r="K24" s="582"/>
      <c r="L24" s="582"/>
      <c r="M24" s="580"/>
      <c r="N24" s="580"/>
      <c r="O24" s="580"/>
      <c r="P24" s="580"/>
      <c r="R24" s="583"/>
      <c r="S24" s="583"/>
      <c r="T24" s="583"/>
      <c r="U24" s="583"/>
      <c r="V24" s="583"/>
      <c r="W24" s="583"/>
    </row>
    <row r="25" spans="1:23" ht="15.75" customHeight="1" x14ac:dyDescent="0.2">
      <c r="A25" s="26" t="s">
        <v>565</v>
      </c>
      <c r="B25" s="565">
        <v>25544</v>
      </c>
      <c r="C25" s="565">
        <v>22475</v>
      </c>
      <c r="D25" s="565">
        <v>181</v>
      </c>
      <c r="E25" s="565">
        <v>1947</v>
      </c>
      <c r="F25" s="565">
        <v>643</v>
      </c>
      <c r="G25" s="565">
        <v>201</v>
      </c>
      <c r="H25" s="565">
        <v>97</v>
      </c>
      <c r="I25" s="580"/>
      <c r="J25" s="581"/>
      <c r="K25" s="582"/>
      <c r="L25" s="582"/>
      <c r="M25" s="580"/>
      <c r="N25" s="580"/>
      <c r="O25" s="580"/>
      <c r="P25" s="580"/>
      <c r="R25" s="583"/>
      <c r="S25" s="583"/>
      <c r="T25" s="583"/>
      <c r="U25" s="583"/>
      <c r="V25" s="583"/>
      <c r="W25" s="583"/>
    </row>
    <row r="26" spans="1:23" ht="15.75" customHeight="1" x14ac:dyDescent="0.2">
      <c r="A26" s="26" t="s">
        <v>563</v>
      </c>
      <c r="B26" s="565">
        <v>18250</v>
      </c>
      <c r="C26" s="565">
        <v>15333</v>
      </c>
      <c r="D26" s="565">
        <v>177</v>
      </c>
      <c r="E26" s="565">
        <v>1525</v>
      </c>
      <c r="F26" s="565">
        <v>804</v>
      </c>
      <c r="G26" s="565">
        <v>339</v>
      </c>
      <c r="H26" s="565">
        <v>72</v>
      </c>
      <c r="I26" s="580"/>
      <c r="J26" s="581"/>
      <c r="K26" s="582"/>
      <c r="L26" s="582"/>
      <c r="M26" s="580"/>
      <c r="N26" s="580"/>
      <c r="O26" s="580"/>
      <c r="P26" s="580"/>
      <c r="R26" s="583"/>
      <c r="S26" s="583"/>
      <c r="T26" s="583"/>
      <c r="U26" s="583"/>
      <c r="V26" s="583"/>
      <c r="W26" s="583"/>
    </row>
    <row r="27" spans="1:23" ht="15.75" customHeight="1" x14ac:dyDescent="0.2">
      <c r="A27" s="26" t="s">
        <v>33</v>
      </c>
      <c r="B27" s="565">
        <v>13639</v>
      </c>
      <c r="C27" s="565">
        <v>11306</v>
      </c>
      <c r="D27" s="565">
        <v>150</v>
      </c>
      <c r="E27" s="565">
        <v>1159</v>
      </c>
      <c r="F27" s="565">
        <v>302</v>
      </c>
      <c r="G27" s="565">
        <v>424</v>
      </c>
      <c r="H27" s="565">
        <v>298</v>
      </c>
      <c r="I27" s="580"/>
      <c r="J27" s="581"/>
      <c r="K27" s="582"/>
      <c r="L27" s="582"/>
      <c r="M27" s="580"/>
      <c r="N27" s="580"/>
      <c r="O27" s="580"/>
      <c r="P27" s="580"/>
      <c r="R27" s="583"/>
      <c r="S27" s="583"/>
      <c r="T27" s="583"/>
      <c r="U27" s="583"/>
      <c r="V27" s="583"/>
      <c r="W27" s="583"/>
    </row>
    <row r="28" spans="1:23" ht="15.75" customHeight="1" x14ac:dyDescent="0.2">
      <c r="A28" s="26" t="s">
        <v>34</v>
      </c>
      <c r="B28" s="565">
        <v>7193</v>
      </c>
      <c r="C28" s="565">
        <v>5946</v>
      </c>
      <c r="D28" s="565">
        <v>118</v>
      </c>
      <c r="E28" s="565">
        <v>797</v>
      </c>
      <c r="F28" s="565">
        <v>237</v>
      </c>
      <c r="G28" s="565">
        <v>93</v>
      </c>
      <c r="H28" s="565">
        <v>2</v>
      </c>
      <c r="I28" s="580"/>
      <c r="J28" s="581"/>
      <c r="K28" s="582"/>
      <c r="L28" s="582"/>
      <c r="M28" s="580"/>
      <c r="N28" s="580"/>
      <c r="O28" s="580"/>
      <c r="P28" s="580"/>
      <c r="R28" s="583"/>
      <c r="S28" s="583"/>
      <c r="T28" s="583"/>
      <c r="U28" s="583"/>
      <c r="V28" s="583"/>
      <c r="W28" s="583"/>
    </row>
    <row r="29" spans="1:23" ht="15.75" customHeight="1" x14ac:dyDescent="0.2">
      <c r="A29" s="26" t="s">
        <v>35</v>
      </c>
      <c r="B29" s="565">
        <v>7478</v>
      </c>
      <c r="C29" s="565">
        <v>6379</v>
      </c>
      <c r="D29" s="565">
        <v>97</v>
      </c>
      <c r="E29" s="565">
        <v>621</v>
      </c>
      <c r="F29" s="565">
        <v>307</v>
      </c>
      <c r="G29" s="565">
        <v>50</v>
      </c>
      <c r="H29" s="565">
        <v>24</v>
      </c>
      <c r="I29" s="580"/>
      <c r="J29" s="581"/>
      <c r="K29" s="582"/>
      <c r="L29" s="582"/>
      <c r="M29" s="580"/>
      <c r="N29" s="580"/>
      <c r="O29" s="580"/>
      <c r="P29" s="580"/>
      <c r="R29" s="583"/>
      <c r="S29" s="583"/>
      <c r="T29" s="583"/>
      <c r="U29" s="583"/>
      <c r="V29" s="583"/>
      <c r="W29" s="583"/>
    </row>
    <row r="30" spans="1:23" ht="15.75" customHeight="1" x14ac:dyDescent="0.2">
      <c r="A30" s="26" t="s">
        <v>36</v>
      </c>
      <c r="B30" s="565">
        <v>29925</v>
      </c>
      <c r="C30" s="565">
        <v>24713</v>
      </c>
      <c r="D30" s="565">
        <v>252</v>
      </c>
      <c r="E30" s="565">
        <v>2245</v>
      </c>
      <c r="F30" s="565">
        <v>2014</v>
      </c>
      <c r="G30" s="565">
        <v>592</v>
      </c>
      <c r="H30" s="565">
        <v>109</v>
      </c>
      <c r="I30" s="580"/>
      <c r="J30" s="581"/>
      <c r="K30" s="582"/>
      <c r="L30" s="582"/>
      <c r="M30" s="580"/>
      <c r="N30" s="580"/>
      <c r="O30" s="580"/>
      <c r="P30" s="580"/>
      <c r="R30" s="583"/>
      <c r="S30" s="583"/>
      <c r="T30" s="583"/>
      <c r="U30" s="583"/>
      <c r="V30" s="583"/>
      <c r="W30" s="583"/>
    </row>
    <row r="31" spans="1:23" ht="15.75" customHeight="1" x14ac:dyDescent="0.2">
      <c r="A31" s="26" t="s">
        <v>37</v>
      </c>
      <c r="B31" s="565">
        <v>8066</v>
      </c>
      <c r="C31" s="565">
        <v>6316</v>
      </c>
      <c r="D31" s="565">
        <v>87</v>
      </c>
      <c r="E31" s="565">
        <v>786</v>
      </c>
      <c r="F31" s="565">
        <v>188</v>
      </c>
      <c r="G31" s="565">
        <v>414</v>
      </c>
      <c r="H31" s="565">
        <v>275</v>
      </c>
      <c r="I31" s="580"/>
      <c r="J31" s="581"/>
      <c r="K31" s="582"/>
      <c r="L31" s="582"/>
      <c r="M31" s="580"/>
      <c r="N31" s="580"/>
      <c r="O31" s="580"/>
      <c r="P31" s="580"/>
      <c r="R31" s="583"/>
      <c r="S31" s="583"/>
      <c r="T31" s="583"/>
      <c r="U31" s="583"/>
      <c r="V31" s="583"/>
      <c r="W31" s="583"/>
    </row>
    <row r="32" spans="1:23" ht="15.75" customHeight="1" x14ac:dyDescent="0.2">
      <c r="A32" s="26" t="s">
        <v>38</v>
      </c>
      <c r="B32" s="565">
        <v>16674</v>
      </c>
      <c r="C32" s="565">
        <v>12951</v>
      </c>
      <c r="D32" s="565">
        <v>207</v>
      </c>
      <c r="E32" s="565">
        <v>1489</v>
      </c>
      <c r="F32" s="565">
        <v>1414</v>
      </c>
      <c r="G32" s="565">
        <v>424</v>
      </c>
      <c r="H32" s="565">
        <v>189</v>
      </c>
      <c r="I32" s="580"/>
      <c r="J32" s="581"/>
      <c r="K32" s="582"/>
      <c r="L32" s="582"/>
      <c r="M32" s="580"/>
      <c r="N32" s="580"/>
      <c r="O32" s="580"/>
      <c r="P32" s="580"/>
      <c r="R32" s="583"/>
      <c r="S32" s="583"/>
      <c r="T32" s="583"/>
      <c r="U32" s="583"/>
      <c r="V32" s="583"/>
      <c r="W32" s="583"/>
    </row>
    <row r="33" spans="1:26" ht="15.75" customHeight="1" x14ac:dyDescent="0.2">
      <c r="A33" s="26" t="s">
        <v>39</v>
      </c>
      <c r="B33" s="565">
        <v>9337</v>
      </c>
      <c r="C33" s="565">
        <v>7618</v>
      </c>
      <c r="D33" s="565">
        <v>91</v>
      </c>
      <c r="E33" s="565">
        <v>774</v>
      </c>
      <c r="F33" s="565">
        <v>643</v>
      </c>
      <c r="G33" s="565">
        <v>109</v>
      </c>
      <c r="H33" s="565">
        <v>102</v>
      </c>
      <c r="I33" s="580"/>
      <c r="J33" s="581"/>
      <c r="K33" s="582"/>
      <c r="L33" s="582"/>
      <c r="M33" s="580"/>
      <c r="N33" s="580"/>
      <c r="O33" s="580"/>
      <c r="P33" s="580"/>
      <c r="R33" s="583"/>
      <c r="S33" s="583"/>
      <c r="T33" s="583"/>
      <c r="U33" s="583"/>
      <c r="V33" s="583"/>
      <c r="W33" s="583"/>
    </row>
    <row r="34" spans="1:26" ht="15.75" customHeight="1" x14ac:dyDescent="0.2">
      <c r="A34" s="26" t="s">
        <v>40</v>
      </c>
      <c r="B34" s="565">
        <v>6553</v>
      </c>
      <c r="C34" s="565">
        <v>5544</v>
      </c>
      <c r="D34" s="565">
        <v>47</v>
      </c>
      <c r="E34" s="565">
        <v>674</v>
      </c>
      <c r="F34" s="565">
        <v>219</v>
      </c>
      <c r="G34" s="565">
        <v>68</v>
      </c>
      <c r="H34" s="565">
        <v>1</v>
      </c>
      <c r="I34" s="580"/>
      <c r="J34" s="581"/>
      <c r="K34" s="582"/>
      <c r="L34" s="582"/>
      <c r="M34" s="580"/>
      <c r="N34" s="580"/>
      <c r="O34" s="580"/>
      <c r="P34" s="580"/>
      <c r="R34" s="583"/>
      <c r="S34" s="583"/>
      <c r="T34" s="583"/>
      <c r="U34" s="583"/>
      <c r="V34" s="583"/>
      <c r="W34" s="583"/>
    </row>
    <row r="35" spans="1:26" ht="15.75" customHeight="1" x14ac:dyDescent="0.2">
      <c r="A35" s="26" t="s">
        <v>41</v>
      </c>
      <c r="B35" s="565">
        <v>9919</v>
      </c>
      <c r="C35" s="565">
        <v>8207</v>
      </c>
      <c r="D35" s="565">
        <v>124</v>
      </c>
      <c r="E35" s="565">
        <v>813</v>
      </c>
      <c r="F35" s="565">
        <v>350</v>
      </c>
      <c r="G35" s="565">
        <v>279</v>
      </c>
      <c r="H35" s="565">
        <v>146</v>
      </c>
      <c r="I35" s="580"/>
      <c r="J35" s="581"/>
      <c r="K35" s="582"/>
      <c r="L35" s="582"/>
      <c r="M35" s="580"/>
      <c r="N35" s="580"/>
      <c r="O35" s="580"/>
      <c r="P35" s="580"/>
      <c r="R35" s="583"/>
      <c r="S35" s="583"/>
      <c r="T35" s="583"/>
      <c r="U35" s="583"/>
      <c r="V35" s="583"/>
      <c r="W35" s="583"/>
    </row>
    <row r="36" spans="1:26" ht="15.75" customHeight="1" x14ac:dyDescent="0.2">
      <c r="A36" s="26" t="s">
        <v>42</v>
      </c>
      <c r="B36" s="565">
        <v>13330</v>
      </c>
      <c r="C36" s="565">
        <v>11081</v>
      </c>
      <c r="D36" s="565">
        <v>152</v>
      </c>
      <c r="E36" s="565">
        <v>1108</v>
      </c>
      <c r="F36" s="565">
        <v>708</v>
      </c>
      <c r="G36" s="565">
        <v>126</v>
      </c>
      <c r="H36" s="565">
        <v>155</v>
      </c>
      <c r="I36" s="580"/>
      <c r="J36" s="581"/>
      <c r="K36" s="582"/>
      <c r="L36" s="582"/>
      <c r="M36" s="580"/>
      <c r="N36" s="580"/>
      <c r="O36" s="580"/>
      <c r="P36" s="580"/>
      <c r="R36" s="583"/>
      <c r="S36" s="583"/>
      <c r="T36" s="583"/>
      <c r="U36" s="583"/>
      <c r="V36" s="583"/>
      <c r="W36" s="583"/>
    </row>
    <row r="37" spans="1:26" ht="15.75" customHeight="1" x14ac:dyDescent="0.2">
      <c r="A37" s="26" t="s">
        <v>43</v>
      </c>
      <c r="B37" s="565">
        <v>17550</v>
      </c>
      <c r="C37" s="565">
        <v>14758</v>
      </c>
      <c r="D37" s="565">
        <v>201</v>
      </c>
      <c r="E37" s="565">
        <v>1389</v>
      </c>
      <c r="F37" s="565">
        <v>965</v>
      </c>
      <c r="G37" s="565">
        <v>137</v>
      </c>
      <c r="H37" s="565">
        <v>100</v>
      </c>
      <c r="I37" s="580"/>
      <c r="J37" s="581"/>
      <c r="K37" s="582"/>
      <c r="L37" s="582"/>
      <c r="M37" s="580"/>
      <c r="N37" s="580"/>
      <c r="O37" s="580"/>
      <c r="P37" s="580"/>
      <c r="R37" s="583"/>
      <c r="S37" s="583"/>
      <c r="T37" s="583"/>
      <c r="U37" s="583"/>
      <c r="V37" s="583"/>
      <c r="W37" s="583"/>
    </row>
    <row r="38" spans="1:26" ht="15.75" customHeight="1" x14ac:dyDescent="0.2">
      <c r="A38" s="26" t="s">
        <v>44</v>
      </c>
      <c r="B38" s="565">
        <v>5663</v>
      </c>
      <c r="C38" s="565">
        <v>4589</v>
      </c>
      <c r="D38" s="565">
        <v>92</v>
      </c>
      <c r="E38" s="565">
        <v>600</v>
      </c>
      <c r="F38" s="565">
        <v>267</v>
      </c>
      <c r="G38" s="565">
        <v>101</v>
      </c>
      <c r="H38" s="565">
        <v>14</v>
      </c>
      <c r="I38" s="580"/>
      <c r="J38" s="581"/>
      <c r="K38" s="582"/>
      <c r="L38" s="582"/>
      <c r="M38" s="580"/>
      <c r="N38" s="580"/>
      <c r="O38" s="580"/>
      <c r="P38" s="580"/>
      <c r="R38" s="583"/>
      <c r="S38" s="583"/>
      <c r="T38" s="583"/>
      <c r="U38" s="583"/>
      <c r="V38" s="583"/>
      <c r="W38" s="583"/>
    </row>
    <row r="39" spans="1:26" ht="15.75" customHeight="1" x14ac:dyDescent="0.2">
      <c r="A39" s="26" t="s">
        <v>45</v>
      </c>
      <c r="B39" s="565">
        <v>15103</v>
      </c>
      <c r="C39" s="565">
        <v>13285</v>
      </c>
      <c r="D39" s="565">
        <v>105</v>
      </c>
      <c r="E39" s="565">
        <v>1187</v>
      </c>
      <c r="F39" s="565">
        <v>322</v>
      </c>
      <c r="G39" s="565">
        <v>169</v>
      </c>
      <c r="H39" s="565">
        <v>35</v>
      </c>
      <c r="I39" s="580"/>
      <c r="J39" s="581"/>
      <c r="K39" s="582"/>
      <c r="L39" s="582"/>
      <c r="M39" s="580"/>
      <c r="N39" s="580"/>
      <c r="O39" s="580"/>
      <c r="P39" s="580"/>
      <c r="R39" s="583"/>
      <c r="S39" s="583"/>
      <c r="T39" s="583"/>
      <c r="U39" s="583"/>
      <c r="V39" s="583"/>
      <c r="W39" s="583"/>
    </row>
    <row r="40" spans="1:26" ht="15.75" customHeight="1" x14ac:dyDescent="0.2">
      <c r="A40" s="26" t="s">
        <v>46</v>
      </c>
      <c r="B40" s="565">
        <v>4448</v>
      </c>
      <c r="C40" s="565">
        <v>3854</v>
      </c>
      <c r="D40" s="565">
        <v>25</v>
      </c>
      <c r="E40" s="565">
        <v>433</v>
      </c>
      <c r="F40" s="565">
        <v>127</v>
      </c>
      <c r="G40" s="565">
        <v>8</v>
      </c>
      <c r="H40" s="565">
        <v>1</v>
      </c>
      <c r="I40" s="580"/>
      <c r="J40" s="581"/>
      <c r="K40" s="582"/>
      <c r="L40" s="582"/>
      <c r="M40" s="580"/>
      <c r="N40" s="580"/>
      <c r="O40" s="580"/>
      <c r="P40" s="580"/>
      <c r="R40" s="583"/>
      <c r="S40" s="583"/>
      <c r="T40" s="583"/>
      <c r="U40" s="583"/>
      <c r="V40" s="583"/>
      <c r="W40" s="583"/>
    </row>
    <row r="41" spans="1:26" ht="15.75" customHeight="1" x14ac:dyDescent="0.2">
      <c r="A41" s="26" t="s">
        <v>47</v>
      </c>
      <c r="B41" s="565">
        <v>14721</v>
      </c>
      <c r="C41" s="565">
        <v>12439</v>
      </c>
      <c r="D41" s="565">
        <v>179</v>
      </c>
      <c r="E41" s="565">
        <v>1208</v>
      </c>
      <c r="F41" s="565">
        <v>658</v>
      </c>
      <c r="G41" s="565">
        <v>152</v>
      </c>
      <c r="H41" s="565">
        <v>85</v>
      </c>
      <c r="I41" s="580"/>
      <c r="J41" s="581"/>
      <c r="K41" s="582"/>
      <c r="L41" s="582"/>
      <c r="M41" s="580"/>
      <c r="N41" s="580"/>
      <c r="O41" s="580"/>
      <c r="P41" s="580"/>
      <c r="R41" s="583"/>
      <c r="S41" s="583"/>
      <c r="T41" s="583"/>
      <c r="U41" s="583"/>
      <c r="V41" s="583"/>
      <c r="W41" s="583"/>
    </row>
    <row r="42" spans="1:26" ht="15.75" customHeight="1" x14ac:dyDescent="0.2">
      <c r="A42" s="26" t="s">
        <v>48</v>
      </c>
      <c r="B42" s="565">
        <v>10260</v>
      </c>
      <c r="C42" s="565">
        <v>8634</v>
      </c>
      <c r="D42" s="565">
        <v>109</v>
      </c>
      <c r="E42" s="565">
        <v>912</v>
      </c>
      <c r="F42" s="565">
        <v>380</v>
      </c>
      <c r="G42" s="565">
        <v>192</v>
      </c>
      <c r="H42" s="565">
        <v>33</v>
      </c>
      <c r="I42" s="580"/>
      <c r="J42" s="581"/>
      <c r="K42" s="582"/>
      <c r="L42" s="582"/>
      <c r="M42" s="580"/>
      <c r="N42" s="580"/>
      <c r="O42" s="580"/>
      <c r="P42" s="580"/>
      <c r="R42" s="583"/>
      <c r="S42" s="583"/>
      <c r="T42" s="583"/>
      <c r="U42" s="583"/>
      <c r="V42" s="583"/>
      <c r="W42" s="583"/>
    </row>
    <row r="43" spans="1:26" ht="15.75" customHeight="1" x14ac:dyDescent="0.2">
      <c r="A43" s="26" t="s">
        <v>49</v>
      </c>
      <c r="B43" s="565">
        <v>11150</v>
      </c>
      <c r="C43" s="565">
        <v>8899</v>
      </c>
      <c r="D43" s="565">
        <v>166</v>
      </c>
      <c r="E43" s="565">
        <v>988</v>
      </c>
      <c r="F43" s="565">
        <v>768</v>
      </c>
      <c r="G43" s="565">
        <v>221</v>
      </c>
      <c r="H43" s="565">
        <v>108</v>
      </c>
      <c r="I43" s="580"/>
      <c r="J43" s="581"/>
      <c r="K43" s="582"/>
      <c r="L43" s="582"/>
      <c r="M43" s="580"/>
      <c r="N43" s="580"/>
      <c r="O43" s="580"/>
      <c r="P43" s="580"/>
      <c r="R43" s="583"/>
      <c r="S43" s="583"/>
      <c r="T43" s="583"/>
      <c r="U43" s="583"/>
      <c r="V43" s="583"/>
      <c r="W43" s="583"/>
    </row>
    <row r="44" spans="1:26" ht="15.75" customHeight="1" thickBot="1" x14ac:dyDescent="0.25">
      <c r="A44" s="26" t="s">
        <v>50</v>
      </c>
      <c r="B44" s="565">
        <v>5730</v>
      </c>
      <c r="C44" s="565">
        <v>4519</v>
      </c>
      <c r="D44" s="565">
        <v>56</v>
      </c>
      <c r="E44" s="565">
        <v>592</v>
      </c>
      <c r="F44" s="565">
        <v>164</v>
      </c>
      <c r="G44" s="565">
        <v>201</v>
      </c>
      <c r="H44" s="565">
        <v>198</v>
      </c>
      <c r="I44" s="580"/>
      <c r="J44" s="581"/>
      <c r="K44" s="582"/>
      <c r="L44" s="582"/>
      <c r="M44" s="580"/>
      <c r="N44" s="580"/>
      <c r="O44" s="580"/>
      <c r="P44" s="580"/>
      <c r="R44" s="583"/>
      <c r="S44" s="583"/>
      <c r="T44" s="583"/>
      <c r="U44" s="583"/>
      <c r="V44" s="583"/>
      <c r="W44" s="583"/>
    </row>
    <row r="45" spans="1:26" ht="3.75" customHeight="1" thickTop="1" x14ac:dyDescent="0.2">
      <c r="A45" s="585"/>
      <c r="B45" s="573"/>
      <c r="C45" s="586"/>
      <c r="D45" s="573"/>
      <c r="E45" s="573"/>
      <c r="F45" s="573"/>
      <c r="G45" s="573"/>
      <c r="H45" s="573"/>
    </row>
    <row r="46" spans="1:26" ht="34.5" customHeight="1" x14ac:dyDescent="0.2">
      <c r="A46" s="961" t="s">
        <v>1252</v>
      </c>
      <c r="B46" s="961"/>
      <c r="C46" s="961"/>
      <c r="D46" s="961"/>
      <c r="E46" s="961"/>
      <c r="F46" s="961"/>
      <c r="G46" s="961"/>
      <c r="H46" s="961"/>
      <c r="I46" s="587"/>
      <c r="J46" s="587"/>
      <c r="K46" s="587"/>
      <c r="L46" s="587"/>
      <c r="M46" s="588"/>
      <c r="N46" s="588"/>
      <c r="O46" s="588"/>
      <c r="P46" s="588"/>
      <c r="Q46" s="588"/>
      <c r="R46" s="588"/>
    </row>
    <row r="47" spans="1:26" ht="17.25" customHeight="1" x14ac:dyDescent="0.2">
      <c r="A47" s="960" t="s">
        <v>1278</v>
      </c>
      <c r="B47" s="960"/>
      <c r="C47" s="960"/>
      <c r="D47" s="960"/>
      <c r="E47" s="960"/>
      <c r="F47" s="960"/>
      <c r="G47" s="960"/>
      <c r="H47" s="960"/>
      <c r="I47" s="960"/>
      <c r="J47" s="960"/>
      <c r="K47" s="960"/>
      <c r="L47" s="960"/>
      <c r="M47" s="960"/>
      <c r="N47" s="960"/>
      <c r="O47" s="960"/>
      <c r="P47" s="960"/>
      <c r="Q47" s="960"/>
      <c r="R47" s="960"/>
      <c r="S47" s="960"/>
      <c r="T47" s="960"/>
      <c r="U47" s="960"/>
      <c r="V47" s="960"/>
      <c r="W47" s="960"/>
      <c r="X47" s="960"/>
      <c r="Y47" s="960"/>
      <c r="Z47" s="960"/>
    </row>
    <row r="49" x14ac:dyDescent="0.2"/>
  </sheetData>
  <mergeCells count="12">
    <mergeCell ref="A47:Z47"/>
    <mergeCell ref="A46:H46"/>
    <mergeCell ref="A2:H2"/>
    <mergeCell ref="A3:H3"/>
    <mergeCell ref="A4:A5"/>
    <mergeCell ref="B4:B5"/>
    <mergeCell ref="C4:C5"/>
    <mergeCell ref="D4:D5"/>
    <mergeCell ref="E4:E5"/>
    <mergeCell ref="F4:F5"/>
    <mergeCell ref="G4:G5"/>
    <mergeCell ref="H4:H5"/>
  </mergeCells>
  <printOptions horizontalCentered="1"/>
  <pageMargins left="0.37" right="0.19" top="0.35433070866141736" bottom="0.35433070866141736" header="0.31496062992125984" footer="0.31496062992125984"/>
  <pageSetup scale="87"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Z39"/>
  <sheetViews>
    <sheetView showGridLines="0" workbookViewId="0"/>
  </sheetViews>
  <sheetFormatPr baseColWidth="10" defaultColWidth="0" defaultRowHeight="15" zeroHeight="1" x14ac:dyDescent="0.2"/>
  <cols>
    <col min="1" max="1" width="31.7109375" style="8" customWidth="1"/>
    <col min="2" max="2" width="12.28515625" style="8" customWidth="1"/>
    <col min="3" max="3" width="11" style="8" customWidth="1"/>
    <col min="4" max="4" width="12.7109375" style="8" customWidth="1"/>
    <col min="5" max="5" width="9.7109375" style="8" customWidth="1"/>
    <col min="6" max="6" width="10.28515625" style="8" customWidth="1"/>
    <col min="7" max="7" width="11.5703125" style="8" customWidth="1"/>
    <col min="8" max="8" width="12.140625" style="8" customWidth="1"/>
    <col min="9" max="9" width="10.85546875" style="8" customWidth="1"/>
    <col min="10" max="10" width="11.42578125" style="8" customWidth="1"/>
    <col min="11" max="11" width="9.7109375" style="8" customWidth="1"/>
    <col min="12" max="12" width="11" style="8" customWidth="1"/>
    <col min="13" max="13" width="11.28515625" style="8" customWidth="1"/>
    <col min="14" max="14" width="12.5703125" style="8" customWidth="1"/>
    <col min="15" max="15" width="11" style="8" customWidth="1"/>
    <col min="16" max="16" width="12.140625" style="8" customWidth="1"/>
    <col min="17" max="17" width="11.42578125" style="8" customWidth="1"/>
    <col min="18" max="18" width="9.7109375" style="8" customWidth="1"/>
    <col min="19" max="19" width="13.140625" style="8" hidden="1" customWidth="1"/>
    <col min="20" max="21" width="11.7109375" style="8" hidden="1" customWidth="1"/>
    <col min="22" max="22" width="9.7109375" style="8" hidden="1" customWidth="1"/>
    <col min="23" max="25" width="0" style="8" hidden="1" customWidth="1"/>
    <col min="26" max="16384" width="11.42578125" style="8" hidden="1"/>
  </cols>
  <sheetData>
    <row r="1" spans="1:26" s="59" customFormat="1" ht="15" customHeight="1" x14ac:dyDescent="0.2">
      <c r="A1" s="36"/>
      <c r="B1" s="61"/>
      <c r="C1" s="61"/>
      <c r="D1" s="61"/>
      <c r="E1" s="61"/>
      <c r="F1" s="61"/>
      <c r="G1" s="61"/>
      <c r="H1" s="61"/>
      <c r="I1" s="61"/>
      <c r="J1" s="61"/>
      <c r="K1" s="61"/>
      <c r="L1" s="61"/>
      <c r="M1" s="61"/>
      <c r="N1" s="61"/>
      <c r="O1" s="61"/>
      <c r="P1" s="61"/>
      <c r="Q1" s="61"/>
      <c r="R1" s="61"/>
      <c r="S1" s="61"/>
      <c r="T1" s="61"/>
      <c r="U1" s="61"/>
      <c r="V1" s="61"/>
    </row>
    <row r="2" spans="1:26" s="5" customFormat="1" ht="15" customHeight="1" x14ac:dyDescent="0.2">
      <c r="A2" s="954" t="s">
        <v>478</v>
      </c>
      <c r="B2" s="954"/>
      <c r="C2" s="954"/>
      <c r="D2" s="954"/>
      <c r="E2" s="954"/>
      <c r="F2" s="954"/>
      <c r="G2" s="954"/>
      <c r="H2" s="954"/>
      <c r="I2" s="954"/>
      <c r="J2" s="954"/>
      <c r="K2" s="954"/>
      <c r="L2" s="954"/>
      <c r="M2" s="954"/>
      <c r="N2" s="954"/>
      <c r="O2" s="954"/>
      <c r="P2" s="954"/>
      <c r="Q2" s="954"/>
      <c r="R2" s="416"/>
      <c r="S2" s="416"/>
      <c r="T2" s="416"/>
      <c r="U2" s="416"/>
      <c r="V2" s="416"/>
      <c r="W2" s="629"/>
      <c r="X2" s="629"/>
      <c r="Y2" s="629"/>
      <c r="Z2" s="629"/>
    </row>
    <row r="3" spans="1:26" s="634" customFormat="1" ht="35.1" customHeight="1" thickBot="1" x14ac:dyDescent="0.25">
      <c r="A3" s="955" t="s">
        <v>1353</v>
      </c>
      <c r="B3" s="955"/>
      <c r="C3" s="955"/>
      <c r="D3" s="955"/>
      <c r="E3" s="955"/>
      <c r="F3" s="955"/>
      <c r="G3" s="955"/>
      <c r="H3" s="955"/>
      <c r="I3" s="955"/>
      <c r="J3" s="955"/>
      <c r="K3" s="955"/>
      <c r="L3" s="955"/>
      <c r="M3" s="955"/>
      <c r="N3" s="955"/>
      <c r="O3" s="955"/>
      <c r="P3" s="955"/>
      <c r="Q3" s="955"/>
      <c r="R3" s="638"/>
      <c r="S3" s="638"/>
      <c r="T3" s="638"/>
      <c r="U3" s="638"/>
      <c r="V3" s="637"/>
    </row>
    <row r="4" spans="1:26" ht="15" customHeight="1" thickTop="1" x14ac:dyDescent="0.2">
      <c r="A4" s="973" t="s">
        <v>1167</v>
      </c>
      <c r="B4" s="972">
        <v>2000</v>
      </c>
      <c r="C4" s="972">
        <v>2001</v>
      </c>
      <c r="D4" s="972">
        <v>2002</v>
      </c>
      <c r="E4" s="972">
        <v>2003</v>
      </c>
      <c r="F4" s="972">
        <v>2004</v>
      </c>
      <c r="G4" s="972">
        <v>2005</v>
      </c>
      <c r="H4" s="972">
        <v>2006</v>
      </c>
      <c r="I4" s="972">
        <v>2007</v>
      </c>
      <c r="J4" s="972">
        <v>2008</v>
      </c>
      <c r="K4" s="972">
        <v>2009</v>
      </c>
      <c r="L4" s="972">
        <v>2010</v>
      </c>
      <c r="M4" s="969">
        <v>2011</v>
      </c>
      <c r="N4" s="969">
        <v>2012</v>
      </c>
      <c r="O4" s="969">
        <v>2013</v>
      </c>
      <c r="P4" s="969">
        <v>2014</v>
      </c>
      <c r="Q4" s="969">
        <v>2015</v>
      </c>
    </row>
    <row r="5" spans="1:26" ht="15" customHeight="1" thickBot="1" x14ac:dyDescent="0.25">
      <c r="A5" s="974"/>
      <c r="B5" s="970"/>
      <c r="C5" s="970"/>
      <c r="D5" s="975"/>
      <c r="E5" s="970"/>
      <c r="F5" s="970"/>
      <c r="G5" s="970"/>
      <c r="H5" s="970"/>
      <c r="I5" s="970"/>
      <c r="J5" s="970"/>
      <c r="K5" s="970"/>
      <c r="L5" s="970"/>
      <c r="M5" s="970"/>
      <c r="N5" s="971"/>
      <c r="O5" s="970"/>
      <c r="P5" s="970"/>
      <c r="Q5" s="970"/>
    </row>
    <row r="6" spans="1:26" ht="15" customHeight="1" thickTop="1" x14ac:dyDescent="0.2">
      <c r="A6" s="26"/>
      <c r="B6" s="26"/>
      <c r="C6" s="26"/>
      <c r="D6" s="26"/>
      <c r="E6" s="26"/>
      <c r="F6" s="26"/>
      <c r="G6" s="26"/>
      <c r="H6" s="26"/>
      <c r="I6" s="26"/>
      <c r="J6" s="26"/>
      <c r="K6" s="26"/>
      <c r="L6" s="26"/>
      <c r="M6" s="26"/>
      <c r="N6" s="26"/>
      <c r="O6" s="26"/>
      <c r="P6" s="26"/>
      <c r="Q6" s="26"/>
    </row>
    <row r="7" spans="1:26" ht="15" customHeight="1" x14ac:dyDescent="0.2">
      <c r="A7" s="562" t="s">
        <v>652</v>
      </c>
      <c r="B7" s="563">
        <v>359878</v>
      </c>
      <c r="C7" s="563">
        <v>358203</v>
      </c>
      <c r="D7" s="563">
        <v>350495</v>
      </c>
      <c r="E7" s="564">
        <v>351122</v>
      </c>
      <c r="F7" s="563">
        <v>349622</v>
      </c>
      <c r="G7" s="563">
        <v>344149</v>
      </c>
      <c r="H7" s="563">
        <v>358608</v>
      </c>
      <c r="I7" s="563">
        <v>360106</v>
      </c>
      <c r="J7" s="563">
        <v>359076</v>
      </c>
      <c r="K7" s="563">
        <v>373224</v>
      </c>
      <c r="L7" s="565">
        <v>385942</v>
      </c>
      <c r="M7" s="565">
        <v>391820</v>
      </c>
      <c r="N7" s="565">
        <v>406549</v>
      </c>
      <c r="O7" s="565">
        <v>406000</v>
      </c>
      <c r="P7" s="565">
        <v>407732</v>
      </c>
      <c r="Q7" s="565">
        <v>410546</v>
      </c>
      <c r="W7" s="566"/>
      <c r="X7" s="567"/>
    </row>
    <row r="8" spans="1:26" ht="15" customHeight="1" x14ac:dyDescent="0.2">
      <c r="A8" s="26"/>
      <c r="B8" s="563"/>
      <c r="C8" s="563"/>
      <c r="D8" s="563"/>
      <c r="E8" s="564"/>
      <c r="F8" s="563"/>
      <c r="G8" s="563"/>
      <c r="H8" s="563"/>
      <c r="I8" s="563"/>
      <c r="J8" s="563"/>
      <c r="K8" s="563"/>
      <c r="L8" s="563"/>
      <c r="M8" s="563"/>
      <c r="N8" s="563"/>
      <c r="O8" s="563"/>
      <c r="P8" s="563"/>
      <c r="Q8" s="563"/>
      <c r="X8" s="567"/>
    </row>
    <row r="9" spans="1:26" ht="19.5" customHeight="1" x14ac:dyDescent="0.2">
      <c r="A9" s="423" t="s">
        <v>1247</v>
      </c>
      <c r="B9" s="563">
        <v>311202</v>
      </c>
      <c r="C9" s="563">
        <v>313144</v>
      </c>
      <c r="D9" s="563">
        <v>309937</v>
      </c>
      <c r="E9" s="564">
        <v>311969</v>
      </c>
      <c r="F9" s="563">
        <v>313130</v>
      </c>
      <c r="G9" s="563">
        <v>307427</v>
      </c>
      <c r="H9" s="563">
        <v>321744</v>
      </c>
      <c r="I9" s="563">
        <v>323609</v>
      </c>
      <c r="J9" s="563">
        <v>322530</v>
      </c>
      <c r="K9" s="563">
        <v>336290</v>
      </c>
      <c r="L9" s="563">
        <v>347531</v>
      </c>
      <c r="M9" s="563">
        <v>352288</v>
      </c>
      <c r="N9" s="563">
        <v>365054</v>
      </c>
      <c r="O9" s="563">
        <v>364476</v>
      </c>
      <c r="P9" s="563">
        <v>365589</v>
      </c>
      <c r="Q9" s="563">
        <v>368296</v>
      </c>
      <c r="W9" s="566"/>
      <c r="X9" s="567"/>
    </row>
    <row r="10" spans="1:26" ht="19.5" customHeight="1" x14ac:dyDescent="0.2">
      <c r="A10" s="423" t="s">
        <v>1248</v>
      </c>
      <c r="B10" s="563">
        <v>48676</v>
      </c>
      <c r="C10" s="563">
        <v>45059</v>
      </c>
      <c r="D10" s="563">
        <v>40558</v>
      </c>
      <c r="E10" s="564">
        <v>39153</v>
      </c>
      <c r="F10" s="563">
        <v>36492</v>
      </c>
      <c r="G10" s="563">
        <v>36722</v>
      </c>
      <c r="H10" s="563">
        <v>36864</v>
      </c>
      <c r="I10" s="563">
        <v>36497</v>
      </c>
      <c r="J10" s="563">
        <v>36546</v>
      </c>
      <c r="K10" s="563">
        <v>36934</v>
      </c>
      <c r="L10" s="563">
        <v>38411</v>
      </c>
      <c r="M10" s="563">
        <v>39532</v>
      </c>
      <c r="N10" s="563">
        <v>41495</v>
      </c>
      <c r="O10" s="563">
        <v>41524</v>
      </c>
      <c r="P10" s="563">
        <v>42143</v>
      </c>
      <c r="Q10" s="563">
        <v>42250</v>
      </c>
      <c r="W10" s="566"/>
      <c r="X10" s="567"/>
    </row>
    <row r="11" spans="1:26" ht="19.5" customHeight="1" x14ac:dyDescent="0.2">
      <c r="A11" s="423" t="s">
        <v>1166</v>
      </c>
      <c r="B11" s="563">
        <v>273377</v>
      </c>
      <c r="C11" s="563">
        <v>275728</v>
      </c>
      <c r="D11" s="563">
        <v>277222</v>
      </c>
      <c r="E11" s="564">
        <v>281263</v>
      </c>
      <c r="F11" s="563">
        <v>283322</v>
      </c>
      <c r="G11" s="563">
        <v>281530</v>
      </c>
      <c r="H11" s="563">
        <v>293473</v>
      </c>
      <c r="I11" s="563">
        <v>296164</v>
      </c>
      <c r="J11" s="563">
        <v>297529</v>
      </c>
      <c r="K11" s="563">
        <v>304516</v>
      </c>
      <c r="L11" s="563">
        <v>313295</v>
      </c>
      <c r="M11" s="563">
        <v>316716</v>
      </c>
      <c r="N11" s="563">
        <v>327865</v>
      </c>
      <c r="O11" s="563">
        <v>327516</v>
      </c>
      <c r="P11" s="563">
        <v>330448</v>
      </c>
      <c r="Q11" s="563">
        <v>330642</v>
      </c>
      <c r="X11" s="567"/>
      <c r="Y11" s="566"/>
    </row>
    <row r="12" spans="1:26" ht="19.5" customHeight="1" x14ac:dyDescent="0.2">
      <c r="A12" s="423" t="s">
        <v>1165</v>
      </c>
      <c r="B12" s="563">
        <v>44833</v>
      </c>
      <c r="C12" s="563">
        <v>41639</v>
      </c>
      <c r="D12" s="563">
        <v>37558</v>
      </c>
      <c r="E12" s="564">
        <v>36193</v>
      </c>
      <c r="F12" s="563">
        <v>35506</v>
      </c>
      <c r="G12" s="563">
        <v>35872</v>
      </c>
      <c r="H12" s="563">
        <v>36426</v>
      </c>
      <c r="I12" s="563">
        <v>36063</v>
      </c>
      <c r="J12" s="563">
        <v>36164</v>
      </c>
      <c r="K12" s="563">
        <v>36482</v>
      </c>
      <c r="L12" s="563">
        <v>37946</v>
      </c>
      <c r="M12" s="563">
        <v>39013</v>
      </c>
      <c r="N12" s="563">
        <v>41034</v>
      </c>
      <c r="O12" s="563">
        <v>41078</v>
      </c>
      <c r="P12" s="563">
        <v>41565</v>
      </c>
      <c r="Q12" s="563">
        <v>41632</v>
      </c>
      <c r="X12" s="567"/>
    </row>
    <row r="13" spans="1:26" ht="19.5" customHeight="1" x14ac:dyDescent="0.2">
      <c r="A13" s="423" t="s">
        <v>1164</v>
      </c>
      <c r="B13" s="563">
        <v>2501</v>
      </c>
      <c r="C13" s="563">
        <v>2461</v>
      </c>
      <c r="D13" s="563">
        <v>2239</v>
      </c>
      <c r="E13" s="564">
        <v>2038</v>
      </c>
      <c r="F13" s="563">
        <v>2198</v>
      </c>
      <c r="G13" s="563">
        <v>1967</v>
      </c>
      <c r="H13" s="563">
        <v>2186</v>
      </c>
      <c r="I13" s="563">
        <v>2199</v>
      </c>
      <c r="J13" s="563">
        <v>2396</v>
      </c>
      <c r="K13" s="563">
        <v>2503</v>
      </c>
      <c r="L13" s="563">
        <v>2915</v>
      </c>
      <c r="M13" s="563">
        <v>2587</v>
      </c>
      <c r="N13" s="563">
        <v>2428</v>
      </c>
      <c r="O13" s="563">
        <v>2307</v>
      </c>
      <c r="P13" s="563">
        <v>2937</v>
      </c>
      <c r="Q13" s="563">
        <v>2332</v>
      </c>
      <c r="X13" s="567"/>
    </row>
    <row r="14" spans="1:26" ht="19.5" customHeight="1" x14ac:dyDescent="0.2">
      <c r="A14" s="423" t="s">
        <v>1163</v>
      </c>
      <c r="B14" s="563">
        <v>29924</v>
      </c>
      <c r="C14" s="563">
        <v>29188</v>
      </c>
      <c r="D14" s="563">
        <v>24937</v>
      </c>
      <c r="E14" s="564">
        <v>22945</v>
      </c>
      <c r="F14" s="563">
        <v>21791</v>
      </c>
      <c r="G14" s="563">
        <v>18003</v>
      </c>
      <c r="H14" s="563">
        <v>20282</v>
      </c>
      <c r="I14" s="563">
        <v>19075</v>
      </c>
      <c r="J14" s="563">
        <v>15101</v>
      </c>
      <c r="K14" s="563">
        <v>20760</v>
      </c>
      <c r="L14" s="563">
        <v>22271</v>
      </c>
      <c r="M14" s="563">
        <v>23340</v>
      </c>
      <c r="N14" s="563">
        <v>24728</v>
      </c>
      <c r="O14" s="563">
        <v>24123</v>
      </c>
      <c r="P14" s="563">
        <v>21408</v>
      </c>
      <c r="Q14" s="563">
        <v>24445</v>
      </c>
      <c r="X14" s="567"/>
    </row>
    <row r="15" spans="1:26" ht="19.5" customHeight="1" x14ac:dyDescent="0.2">
      <c r="A15" s="423" t="s">
        <v>1162</v>
      </c>
      <c r="B15" s="563">
        <v>5400</v>
      </c>
      <c r="C15" s="563">
        <v>5767</v>
      </c>
      <c r="D15" s="563">
        <v>5539</v>
      </c>
      <c r="E15" s="564">
        <v>5723</v>
      </c>
      <c r="F15" s="563">
        <v>5819</v>
      </c>
      <c r="G15" s="563">
        <v>5927</v>
      </c>
      <c r="H15" s="563">
        <v>5803</v>
      </c>
      <c r="I15" s="563">
        <v>6171</v>
      </c>
      <c r="J15" s="563">
        <v>7504</v>
      </c>
      <c r="K15" s="563">
        <v>8511</v>
      </c>
      <c r="L15" s="563">
        <v>9050</v>
      </c>
      <c r="M15" s="563">
        <v>9645</v>
      </c>
      <c r="N15" s="563">
        <v>10033</v>
      </c>
      <c r="O15" s="563">
        <v>10530</v>
      </c>
      <c r="P15" s="563">
        <v>10796</v>
      </c>
      <c r="Q15" s="563">
        <v>10877</v>
      </c>
      <c r="X15" s="567"/>
    </row>
    <row r="16" spans="1:26" ht="19.5" customHeight="1" x14ac:dyDescent="0.2">
      <c r="A16" s="423" t="s">
        <v>1161</v>
      </c>
      <c r="B16" s="563">
        <v>3843</v>
      </c>
      <c r="C16" s="563">
        <v>3420</v>
      </c>
      <c r="D16" s="563">
        <v>3000</v>
      </c>
      <c r="E16" s="564">
        <v>2960</v>
      </c>
      <c r="F16" s="563">
        <v>986</v>
      </c>
      <c r="G16" s="563">
        <v>850</v>
      </c>
      <c r="H16" s="563">
        <v>438</v>
      </c>
      <c r="I16" s="563">
        <v>434</v>
      </c>
      <c r="J16" s="563">
        <v>382</v>
      </c>
      <c r="K16" s="563">
        <v>452</v>
      </c>
      <c r="L16" s="565">
        <v>465</v>
      </c>
      <c r="M16" s="565">
        <v>519</v>
      </c>
      <c r="N16" s="565">
        <v>461</v>
      </c>
      <c r="O16" s="565">
        <v>446</v>
      </c>
      <c r="P16" s="565">
        <v>578</v>
      </c>
      <c r="Q16" s="565">
        <v>618</v>
      </c>
      <c r="X16" s="567"/>
    </row>
    <row r="17" spans="1:17" ht="15" customHeight="1" thickBot="1" x14ac:dyDescent="0.25">
      <c r="A17" s="568"/>
      <c r="B17" s="569"/>
      <c r="C17" s="569"/>
      <c r="D17" s="569"/>
      <c r="E17" s="570"/>
      <c r="F17" s="569"/>
      <c r="G17" s="569"/>
      <c r="H17" s="569"/>
      <c r="I17" s="569"/>
      <c r="J17" s="569"/>
      <c r="K17" s="569"/>
      <c r="L17" s="571"/>
      <c r="M17" s="571"/>
      <c r="N17" s="571"/>
      <c r="O17" s="571"/>
      <c r="P17" s="571"/>
      <c r="Q17" s="571"/>
    </row>
    <row r="18" spans="1:17" ht="15" customHeight="1" thickTop="1" x14ac:dyDescent="0.2">
      <c r="A18" s="423"/>
      <c r="B18" s="563"/>
      <c r="C18" s="563"/>
      <c r="D18" s="563"/>
      <c r="E18" s="564"/>
      <c r="F18" s="563"/>
      <c r="G18" s="563"/>
      <c r="H18" s="563"/>
      <c r="I18" s="563"/>
      <c r="J18" s="563"/>
      <c r="K18" s="563"/>
      <c r="L18" s="565"/>
      <c r="M18" s="565"/>
      <c r="N18" s="565"/>
      <c r="O18" s="565"/>
      <c r="P18" s="565"/>
      <c r="Q18" s="565"/>
    </row>
    <row r="19" spans="1:17" ht="15" customHeight="1" x14ac:dyDescent="0.2">
      <c r="A19" s="423"/>
      <c r="B19" s="563"/>
      <c r="C19" s="563"/>
      <c r="D19" s="563"/>
      <c r="E19" s="564"/>
      <c r="F19" s="563"/>
      <c r="G19" s="563"/>
      <c r="H19" s="563"/>
      <c r="I19" s="563"/>
      <c r="J19" s="563"/>
      <c r="K19" s="563"/>
      <c r="L19" s="565"/>
      <c r="M19" s="565"/>
      <c r="N19" s="565"/>
      <c r="O19" s="565"/>
      <c r="P19" s="565"/>
      <c r="Q19" s="565"/>
    </row>
    <row r="20" spans="1:17" ht="15" customHeight="1" thickBot="1" x14ac:dyDescent="0.25"/>
    <row r="21" spans="1:17" ht="15.75" thickTop="1" x14ac:dyDescent="0.2">
      <c r="A21" s="973" t="s">
        <v>1167</v>
      </c>
      <c r="B21" s="969">
        <v>2016</v>
      </c>
      <c r="C21" s="969">
        <v>2017</v>
      </c>
      <c r="D21" s="969">
        <v>2018</v>
      </c>
      <c r="E21" s="969">
        <v>2019</v>
      </c>
      <c r="F21" s="969">
        <v>2020</v>
      </c>
      <c r="G21" s="969">
        <v>2021</v>
      </c>
      <c r="H21" s="969">
        <v>2022</v>
      </c>
      <c r="I21" s="969">
        <v>2023</v>
      </c>
      <c r="J21" s="969">
        <v>2024</v>
      </c>
      <c r="K21" s="969">
        <v>2025</v>
      </c>
    </row>
    <row r="22" spans="1:17" ht="15.75" thickBot="1" x14ac:dyDescent="0.25">
      <c r="A22" s="974"/>
      <c r="B22" s="970"/>
      <c r="C22" s="970"/>
      <c r="D22" s="970"/>
      <c r="E22" s="970"/>
      <c r="F22" s="970"/>
      <c r="G22" s="970"/>
      <c r="H22" s="970"/>
      <c r="I22" s="970"/>
      <c r="J22" s="970"/>
      <c r="K22" s="970"/>
    </row>
    <row r="23" spans="1:17" ht="15.75" thickTop="1" x14ac:dyDescent="0.2">
      <c r="A23" s="26"/>
      <c r="B23" s="26"/>
      <c r="C23" s="26"/>
      <c r="D23" s="26"/>
      <c r="E23" s="26"/>
      <c r="F23" s="26"/>
    </row>
    <row r="24" spans="1:17" x14ac:dyDescent="0.2">
      <c r="A24" s="562" t="s">
        <v>652</v>
      </c>
      <c r="B24" s="565">
        <v>418060</v>
      </c>
      <c r="C24" s="565">
        <v>422842</v>
      </c>
      <c r="D24" s="565">
        <v>430605</v>
      </c>
      <c r="E24" s="565">
        <v>431796</v>
      </c>
      <c r="F24" s="565">
        <v>453937</v>
      </c>
      <c r="G24" s="565">
        <v>443119</v>
      </c>
      <c r="H24" s="565">
        <v>443088</v>
      </c>
      <c r="I24" s="565">
        <f>I26+I27</f>
        <v>451309</v>
      </c>
      <c r="J24" s="565">
        <v>467428</v>
      </c>
      <c r="K24" s="565">
        <v>511177</v>
      </c>
    </row>
    <row r="25" spans="1:17" x14ac:dyDescent="0.2">
      <c r="A25" s="26"/>
      <c r="B25" s="563"/>
      <c r="C25" s="563"/>
      <c r="D25" s="563"/>
      <c r="E25" s="563"/>
      <c r="F25" s="563"/>
      <c r="G25" s="563"/>
      <c r="H25" s="563"/>
      <c r="I25" s="563"/>
      <c r="J25" s="563"/>
      <c r="K25" s="563"/>
    </row>
    <row r="26" spans="1:17" ht="19.5" customHeight="1" x14ac:dyDescent="0.2">
      <c r="A26" s="423" t="s">
        <v>1247</v>
      </c>
      <c r="B26" s="563">
        <v>375723</v>
      </c>
      <c r="C26" s="563">
        <v>380346</v>
      </c>
      <c r="D26" s="563">
        <v>387973</v>
      </c>
      <c r="E26" s="563">
        <v>391544</v>
      </c>
      <c r="F26" s="563">
        <v>381959</v>
      </c>
      <c r="G26" s="563">
        <v>389063</v>
      </c>
      <c r="H26" s="563">
        <v>397828</v>
      </c>
      <c r="I26" s="563">
        <f>I28+I30+I31+I32</f>
        <v>406341</v>
      </c>
      <c r="J26" s="563">
        <v>420759</v>
      </c>
      <c r="K26" s="563">
        <v>459486</v>
      </c>
    </row>
    <row r="27" spans="1:17" ht="19.5" customHeight="1" x14ac:dyDescent="0.2">
      <c r="A27" s="423" t="s">
        <v>1248</v>
      </c>
      <c r="B27" s="563">
        <v>42337</v>
      </c>
      <c r="C27" s="563">
        <v>42496</v>
      </c>
      <c r="D27" s="563">
        <v>42632</v>
      </c>
      <c r="E27" s="563">
        <v>40252</v>
      </c>
      <c r="F27" s="563">
        <v>71978</v>
      </c>
      <c r="G27" s="563">
        <v>54056</v>
      </c>
      <c r="H27" s="563">
        <v>45260</v>
      </c>
      <c r="I27" s="563">
        <f>I29+I33</f>
        <v>44968</v>
      </c>
      <c r="J27" s="563">
        <v>46669</v>
      </c>
      <c r="K27" s="563">
        <v>51691</v>
      </c>
    </row>
    <row r="28" spans="1:17" ht="19.5" customHeight="1" x14ac:dyDescent="0.2">
      <c r="A28" s="423" t="s">
        <v>1166</v>
      </c>
      <c r="B28" s="563">
        <v>335501</v>
      </c>
      <c r="C28" s="563">
        <v>337895</v>
      </c>
      <c r="D28" s="563">
        <v>343507</v>
      </c>
      <c r="E28" s="563">
        <v>346352</v>
      </c>
      <c r="F28" s="563">
        <v>352154</v>
      </c>
      <c r="G28" s="563">
        <v>357291</v>
      </c>
      <c r="H28" s="563">
        <v>363639</v>
      </c>
      <c r="I28" s="563">
        <v>372480</v>
      </c>
      <c r="J28" s="563">
        <v>387813</v>
      </c>
      <c r="K28" s="563">
        <v>422025</v>
      </c>
    </row>
    <row r="29" spans="1:17" ht="19.5" customHeight="1" x14ac:dyDescent="0.2">
      <c r="A29" s="423" t="s">
        <v>1165</v>
      </c>
      <c r="B29" s="563">
        <v>42086</v>
      </c>
      <c r="C29" s="563">
        <v>42249</v>
      </c>
      <c r="D29" s="563">
        <v>42367</v>
      </c>
      <c r="E29" s="563">
        <v>40011</v>
      </c>
      <c r="F29" s="563">
        <v>40378</v>
      </c>
      <c r="G29" s="563">
        <v>40653</v>
      </c>
      <c r="H29" s="563">
        <v>41056</v>
      </c>
      <c r="I29" s="563">
        <v>42558</v>
      </c>
      <c r="J29" s="563">
        <v>44470</v>
      </c>
      <c r="K29" s="563">
        <v>48310</v>
      </c>
    </row>
    <row r="30" spans="1:17" ht="19.5" customHeight="1" x14ac:dyDescent="0.2">
      <c r="A30" s="423" t="s">
        <v>1164</v>
      </c>
      <c r="B30" s="563">
        <v>2174</v>
      </c>
      <c r="C30" s="563">
        <v>2470</v>
      </c>
      <c r="D30" s="563">
        <v>2641</v>
      </c>
      <c r="E30" s="563">
        <v>2438</v>
      </c>
      <c r="F30" s="563">
        <v>2575</v>
      </c>
      <c r="G30" s="563">
        <v>2403</v>
      </c>
      <c r="H30" s="563">
        <v>2988</v>
      </c>
      <c r="I30" s="563">
        <v>2788</v>
      </c>
      <c r="J30" s="563">
        <v>2495</v>
      </c>
      <c r="K30" s="563">
        <v>5348</v>
      </c>
    </row>
    <row r="31" spans="1:17" ht="19.5" customHeight="1" x14ac:dyDescent="0.2">
      <c r="A31" s="423" t="s">
        <v>1163</v>
      </c>
      <c r="B31" s="563">
        <v>26783</v>
      </c>
      <c r="C31" s="563">
        <v>27789</v>
      </c>
      <c r="D31" s="563">
        <v>28349</v>
      </c>
      <c r="E31" s="563">
        <v>28283</v>
      </c>
      <c r="F31" s="563">
        <v>16446</v>
      </c>
      <c r="G31" s="563">
        <v>9366</v>
      </c>
      <c r="H31" s="563">
        <v>8035</v>
      </c>
      <c r="I31" s="563">
        <v>5915</v>
      </c>
      <c r="J31" s="563">
        <v>5523</v>
      </c>
      <c r="K31" s="563">
        <v>7884</v>
      </c>
    </row>
    <row r="32" spans="1:17" ht="19.5" customHeight="1" x14ac:dyDescent="0.2">
      <c r="A32" s="423" t="s">
        <v>1162</v>
      </c>
      <c r="B32" s="563">
        <v>11265</v>
      </c>
      <c r="C32" s="563">
        <v>12192</v>
      </c>
      <c r="D32" s="563">
        <v>13476</v>
      </c>
      <c r="E32" s="563">
        <v>14471</v>
      </c>
      <c r="F32" s="563">
        <v>10784</v>
      </c>
      <c r="G32" s="563">
        <v>20003</v>
      </c>
      <c r="H32" s="563">
        <v>23166</v>
      </c>
      <c r="I32" s="563">
        <v>25158</v>
      </c>
      <c r="J32" s="563">
        <v>24928</v>
      </c>
      <c r="K32" s="563">
        <v>24229</v>
      </c>
    </row>
    <row r="33" spans="1:26" ht="19.5" customHeight="1" thickBot="1" x14ac:dyDescent="0.25">
      <c r="A33" s="423" t="s">
        <v>1161</v>
      </c>
      <c r="B33" s="565">
        <v>251</v>
      </c>
      <c r="C33" s="565">
        <v>247</v>
      </c>
      <c r="D33" s="565">
        <v>265</v>
      </c>
      <c r="E33" s="565">
        <v>241</v>
      </c>
      <c r="F33" s="565">
        <v>31600</v>
      </c>
      <c r="G33" s="565">
        <v>13403</v>
      </c>
      <c r="H33" s="565">
        <v>4204</v>
      </c>
      <c r="I33" s="571">
        <v>2410</v>
      </c>
      <c r="J33" s="571">
        <v>2199</v>
      </c>
      <c r="K33" s="571">
        <v>3381</v>
      </c>
    </row>
    <row r="34" spans="1:26" ht="3.75" customHeight="1" thickTop="1" x14ac:dyDescent="0.2">
      <c r="A34" s="572"/>
      <c r="B34" s="573"/>
      <c r="C34" s="573"/>
      <c r="D34" s="573"/>
      <c r="E34" s="573"/>
      <c r="F34" s="573"/>
      <c r="G34" s="573"/>
      <c r="H34" s="573"/>
    </row>
    <row r="35" spans="1:26" x14ac:dyDescent="0.2">
      <c r="A35" s="960" t="s">
        <v>1249</v>
      </c>
      <c r="B35" s="960"/>
      <c r="C35" s="960"/>
      <c r="D35" s="960"/>
      <c r="E35" s="960"/>
      <c r="F35" s="960"/>
      <c r="G35" s="960"/>
      <c r="H35" s="960"/>
      <c r="I35" s="960"/>
      <c r="J35" s="960"/>
      <c r="K35" s="608"/>
      <c r="L35" s="608"/>
      <c r="M35" s="608"/>
      <c r="N35" s="608"/>
      <c r="O35" s="608"/>
      <c r="P35" s="608"/>
      <c r="Q35" s="608"/>
      <c r="R35" s="608"/>
      <c r="S35" s="608"/>
      <c r="T35" s="608"/>
      <c r="U35" s="608"/>
      <c r="V35" s="608"/>
    </row>
    <row r="36" spans="1:26" x14ac:dyDescent="0.2">
      <c r="A36" s="960" t="s">
        <v>1250</v>
      </c>
      <c r="B36" s="960"/>
      <c r="C36" s="960"/>
      <c r="D36" s="960"/>
      <c r="E36" s="960"/>
      <c r="F36" s="960"/>
      <c r="G36" s="960"/>
      <c r="H36" s="960"/>
      <c r="I36" s="960"/>
      <c r="J36" s="960"/>
      <c r="K36" s="608"/>
      <c r="L36" s="608"/>
      <c r="M36" s="608"/>
      <c r="N36" s="608"/>
      <c r="O36" s="608"/>
      <c r="P36" s="608"/>
      <c r="Q36" s="608"/>
      <c r="R36" s="608"/>
      <c r="S36" s="608"/>
      <c r="T36" s="608"/>
      <c r="U36" s="608"/>
      <c r="V36" s="608"/>
    </row>
    <row r="37" spans="1:26" x14ac:dyDescent="0.2">
      <c r="A37" s="960" t="s">
        <v>1251</v>
      </c>
      <c r="B37" s="960"/>
      <c r="C37" s="960"/>
      <c r="D37" s="960"/>
      <c r="E37" s="960"/>
      <c r="F37" s="960"/>
      <c r="G37" s="960"/>
      <c r="H37" s="960"/>
      <c r="I37" s="960"/>
      <c r="J37" s="960"/>
      <c r="K37" s="608"/>
      <c r="L37" s="608"/>
      <c r="M37" s="608"/>
      <c r="N37" s="608"/>
      <c r="O37" s="608"/>
      <c r="P37" s="608"/>
      <c r="Q37" s="608"/>
      <c r="R37" s="608"/>
      <c r="S37" s="608"/>
      <c r="T37" s="608"/>
      <c r="U37" s="608"/>
      <c r="V37" s="608"/>
    </row>
    <row r="38" spans="1:26" x14ac:dyDescent="0.2">
      <c r="A38" s="960" t="s">
        <v>1278</v>
      </c>
      <c r="B38" s="960"/>
      <c r="C38" s="960"/>
      <c r="D38" s="960"/>
      <c r="E38" s="960"/>
      <c r="F38" s="960"/>
      <c r="G38" s="960"/>
      <c r="H38" s="960"/>
      <c r="I38" s="960"/>
      <c r="J38" s="960"/>
      <c r="K38" s="960"/>
      <c r="L38" s="960"/>
      <c r="M38" s="960"/>
      <c r="N38" s="960"/>
      <c r="O38" s="960"/>
      <c r="P38" s="960"/>
      <c r="Q38" s="960"/>
      <c r="R38" s="960"/>
      <c r="S38" s="960"/>
      <c r="T38" s="960"/>
      <c r="U38" s="960"/>
      <c r="V38" s="960"/>
      <c r="W38" s="960"/>
      <c r="X38" s="960"/>
      <c r="Y38" s="960"/>
      <c r="Z38" s="960"/>
    </row>
    <row r="39" spans="1:26" x14ac:dyDescent="0.2"/>
  </sheetData>
  <mergeCells count="34">
    <mergeCell ref="A36:J36"/>
    <mergeCell ref="A21:A22"/>
    <mergeCell ref="B21:B22"/>
    <mergeCell ref="A38:Z38"/>
    <mergeCell ref="I21:I22"/>
    <mergeCell ref="A37:J37"/>
    <mergeCell ref="A35:J35"/>
    <mergeCell ref="C21:C22"/>
    <mergeCell ref="F21:F22"/>
    <mergeCell ref="D21:D22"/>
    <mergeCell ref="G21:G22"/>
    <mergeCell ref="K21:K22"/>
    <mergeCell ref="E21:E22"/>
    <mergeCell ref="D4:D5"/>
    <mergeCell ref="E4:E5"/>
    <mergeCell ref="F4:F5"/>
    <mergeCell ref="H21:H22"/>
    <mergeCell ref="J21:J22"/>
    <mergeCell ref="A2:Q2"/>
    <mergeCell ref="O4:O5"/>
    <mergeCell ref="P4:P5"/>
    <mergeCell ref="Q4:Q5"/>
    <mergeCell ref="N4:N5"/>
    <mergeCell ref="B4:B5"/>
    <mergeCell ref="H4:H5"/>
    <mergeCell ref="I4:I5"/>
    <mergeCell ref="L4:L5"/>
    <mergeCell ref="M4:M5"/>
    <mergeCell ref="G4:G5"/>
    <mergeCell ref="J4:J5"/>
    <mergeCell ref="A3:Q3"/>
    <mergeCell ref="A4:A5"/>
    <mergeCell ref="C4:C5"/>
    <mergeCell ref="K4:K5"/>
  </mergeCells>
  <printOptions horizontalCentered="1"/>
  <pageMargins left="0.31496062992125984" right="0.31496062992125984" top="0.55118110236220474" bottom="0.55118110236220474" header="0.31496062992125984" footer="0.31496062992125984"/>
  <pageSetup scale="5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61"/>
  <sheetViews>
    <sheetView showGridLines="0" workbookViewId="0"/>
  </sheetViews>
  <sheetFormatPr baseColWidth="10" defaultColWidth="0" defaultRowHeight="15" zeroHeight="1" x14ac:dyDescent="0.2"/>
  <cols>
    <col min="1" max="1" width="20.28515625" style="8" customWidth="1"/>
    <col min="2" max="2" width="22" style="8" customWidth="1"/>
    <col min="3" max="3" width="23.7109375" style="8" customWidth="1"/>
    <col min="4" max="4" width="23.7109375" style="561" customWidth="1"/>
    <col min="5" max="5" width="3.85546875" style="8" customWidth="1"/>
    <col min="6" max="8" width="0" style="8" hidden="1" customWidth="1"/>
    <col min="9" max="16384" width="11.42578125" style="8" hidden="1"/>
  </cols>
  <sheetData>
    <row r="1" spans="1:26" s="59" customFormat="1" ht="15" customHeight="1" x14ac:dyDescent="0.2">
      <c r="A1" s="36"/>
      <c r="B1" s="549"/>
      <c r="C1" s="549"/>
      <c r="D1" s="550"/>
    </row>
    <row r="2" spans="1:26" s="5" customFormat="1" ht="15" customHeight="1" x14ac:dyDescent="0.2">
      <c r="A2" s="978" t="s">
        <v>1160</v>
      </c>
      <c r="B2" s="978"/>
      <c r="C2" s="978"/>
      <c r="D2" s="978"/>
      <c r="E2" s="629"/>
      <c r="F2" s="629"/>
      <c r="G2" s="629"/>
      <c r="H2" s="629"/>
      <c r="I2" s="629"/>
      <c r="J2" s="629"/>
      <c r="K2" s="629"/>
      <c r="L2" s="629"/>
      <c r="M2" s="629"/>
      <c r="N2" s="629"/>
      <c r="O2" s="629"/>
      <c r="P2" s="629"/>
      <c r="Q2" s="629"/>
      <c r="R2" s="629"/>
      <c r="S2" s="629"/>
      <c r="T2" s="629"/>
      <c r="U2" s="629"/>
      <c r="V2" s="629"/>
      <c r="W2" s="629"/>
      <c r="X2" s="629"/>
      <c r="Y2" s="629"/>
      <c r="Z2" s="629"/>
    </row>
    <row r="3" spans="1:26" s="634" customFormat="1" ht="35.1" customHeight="1" thickBot="1" x14ac:dyDescent="0.25">
      <c r="A3" s="979" t="s">
        <v>1354</v>
      </c>
      <c r="B3" s="980"/>
      <c r="C3" s="980"/>
      <c r="D3" s="980"/>
    </row>
    <row r="4" spans="1:26" ht="14.25" customHeight="1" thickTop="1" x14ac:dyDescent="0.2">
      <c r="A4" s="981" t="s">
        <v>1245</v>
      </c>
      <c r="B4" s="983" t="s">
        <v>1159</v>
      </c>
      <c r="C4" s="983" t="s">
        <v>1158</v>
      </c>
      <c r="D4" s="981" t="s">
        <v>1157</v>
      </c>
    </row>
    <row r="5" spans="1:26" ht="31.5" customHeight="1" thickBot="1" x14ac:dyDescent="0.25">
      <c r="A5" s="982"/>
      <c r="B5" s="984"/>
      <c r="C5" s="984"/>
      <c r="D5" s="982"/>
    </row>
    <row r="6" spans="1:26" ht="18.75" customHeight="1" thickTop="1" x14ac:dyDescent="0.2">
      <c r="A6" s="551">
        <v>1976</v>
      </c>
      <c r="B6" s="552">
        <v>3756164</v>
      </c>
      <c r="C6" s="552">
        <v>147165</v>
      </c>
      <c r="D6" s="553">
        <v>39.18</v>
      </c>
      <c r="E6" s="554"/>
    </row>
    <row r="7" spans="1:26" ht="14.25" customHeight="1" x14ac:dyDescent="0.2">
      <c r="A7" s="551">
        <v>1977</v>
      </c>
      <c r="B7" s="552">
        <v>3868404</v>
      </c>
      <c r="C7" s="552">
        <v>148922</v>
      </c>
      <c r="D7" s="553">
        <v>38.5</v>
      </c>
      <c r="E7" s="554"/>
    </row>
    <row r="8" spans="1:26" ht="14.25" customHeight="1" x14ac:dyDescent="0.2">
      <c r="A8" s="551">
        <v>1978</v>
      </c>
      <c r="B8" s="552">
        <v>4203599</v>
      </c>
      <c r="C8" s="552">
        <v>157728</v>
      </c>
      <c r="D8" s="553">
        <v>37.520000000000003</v>
      </c>
      <c r="E8" s="554"/>
    </row>
    <row r="9" spans="1:26" ht="14.25" customHeight="1" x14ac:dyDescent="0.2">
      <c r="A9" s="551">
        <v>1979</v>
      </c>
      <c r="B9" s="552">
        <v>4662495</v>
      </c>
      <c r="C9" s="552">
        <v>177633</v>
      </c>
      <c r="D9" s="553">
        <v>38.1</v>
      </c>
      <c r="E9" s="554"/>
    </row>
    <row r="10" spans="1:26" ht="14.25" customHeight="1" x14ac:dyDescent="0.2">
      <c r="A10" s="551">
        <v>1980</v>
      </c>
      <c r="B10" s="555">
        <v>5166251</v>
      </c>
      <c r="C10" s="555">
        <v>194332</v>
      </c>
      <c r="D10" s="553">
        <v>37.619999999999997</v>
      </c>
      <c r="E10" s="554"/>
    </row>
    <row r="11" spans="1:26" ht="14.25" customHeight="1" x14ac:dyDescent="0.2">
      <c r="A11" s="551">
        <v>1981</v>
      </c>
      <c r="B11" s="555">
        <v>5825050</v>
      </c>
      <c r="C11" s="555">
        <v>221986</v>
      </c>
      <c r="D11" s="553">
        <v>38.11</v>
      </c>
      <c r="E11" s="554"/>
    </row>
    <row r="12" spans="1:26" ht="14.25" customHeight="1" x14ac:dyDescent="0.2">
      <c r="A12" s="551">
        <v>1982</v>
      </c>
      <c r="B12" s="555">
        <v>5793399</v>
      </c>
      <c r="C12" s="555">
        <v>248583</v>
      </c>
      <c r="D12" s="553">
        <v>42.91</v>
      </c>
      <c r="E12" s="554"/>
    </row>
    <row r="13" spans="1:26" ht="14.25" customHeight="1" x14ac:dyDescent="0.2">
      <c r="A13" s="551">
        <v>1983</v>
      </c>
      <c r="B13" s="555">
        <v>5934622</v>
      </c>
      <c r="C13" s="555">
        <v>257099</v>
      </c>
      <c r="D13" s="553">
        <v>43.32</v>
      </c>
      <c r="E13" s="554"/>
    </row>
    <row r="14" spans="1:26" ht="14.25" customHeight="1" x14ac:dyDescent="0.2">
      <c r="A14" s="551">
        <v>1984</v>
      </c>
      <c r="B14" s="555">
        <v>6428685</v>
      </c>
      <c r="C14" s="555">
        <v>260948</v>
      </c>
      <c r="D14" s="553">
        <v>40.590000000000003</v>
      </c>
      <c r="E14" s="554"/>
    </row>
    <row r="15" spans="1:26" ht="14.25" customHeight="1" x14ac:dyDescent="0.2">
      <c r="A15" s="551">
        <v>1985</v>
      </c>
      <c r="B15" s="555">
        <v>6700421</v>
      </c>
      <c r="C15" s="555">
        <v>268033</v>
      </c>
      <c r="D15" s="553">
        <v>40</v>
      </c>
      <c r="E15" s="554"/>
    </row>
    <row r="16" spans="1:26" ht="14.25" customHeight="1" x14ac:dyDescent="0.2">
      <c r="A16" s="551">
        <v>1986</v>
      </c>
      <c r="B16" s="555">
        <v>6884191</v>
      </c>
      <c r="C16" s="555">
        <v>273014</v>
      </c>
      <c r="D16" s="553">
        <v>39.659999999999997</v>
      </c>
      <c r="E16" s="554"/>
    </row>
    <row r="17" spans="1:5" ht="14.25" customHeight="1" x14ac:dyDescent="0.2">
      <c r="A17" s="551">
        <v>1987</v>
      </c>
      <c r="B17" s="555">
        <v>7354595</v>
      </c>
      <c r="C17" s="555">
        <v>284716</v>
      </c>
      <c r="D17" s="553">
        <v>38.71</v>
      </c>
      <c r="E17" s="554"/>
    </row>
    <row r="18" spans="1:5" ht="14.25" customHeight="1" x14ac:dyDescent="0.2">
      <c r="A18" s="551">
        <v>1988</v>
      </c>
      <c r="B18" s="555">
        <v>8230902</v>
      </c>
      <c r="C18" s="555">
        <v>295448</v>
      </c>
      <c r="D18" s="553">
        <v>35.89</v>
      </c>
      <c r="E18" s="554"/>
    </row>
    <row r="19" spans="1:5" ht="14.25" customHeight="1" x14ac:dyDescent="0.2">
      <c r="A19" s="551">
        <v>1989</v>
      </c>
      <c r="B19" s="555">
        <v>8801159</v>
      </c>
      <c r="C19" s="555">
        <v>309327</v>
      </c>
      <c r="D19" s="553">
        <v>35.15</v>
      </c>
      <c r="E19" s="554"/>
    </row>
    <row r="20" spans="1:5" ht="14.25" customHeight="1" x14ac:dyDescent="0.2">
      <c r="A20" s="551">
        <v>1990</v>
      </c>
      <c r="B20" s="555">
        <v>9528925</v>
      </c>
      <c r="C20" s="555">
        <v>327202</v>
      </c>
      <c r="D20" s="553">
        <v>34.340000000000003</v>
      </c>
      <c r="E20" s="554"/>
    </row>
    <row r="21" spans="1:5" ht="14.25" customHeight="1" x14ac:dyDescent="0.2">
      <c r="A21" s="551">
        <v>1991</v>
      </c>
      <c r="B21" s="555">
        <v>10049041</v>
      </c>
      <c r="C21" s="555">
        <v>336135</v>
      </c>
      <c r="D21" s="553">
        <v>33.450000000000003</v>
      </c>
      <c r="E21" s="554"/>
    </row>
    <row r="22" spans="1:5" ht="14.25" customHeight="1" x14ac:dyDescent="0.2">
      <c r="A22" s="551">
        <v>1992</v>
      </c>
      <c r="B22" s="555">
        <v>10104305</v>
      </c>
      <c r="C22" s="555">
        <v>337210</v>
      </c>
      <c r="D22" s="553">
        <v>33.369999999999997</v>
      </c>
      <c r="E22" s="554"/>
    </row>
    <row r="23" spans="1:5" ht="14.25" customHeight="1" x14ac:dyDescent="0.2">
      <c r="A23" s="551">
        <v>1993</v>
      </c>
      <c r="B23" s="555">
        <v>10048103</v>
      </c>
      <c r="C23" s="555">
        <v>342230</v>
      </c>
      <c r="D23" s="553">
        <v>34.06</v>
      </c>
      <c r="E23" s="554"/>
    </row>
    <row r="24" spans="1:5" ht="14.25" customHeight="1" x14ac:dyDescent="0.2">
      <c r="A24" s="551">
        <v>1994</v>
      </c>
      <c r="B24" s="555">
        <v>10293288</v>
      </c>
      <c r="C24" s="555">
        <v>348214</v>
      </c>
      <c r="D24" s="553">
        <v>33.83</v>
      </c>
      <c r="E24" s="554"/>
    </row>
    <row r="25" spans="1:5" ht="14.25" customHeight="1" x14ac:dyDescent="0.2">
      <c r="A25" s="551">
        <v>1995</v>
      </c>
      <c r="B25" s="555">
        <v>10112028</v>
      </c>
      <c r="C25" s="555">
        <v>345559</v>
      </c>
      <c r="D25" s="553">
        <v>34.17</v>
      </c>
      <c r="E25" s="554"/>
    </row>
    <row r="26" spans="1:5" ht="14.25" customHeight="1" x14ac:dyDescent="0.2">
      <c r="A26" s="551">
        <v>1996</v>
      </c>
      <c r="B26" s="555">
        <v>10916490</v>
      </c>
      <c r="C26" s="555">
        <v>345284</v>
      </c>
      <c r="D26" s="553">
        <v>31.63</v>
      </c>
      <c r="E26" s="554"/>
    </row>
    <row r="27" spans="1:5" ht="14.25" customHeight="1" x14ac:dyDescent="0.2">
      <c r="A27" s="551">
        <v>1997</v>
      </c>
      <c r="B27" s="555">
        <v>11797738</v>
      </c>
      <c r="C27" s="555">
        <v>348143</v>
      </c>
      <c r="D27" s="553">
        <v>29.51</v>
      </c>
      <c r="E27" s="554"/>
    </row>
    <row r="28" spans="1:5" ht="14.25" customHeight="1" x14ac:dyDescent="0.2">
      <c r="A28" s="551">
        <v>1998</v>
      </c>
      <c r="B28" s="555">
        <v>12245242</v>
      </c>
      <c r="C28" s="555">
        <v>354614</v>
      </c>
      <c r="D28" s="553">
        <v>28.96</v>
      </c>
      <c r="E28" s="554"/>
    </row>
    <row r="29" spans="1:5" ht="14.25" customHeight="1" x14ac:dyDescent="0.2">
      <c r="A29" s="551">
        <v>1999</v>
      </c>
      <c r="B29" s="555">
        <v>12981309</v>
      </c>
      <c r="C29" s="555">
        <v>358689</v>
      </c>
      <c r="D29" s="553">
        <v>27.63</v>
      </c>
      <c r="E29" s="554"/>
    </row>
    <row r="30" spans="1:5" ht="14.25" customHeight="1" x14ac:dyDescent="0.2">
      <c r="A30" s="551">
        <v>2000</v>
      </c>
      <c r="B30" s="555">
        <v>13534071</v>
      </c>
      <c r="C30" s="555">
        <v>362883</v>
      </c>
      <c r="D30" s="553">
        <v>26.81</v>
      </c>
      <c r="E30" s="554"/>
    </row>
    <row r="31" spans="1:5" ht="14.25" customHeight="1" x14ac:dyDescent="0.2">
      <c r="A31" s="551">
        <v>2001</v>
      </c>
      <c r="B31" s="555">
        <v>13470065</v>
      </c>
      <c r="C31" s="555">
        <v>361355</v>
      </c>
      <c r="D31" s="553">
        <v>26.83</v>
      </c>
      <c r="E31" s="554"/>
    </row>
    <row r="32" spans="1:5" ht="14.25" customHeight="1" x14ac:dyDescent="0.2">
      <c r="A32" s="551">
        <v>2002</v>
      </c>
      <c r="B32" s="555">
        <v>13824838</v>
      </c>
      <c r="C32" s="555">
        <v>353438</v>
      </c>
      <c r="D32" s="553">
        <v>25.57</v>
      </c>
      <c r="E32" s="554"/>
    </row>
    <row r="33" spans="1:5" ht="14.25" customHeight="1" x14ac:dyDescent="0.2">
      <c r="A33" s="551">
        <v>2003</v>
      </c>
      <c r="B33" s="555">
        <v>14050948</v>
      </c>
      <c r="C33" s="555">
        <v>354081</v>
      </c>
      <c r="D33" s="553">
        <v>25.2</v>
      </c>
      <c r="E33" s="554"/>
    </row>
    <row r="34" spans="1:5" ht="14.25" customHeight="1" x14ac:dyDescent="0.2">
      <c r="A34" s="551">
        <v>2004</v>
      </c>
      <c r="B34" s="555">
        <v>14556677</v>
      </c>
      <c r="C34" s="555">
        <v>352631</v>
      </c>
      <c r="D34" s="553">
        <v>24.22</v>
      </c>
      <c r="E34" s="554"/>
    </row>
    <row r="35" spans="1:5" ht="14.25" customHeight="1" x14ac:dyDescent="0.2">
      <c r="A35" s="551">
        <v>2005</v>
      </c>
      <c r="B35" s="555">
        <v>14914786</v>
      </c>
      <c r="C35" s="555">
        <v>344149</v>
      </c>
      <c r="D35" s="553">
        <v>23.074000000000002</v>
      </c>
      <c r="E35" s="554"/>
    </row>
    <row r="36" spans="1:5" ht="14.25" customHeight="1" x14ac:dyDescent="0.2">
      <c r="A36" s="551">
        <v>2006</v>
      </c>
      <c r="B36" s="555">
        <v>15658480</v>
      </c>
      <c r="C36" s="555">
        <v>358608</v>
      </c>
      <c r="D36" s="553">
        <v>22.9</v>
      </c>
      <c r="E36" s="554"/>
    </row>
    <row r="37" spans="1:5" ht="14.25" customHeight="1" x14ac:dyDescent="0.2">
      <c r="A37" s="551">
        <v>2007</v>
      </c>
      <c r="B37" s="555">
        <v>16263025</v>
      </c>
      <c r="C37" s="555">
        <v>360106</v>
      </c>
      <c r="D37" s="553">
        <v>22.14</v>
      </c>
      <c r="E37" s="554"/>
    </row>
    <row r="38" spans="1:5" ht="14.25" customHeight="1" x14ac:dyDescent="0.2">
      <c r="A38" s="551">
        <v>2008</v>
      </c>
      <c r="B38" s="555">
        <v>17141271</v>
      </c>
      <c r="C38" s="555">
        <v>359076</v>
      </c>
      <c r="D38" s="553">
        <v>20.94803821723605</v>
      </c>
      <c r="E38" s="554"/>
    </row>
    <row r="39" spans="1:5" ht="14.25" customHeight="1" x14ac:dyDescent="0.2">
      <c r="A39" s="551">
        <v>2009</v>
      </c>
      <c r="B39" s="555">
        <v>17333769</v>
      </c>
      <c r="C39" s="555">
        <v>373224</v>
      </c>
      <c r="D39" s="553">
        <v>21.531612657351094</v>
      </c>
      <c r="E39" s="554"/>
    </row>
    <row r="40" spans="1:5" ht="14.25" customHeight="1" x14ac:dyDescent="0.2">
      <c r="A40" s="551">
        <v>2010</v>
      </c>
      <c r="B40" s="555">
        <v>18350540</v>
      </c>
      <c r="C40" s="555">
        <v>385942</v>
      </c>
      <c r="D40" s="553">
        <v>21.031642665556436</v>
      </c>
      <c r="E40" s="554"/>
    </row>
    <row r="41" spans="1:5" ht="14.25" customHeight="1" x14ac:dyDescent="0.2">
      <c r="A41" s="556">
        <v>2011</v>
      </c>
      <c r="B41" s="555">
        <v>19417022</v>
      </c>
      <c r="C41" s="555">
        <v>391820</v>
      </c>
      <c r="D41" s="553">
        <v>20.179201527402093</v>
      </c>
      <c r="E41" s="554"/>
    </row>
    <row r="42" spans="1:5" ht="14.25" customHeight="1" x14ac:dyDescent="0.2">
      <c r="A42" s="556">
        <v>2012</v>
      </c>
      <c r="B42" s="555">
        <v>20368556</v>
      </c>
      <c r="C42" s="555">
        <v>406549</v>
      </c>
      <c r="D42" s="553">
        <v>19.959637786792545</v>
      </c>
      <c r="E42" s="554"/>
    </row>
    <row r="43" spans="1:5" ht="14.25" customHeight="1" x14ac:dyDescent="0.2">
      <c r="A43" s="556">
        <v>2013</v>
      </c>
      <c r="B43" s="555">
        <v>21268983</v>
      </c>
      <c r="C43" s="555">
        <v>406000</v>
      </c>
      <c r="D43" s="553">
        <v>19.088799999999999</v>
      </c>
      <c r="E43" s="554"/>
    </row>
    <row r="44" spans="1:5" ht="14.25" customHeight="1" x14ac:dyDescent="0.2">
      <c r="A44" s="556">
        <v>2014</v>
      </c>
      <c r="B44" s="555">
        <v>22279106</v>
      </c>
      <c r="C44" s="555">
        <v>407732</v>
      </c>
      <c r="D44" s="553">
        <v>18.301093410121574</v>
      </c>
      <c r="E44" s="554"/>
    </row>
    <row r="45" spans="1:5" ht="14.25" customHeight="1" x14ac:dyDescent="0.2">
      <c r="A45" s="556">
        <v>2015</v>
      </c>
      <c r="B45" s="555">
        <v>23311744</v>
      </c>
      <c r="C45" s="555">
        <v>410546</v>
      </c>
      <c r="D45" s="553">
        <v>17.611123389138111</v>
      </c>
      <c r="E45" s="554"/>
    </row>
    <row r="46" spans="1:5" ht="14.25" customHeight="1" x14ac:dyDescent="0.2">
      <c r="A46" s="556">
        <v>2016</v>
      </c>
      <c r="B46" s="555">
        <v>23297804</v>
      </c>
      <c r="C46" s="555">
        <v>418060</v>
      </c>
      <c r="D46" s="553">
        <v>17.944180490144049</v>
      </c>
      <c r="E46" s="554"/>
    </row>
    <row r="47" spans="1:5" ht="14.25" customHeight="1" x14ac:dyDescent="0.2">
      <c r="A47" s="556">
        <v>2017</v>
      </c>
      <c r="B47" s="555">
        <v>24059498</v>
      </c>
      <c r="C47" s="555">
        <v>422842</v>
      </c>
      <c r="D47" s="553">
        <v>17.574847155996355</v>
      </c>
      <c r="E47" s="554"/>
    </row>
    <row r="48" spans="1:5" ht="14.25" customHeight="1" x14ac:dyDescent="0.2">
      <c r="A48" s="556">
        <v>2018</v>
      </c>
      <c r="B48" s="555">
        <v>24576633</v>
      </c>
      <c r="C48" s="555">
        <v>430605</v>
      </c>
      <c r="D48" s="553">
        <v>17.52</v>
      </c>
      <c r="E48" s="554"/>
    </row>
    <row r="49" spans="1:26" ht="14.25" customHeight="1" x14ac:dyDescent="0.2">
      <c r="A49" s="556">
        <v>2019</v>
      </c>
      <c r="B49" s="555">
        <v>25795965</v>
      </c>
      <c r="C49" s="555">
        <v>431796</v>
      </c>
      <c r="D49" s="553">
        <v>16.738896955395933</v>
      </c>
      <c r="E49" s="554"/>
    </row>
    <row r="50" spans="1:26" ht="14.25" customHeight="1" x14ac:dyDescent="0.2">
      <c r="A50" s="556">
        <v>2020</v>
      </c>
      <c r="B50" s="555">
        <v>24957863</v>
      </c>
      <c r="C50" s="555">
        <v>453937</v>
      </c>
      <c r="D50" s="553">
        <v>18.188135739025412</v>
      </c>
      <c r="E50" s="554"/>
    </row>
    <row r="51" spans="1:26" ht="14.25" customHeight="1" x14ac:dyDescent="0.2">
      <c r="A51" s="556">
        <v>2021</v>
      </c>
      <c r="B51" s="555">
        <v>26240944</v>
      </c>
      <c r="C51" s="555">
        <v>443119</v>
      </c>
      <c r="D51" s="553">
        <v>16.886549508279884</v>
      </c>
      <c r="E51" s="554"/>
    </row>
    <row r="52" spans="1:26" ht="14.25" customHeight="1" x14ac:dyDescent="0.2">
      <c r="A52" s="556">
        <v>2022</v>
      </c>
      <c r="B52" s="555">
        <v>26907623</v>
      </c>
      <c r="C52" s="555">
        <v>443088</v>
      </c>
      <c r="D52" s="553">
        <v>16.47</v>
      </c>
      <c r="E52" s="554"/>
    </row>
    <row r="53" spans="1:26" ht="14.25" customHeight="1" x14ac:dyDescent="0.2">
      <c r="A53" s="556">
        <v>2023</v>
      </c>
      <c r="B53" s="555">
        <v>27929718</v>
      </c>
      <c r="C53" s="555">
        <v>451309</v>
      </c>
      <c r="D53" s="553">
        <v>16.158738158401743</v>
      </c>
      <c r="E53" s="554"/>
    </row>
    <row r="54" spans="1:26" ht="14.25" customHeight="1" x14ac:dyDescent="0.2">
      <c r="A54" s="556">
        <v>2024</v>
      </c>
      <c r="B54" s="555">
        <v>27825783</v>
      </c>
      <c r="C54" s="555">
        <v>467428</v>
      </c>
      <c r="D54" s="553">
        <v>16.8</v>
      </c>
      <c r="E54" s="554"/>
    </row>
    <row r="55" spans="1:26" ht="14.25" customHeight="1" thickBot="1" x14ac:dyDescent="0.25">
      <c r="A55" s="557">
        <v>2025</v>
      </c>
      <c r="B55" s="558">
        <v>28421258</v>
      </c>
      <c r="C55" s="558">
        <v>511177</v>
      </c>
      <c r="D55" s="913">
        <v>17.985727443873174</v>
      </c>
      <c r="E55" s="554"/>
    </row>
    <row r="56" spans="1:26" ht="8.25" customHeight="1" thickTop="1" x14ac:dyDescent="0.2">
      <c r="A56" s="556"/>
      <c r="B56" s="555"/>
      <c r="C56" s="555"/>
      <c r="D56" s="553"/>
      <c r="E56" s="554"/>
      <c r="F56" s="554"/>
    </row>
    <row r="57" spans="1:26" ht="14.25" customHeight="1" x14ac:dyDescent="0.2">
      <c r="A57" s="977" t="s">
        <v>1246</v>
      </c>
      <c r="B57" s="977"/>
      <c r="C57" s="977"/>
      <c r="D57" s="977"/>
    </row>
    <row r="58" spans="1:26" ht="29.25" customHeight="1" x14ac:dyDescent="0.2">
      <c r="A58" s="976" t="s">
        <v>1278</v>
      </c>
      <c r="B58" s="976"/>
      <c r="C58" s="976"/>
      <c r="D58" s="976"/>
      <c r="E58" s="976"/>
      <c r="F58" s="976"/>
      <c r="G58" s="976"/>
      <c r="H58" s="976"/>
      <c r="I58" s="976"/>
      <c r="J58" s="976"/>
      <c r="K58" s="976"/>
      <c r="L58" s="976"/>
      <c r="M58" s="976"/>
      <c r="N58" s="976"/>
      <c r="O58" s="976"/>
      <c r="P58" s="976"/>
      <c r="Q58" s="976"/>
      <c r="R58" s="976"/>
      <c r="S58" s="976"/>
      <c r="T58" s="976"/>
      <c r="U58" s="976"/>
      <c r="V58" s="976"/>
      <c r="W58" s="976"/>
      <c r="X58" s="976"/>
      <c r="Y58" s="976"/>
      <c r="Z58" s="976"/>
    </row>
    <row r="59" spans="1:26" x14ac:dyDescent="0.2">
      <c r="A59" s="559"/>
      <c r="B59" s="559"/>
      <c r="C59" s="559"/>
      <c r="D59" s="560"/>
    </row>
    <row r="60" spans="1:26" hidden="1" x14ac:dyDescent="0.2">
      <c r="G60" s="554"/>
    </row>
    <row r="61" spans="1:26" hidden="1" x14ac:dyDescent="0.2">
      <c r="E61" s="182"/>
      <c r="F61" s="182"/>
    </row>
  </sheetData>
  <mergeCells count="8">
    <mergeCell ref="A58:Z58"/>
    <mergeCell ref="A57:D57"/>
    <mergeCell ref="A2:D2"/>
    <mergeCell ref="A3:D3"/>
    <mergeCell ref="A4:A5"/>
    <mergeCell ref="B4:B5"/>
    <mergeCell ref="C4:C5"/>
    <mergeCell ref="D4:D5"/>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99"/>
  <sheetViews>
    <sheetView showGridLines="0" workbookViewId="0"/>
  </sheetViews>
  <sheetFormatPr baseColWidth="10" defaultColWidth="0" defaultRowHeight="15" zeroHeight="1" x14ac:dyDescent="0.3"/>
  <cols>
    <col min="1" max="1" width="50.85546875" style="41" customWidth="1"/>
    <col min="2" max="2" width="15.42578125" style="41" customWidth="1"/>
    <col min="3" max="3" width="14.42578125" style="41" customWidth="1"/>
    <col min="4" max="4" width="13.7109375" style="41" customWidth="1"/>
    <col min="5" max="5" width="14.28515625" style="41" customWidth="1"/>
    <col min="6" max="6" width="14.140625" style="41" customWidth="1"/>
    <col min="7" max="7" width="5.42578125" style="41" customWidth="1"/>
    <col min="8" max="16384" width="11.42578125" style="41" hidden="1"/>
  </cols>
  <sheetData>
    <row r="1" spans="1:26" s="37" customFormat="1" ht="15" customHeight="1" x14ac:dyDescent="0.35">
      <c r="A1" s="36"/>
      <c r="B1" s="488"/>
      <c r="C1" s="488"/>
      <c r="D1" s="488"/>
      <c r="E1" s="488"/>
      <c r="F1" s="488"/>
    </row>
    <row r="2" spans="1:26" s="38" customFormat="1" ht="15" customHeight="1" x14ac:dyDescent="0.3">
      <c r="A2" s="986" t="s">
        <v>494</v>
      </c>
      <c r="B2" s="986"/>
      <c r="C2" s="986"/>
      <c r="D2" s="986"/>
      <c r="E2" s="986"/>
      <c r="F2" s="986"/>
      <c r="G2" s="630"/>
      <c r="H2" s="630"/>
      <c r="I2" s="630"/>
      <c r="J2" s="630"/>
      <c r="K2" s="630"/>
      <c r="L2" s="630"/>
      <c r="M2" s="630"/>
      <c r="N2" s="630"/>
      <c r="O2" s="630"/>
      <c r="P2" s="630"/>
      <c r="Q2" s="630"/>
      <c r="R2" s="630"/>
      <c r="S2" s="630"/>
      <c r="T2" s="630"/>
      <c r="U2" s="630"/>
      <c r="V2" s="630"/>
      <c r="W2" s="630"/>
      <c r="X2" s="630"/>
      <c r="Y2" s="630"/>
      <c r="Z2" s="630"/>
    </row>
    <row r="3" spans="1:26" s="636" customFormat="1" ht="35.1" customHeight="1" thickBot="1" x14ac:dyDescent="0.4">
      <c r="A3" s="987" t="s">
        <v>1</v>
      </c>
      <c r="B3" s="988"/>
      <c r="C3" s="988"/>
      <c r="D3" s="988"/>
      <c r="E3" s="988"/>
      <c r="F3" s="988"/>
    </row>
    <row r="4" spans="1:26" ht="15.75" thickTop="1" x14ac:dyDescent="0.3">
      <c r="A4" s="989" t="s">
        <v>871</v>
      </c>
      <c r="B4" s="991">
        <v>1995</v>
      </c>
      <c r="C4" s="991">
        <v>1996</v>
      </c>
      <c r="D4" s="994">
        <v>1997</v>
      </c>
      <c r="E4" s="994">
        <v>1998</v>
      </c>
      <c r="F4" s="994">
        <v>1999</v>
      </c>
    </row>
    <row r="5" spans="1:26" ht="15.75" thickBot="1" x14ac:dyDescent="0.35">
      <c r="A5" s="990"/>
      <c r="B5" s="992"/>
      <c r="C5" s="993"/>
      <c r="D5" s="992"/>
      <c r="E5" s="992"/>
      <c r="F5" s="992"/>
    </row>
    <row r="6" spans="1:26" ht="15.75" thickTop="1" x14ac:dyDescent="0.3">
      <c r="A6" s="540"/>
      <c r="B6" s="541"/>
      <c r="C6" s="541"/>
      <c r="D6" s="541"/>
      <c r="E6" s="541"/>
      <c r="F6" s="541"/>
    </row>
    <row r="7" spans="1:26" x14ac:dyDescent="0.3">
      <c r="A7" s="542" t="s">
        <v>1156</v>
      </c>
      <c r="B7" s="543">
        <v>206030</v>
      </c>
      <c r="C7" s="543">
        <v>207884</v>
      </c>
      <c r="D7" s="543">
        <v>210674</v>
      </c>
      <c r="E7" s="543">
        <v>215720</v>
      </c>
      <c r="F7" s="543">
        <v>217774</v>
      </c>
    </row>
    <row r="8" spans="1:26" x14ac:dyDescent="0.3">
      <c r="A8" s="540"/>
      <c r="B8" s="543"/>
      <c r="C8" s="543"/>
      <c r="D8" s="543"/>
      <c r="E8" s="543"/>
      <c r="F8" s="543"/>
    </row>
    <row r="9" spans="1:26" x14ac:dyDescent="0.3">
      <c r="A9" s="544" t="s">
        <v>1155</v>
      </c>
      <c r="B9" s="543">
        <v>47420</v>
      </c>
      <c r="C9" s="543">
        <v>47935</v>
      </c>
      <c r="D9" s="543">
        <v>48818</v>
      </c>
      <c r="E9" s="543">
        <v>50185</v>
      </c>
      <c r="F9" s="543">
        <v>50927</v>
      </c>
    </row>
    <row r="10" spans="1:26" x14ac:dyDescent="0.3">
      <c r="A10" s="540"/>
      <c r="B10" s="543"/>
      <c r="C10" s="543"/>
      <c r="D10" s="543"/>
      <c r="E10" s="543"/>
      <c r="F10" s="543"/>
    </row>
    <row r="11" spans="1:26" x14ac:dyDescent="0.3">
      <c r="A11" s="544" t="s">
        <v>1154</v>
      </c>
      <c r="B11" s="543">
        <v>13266</v>
      </c>
      <c r="C11" s="543">
        <v>13356</v>
      </c>
      <c r="D11" s="543">
        <v>13503</v>
      </c>
      <c r="E11" s="543">
        <v>13797</v>
      </c>
      <c r="F11" s="543">
        <v>13978</v>
      </c>
    </row>
    <row r="12" spans="1:26" x14ac:dyDescent="0.3">
      <c r="A12" s="540"/>
      <c r="B12" s="543"/>
      <c r="C12" s="543"/>
      <c r="D12" s="543"/>
      <c r="E12" s="543"/>
      <c r="F12" s="543"/>
    </row>
    <row r="13" spans="1:26" x14ac:dyDescent="0.3">
      <c r="A13" s="544" t="s">
        <v>1153</v>
      </c>
      <c r="B13" s="543">
        <v>479</v>
      </c>
      <c r="C13" s="543">
        <v>487</v>
      </c>
      <c r="D13" s="543">
        <v>507</v>
      </c>
      <c r="E13" s="543">
        <v>500</v>
      </c>
      <c r="F13" s="543">
        <v>514</v>
      </c>
    </row>
    <row r="14" spans="1:26" x14ac:dyDescent="0.3">
      <c r="A14" s="544" t="s">
        <v>1152</v>
      </c>
      <c r="B14" s="543">
        <v>12062</v>
      </c>
      <c r="C14" s="543">
        <v>12178</v>
      </c>
      <c r="D14" s="543">
        <v>12307</v>
      </c>
      <c r="E14" s="543">
        <v>12623</v>
      </c>
      <c r="F14" s="543">
        <v>12790</v>
      </c>
    </row>
    <row r="15" spans="1:26" x14ac:dyDescent="0.3">
      <c r="A15" s="544" t="s">
        <v>1151</v>
      </c>
      <c r="B15" s="543"/>
      <c r="C15" s="543"/>
      <c r="D15" s="543"/>
      <c r="E15" s="543"/>
      <c r="F15" s="543"/>
    </row>
    <row r="16" spans="1:26" x14ac:dyDescent="0.3">
      <c r="A16" s="544" t="s">
        <v>1150</v>
      </c>
      <c r="B16" s="543">
        <v>725</v>
      </c>
      <c r="C16" s="543">
        <v>691</v>
      </c>
      <c r="D16" s="543">
        <v>689</v>
      </c>
      <c r="E16" s="543">
        <v>674</v>
      </c>
      <c r="F16" s="543">
        <v>674</v>
      </c>
    </row>
    <row r="17" spans="1:6" x14ac:dyDescent="0.3">
      <c r="A17" s="540"/>
      <c r="B17" s="543"/>
      <c r="C17" s="543"/>
      <c r="D17" s="543"/>
      <c r="E17" s="543"/>
      <c r="F17" s="543"/>
    </row>
    <row r="18" spans="1:6" x14ac:dyDescent="0.3">
      <c r="A18" s="544" t="s">
        <v>1149</v>
      </c>
      <c r="B18" s="543">
        <v>14075</v>
      </c>
      <c r="C18" s="543">
        <v>14322</v>
      </c>
      <c r="D18" s="543">
        <v>14552</v>
      </c>
      <c r="E18" s="543">
        <v>15253</v>
      </c>
      <c r="F18" s="543">
        <v>15464</v>
      </c>
    </row>
    <row r="19" spans="1:6" x14ac:dyDescent="0.3">
      <c r="A19" s="540"/>
      <c r="B19" s="543"/>
      <c r="C19" s="543"/>
      <c r="D19" s="543"/>
      <c r="E19" s="543"/>
      <c r="F19" s="543"/>
    </row>
    <row r="20" spans="1:6" x14ac:dyDescent="0.3">
      <c r="A20" s="544" t="s">
        <v>1148</v>
      </c>
      <c r="B20" s="543">
        <v>72</v>
      </c>
      <c r="C20" s="543">
        <v>74</v>
      </c>
      <c r="D20" s="543">
        <v>75</v>
      </c>
      <c r="E20" s="543">
        <v>75</v>
      </c>
      <c r="F20" s="543">
        <v>76</v>
      </c>
    </row>
    <row r="21" spans="1:6" x14ac:dyDescent="0.3">
      <c r="A21" s="544" t="s">
        <v>1147</v>
      </c>
      <c r="B21" s="543">
        <v>82</v>
      </c>
      <c r="C21" s="543">
        <v>82</v>
      </c>
      <c r="D21" s="543">
        <v>86</v>
      </c>
      <c r="E21" s="543">
        <v>86</v>
      </c>
      <c r="F21" s="543">
        <v>90</v>
      </c>
    </row>
    <row r="22" spans="1:6" x14ac:dyDescent="0.3">
      <c r="A22" s="544" t="s">
        <v>1146</v>
      </c>
      <c r="B22" s="543">
        <v>28</v>
      </c>
      <c r="C22" s="543">
        <v>34</v>
      </c>
      <c r="D22" s="543">
        <v>36</v>
      </c>
      <c r="E22" s="543">
        <v>40</v>
      </c>
      <c r="F22" s="543">
        <v>41</v>
      </c>
    </row>
    <row r="23" spans="1:6" x14ac:dyDescent="0.3">
      <c r="A23" s="544" t="s">
        <v>1145</v>
      </c>
      <c r="B23" s="543">
        <v>376</v>
      </c>
      <c r="C23" s="543">
        <v>410</v>
      </c>
      <c r="D23" s="543">
        <v>412</v>
      </c>
      <c r="E23" s="543">
        <v>424</v>
      </c>
      <c r="F23" s="543">
        <v>435</v>
      </c>
    </row>
    <row r="24" spans="1:6" x14ac:dyDescent="0.3">
      <c r="A24" s="544" t="s">
        <v>1144</v>
      </c>
      <c r="B24" s="543">
        <v>61</v>
      </c>
      <c r="C24" s="543">
        <v>64</v>
      </c>
      <c r="D24" s="543">
        <v>68</v>
      </c>
      <c r="E24" s="543">
        <v>69</v>
      </c>
      <c r="F24" s="543">
        <v>67</v>
      </c>
    </row>
    <row r="25" spans="1:6" x14ac:dyDescent="0.3">
      <c r="A25" s="544" t="s">
        <v>1143</v>
      </c>
      <c r="B25" s="543">
        <v>1537</v>
      </c>
      <c r="C25" s="543">
        <v>1548</v>
      </c>
      <c r="D25" s="543">
        <v>1569</v>
      </c>
      <c r="E25" s="543">
        <v>1668</v>
      </c>
      <c r="F25" s="543">
        <v>1684</v>
      </c>
    </row>
    <row r="26" spans="1:6" x14ac:dyDescent="0.3">
      <c r="A26" s="544" t="s">
        <v>1142</v>
      </c>
      <c r="B26" s="543">
        <v>113</v>
      </c>
      <c r="C26" s="543">
        <v>118</v>
      </c>
      <c r="D26" s="543">
        <v>121</v>
      </c>
      <c r="E26" s="543">
        <v>124</v>
      </c>
      <c r="F26" s="543">
        <v>127</v>
      </c>
    </row>
    <row r="27" spans="1:6" x14ac:dyDescent="0.3">
      <c r="A27" s="544" t="s">
        <v>1141</v>
      </c>
      <c r="B27" s="543">
        <v>164</v>
      </c>
      <c r="C27" s="543">
        <v>161</v>
      </c>
      <c r="D27" s="543">
        <v>166</v>
      </c>
      <c r="E27" s="543">
        <v>173</v>
      </c>
      <c r="F27" s="543">
        <v>171</v>
      </c>
    </row>
    <row r="28" spans="1:6" x14ac:dyDescent="0.3">
      <c r="A28" s="544" t="s">
        <v>1140</v>
      </c>
      <c r="B28" s="543">
        <v>162</v>
      </c>
      <c r="C28" s="543">
        <v>169</v>
      </c>
      <c r="D28" s="543">
        <v>170</v>
      </c>
      <c r="E28" s="543">
        <v>176</v>
      </c>
      <c r="F28" s="543">
        <v>179</v>
      </c>
    </row>
    <row r="29" spans="1:6" x14ac:dyDescent="0.3">
      <c r="A29" s="544" t="s">
        <v>1139</v>
      </c>
      <c r="B29" s="543">
        <v>146</v>
      </c>
      <c r="C29" s="543">
        <v>147</v>
      </c>
      <c r="D29" s="543">
        <v>149</v>
      </c>
      <c r="E29" s="543">
        <v>151</v>
      </c>
      <c r="F29" s="543">
        <v>149</v>
      </c>
    </row>
    <row r="30" spans="1:6" x14ac:dyDescent="0.3">
      <c r="A30" s="544" t="s">
        <v>1138</v>
      </c>
      <c r="B30" s="543">
        <v>104</v>
      </c>
      <c r="C30" s="543">
        <v>106</v>
      </c>
      <c r="D30" s="543">
        <v>111</v>
      </c>
      <c r="E30" s="543">
        <v>112</v>
      </c>
      <c r="F30" s="543">
        <v>111</v>
      </c>
    </row>
    <row r="31" spans="1:6" x14ac:dyDescent="0.3">
      <c r="A31" s="544" t="s">
        <v>1137</v>
      </c>
      <c r="B31" s="543">
        <v>134</v>
      </c>
      <c r="C31" s="543">
        <v>132</v>
      </c>
      <c r="D31" s="543">
        <v>132</v>
      </c>
      <c r="E31" s="543">
        <v>141</v>
      </c>
      <c r="F31" s="543">
        <v>144</v>
      </c>
    </row>
    <row r="32" spans="1:6" x14ac:dyDescent="0.3">
      <c r="A32" s="544" t="s">
        <v>1136</v>
      </c>
      <c r="B32" s="543">
        <v>9</v>
      </c>
      <c r="C32" s="543">
        <v>10</v>
      </c>
      <c r="D32" s="543">
        <v>14</v>
      </c>
      <c r="E32" s="543">
        <v>14</v>
      </c>
      <c r="F32" s="543">
        <v>13</v>
      </c>
    </row>
    <row r="33" spans="1:6" x14ac:dyDescent="0.3">
      <c r="A33" s="544" t="s">
        <v>1135</v>
      </c>
      <c r="B33" s="543">
        <v>2462</v>
      </c>
      <c r="C33" s="543">
        <v>2503</v>
      </c>
      <c r="D33" s="543">
        <v>2520</v>
      </c>
      <c r="E33" s="543">
        <v>2650</v>
      </c>
      <c r="F33" s="543">
        <v>2695</v>
      </c>
    </row>
    <row r="34" spans="1:6" x14ac:dyDescent="0.3">
      <c r="A34" s="544" t="s">
        <v>1134</v>
      </c>
      <c r="B34" s="543">
        <v>97</v>
      </c>
      <c r="C34" s="543">
        <v>104</v>
      </c>
      <c r="D34" s="543">
        <v>106</v>
      </c>
      <c r="E34" s="543">
        <v>113</v>
      </c>
      <c r="F34" s="543">
        <v>116</v>
      </c>
    </row>
    <row r="35" spans="1:6" x14ac:dyDescent="0.3">
      <c r="A35" s="544" t="s">
        <v>1133</v>
      </c>
      <c r="B35" s="543">
        <v>53</v>
      </c>
      <c r="C35" s="543">
        <v>54</v>
      </c>
      <c r="D35" s="543">
        <v>52</v>
      </c>
      <c r="E35" s="543">
        <v>55</v>
      </c>
      <c r="F35" s="543">
        <v>55</v>
      </c>
    </row>
    <row r="36" spans="1:6" x14ac:dyDescent="0.3">
      <c r="A36" s="544" t="s">
        <v>1132</v>
      </c>
      <c r="B36" s="543">
        <v>537</v>
      </c>
      <c r="C36" s="543">
        <v>599</v>
      </c>
      <c r="D36" s="543">
        <v>634</v>
      </c>
      <c r="E36" s="543">
        <v>681</v>
      </c>
      <c r="F36" s="543">
        <v>666</v>
      </c>
    </row>
    <row r="37" spans="1:6" x14ac:dyDescent="0.3">
      <c r="A37" s="544" t="s">
        <v>1131</v>
      </c>
      <c r="B37" s="543">
        <v>209</v>
      </c>
      <c r="C37" s="543">
        <v>212</v>
      </c>
      <c r="D37" s="543">
        <v>227</v>
      </c>
      <c r="E37" s="543">
        <v>236</v>
      </c>
      <c r="F37" s="543">
        <v>242</v>
      </c>
    </row>
    <row r="38" spans="1:6" x14ac:dyDescent="0.3">
      <c r="A38" s="544" t="s">
        <v>1130</v>
      </c>
      <c r="B38" s="543">
        <v>1603</v>
      </c>
      <c r="C38" s="543">
        <v>1635</v>
      </c>
      <c r="D38" s="543">
        <v>1643</v>
      </c>
      <c r="E38" s="543">
        <v>1740</v>
      </c>
      <c r="F38" s="543">
        <v>1822</v>
      </c>
    </row>
    <row r="39" spans="1:6" x14ac:dyDescent="0.3">
      <c r="A39" s="544" t="s">
        <v>1129</v>
      </c>
      <c r="B39" s="543">
        <v>32</v>
      </c>
      <c r="C39" s="543">
        <v>40</v>
      </c>
      <c r="D39" s="543">
        <v>46</v>
      </c>
      <c r="E39" s="543">
        <v>47</v>
      </c>
      <c r="F39" s="543">
        <v>49</v>
      </c>
    </row>
    <row r="40" spans="1:6" x14ac:dyDescent="0.3">
      <c r="A40" s="544" t="s">
        <v>1128</v>
      </c>
      <c r="B40" s="543">
        <v>90</v>
      </c>
      <c r="C40" s="543">
        <v>84</v>
      </c>
      <c r="D40" s="543">
        <v>71</v>
      </c>
      <c r="E40" s="543">
        <v>70</v>
      </c>
      <c r="F40" s="543">
        <v>69</v>
      </c>
    </row>
    <row r="41" spans="1:6" x14ac:dyDescent="0.3">
      <c r="A41" s="544" t="s">
        <v>1127</v>
      </c>
      <c r="B41" s="543">
        <v>94</v>
      </c>
      <c r="C41" s="543">
        <v>97</v>
      </c>
      <c r="D41" s="543">
        <v>111</v>
      </c>
      <c r="E41" s="543">
        <v>122</v>
      </c>
      <c r="F41" s="543">
        <v>129</v>
      </c>
    </row>
    <row r="42" spans="1:6" x14ac:dyDescent="0.3">
      <c r="A42" s="544" t="s">
        <v>1126</v>
      </c>
      <c r="B42" s="543">
        <v>154</v>
      </c>
      <c r="C42" s="543">
        <v>151</v>
      </c>
      <c r="D42" s="543">
        <v>158</v>
      </c>
      <c r="E42" s="543">
        <v>159</v>
      </c>
      <c r="F42" s="543">
        <v>159</v>
      </c>
    </row>
    <row r="43" spans="1:6" x14ac:dyDescent="0.3">
      <c r="A43" s="544" t="s">
        <v>1125</v>
      </c>
      <c r="B43" s="543">
        <v>151</v>
      </c>
      <c r="C43" s="543">
        <v>150</v>
      </c>
      <c r="D43" s="543">
        <v>157</v>
      </c>
      <c r="E43" s="543">
        <v>164</v>
      </c>
      <c r="F43" s="543">
        <v>166</v>
      </c>
    </row>
    <row r="44" spans="1:6" x14ac:dyDescent="0.3">
      <c r="A44" s="544" t="s">
        <v>1124</v>
      </c>
      <c r="B44" s="543">
        <v>172</v>
      </c>
      <c r="C44" s="543">
        <v>168</v>
      </c>
      <c r="D44" s="543">
        <v>179</v>
      </c>
      <c r="E44" s="543">
        <v>179</v>
      </c>
      <c r="F44" s="543">
        <v>181</v>
      </c>
    </row>
    <row r="45" spans="1:6" x14ac:dyDescent="0.3">
      <c r="A45" s="544" t="s">
        <v>1123</v>
      </c>
      <c r="B45" s="543">
        <v>552</v>
      </c>
      <c r="C45" s="543">
        <v>566</v>
      </c>
      <c r="D45" s="543">
        <v>570</v>
      </c>
      <c r="E45" s="543">
        <v>579</v>
      </c>
      <c r="F45" s="543">
        <v>568</v>
      </c>
    </row>
    <row r="46" spans="1:6" x14ac:dyDescent="0.3">
      <c r="A46" s="544" t="s">
        <v>1122</v>
      </c>
      <c r="B46" s="543">
        <v>61</v>
      </c>
      <c r="C46" s="543">
        <v>62</v>
      </c>
      <c r="D46" s="543">
        <v>61</v>
      </c>
      <c r="E46" s="543">
        <v>68</v>
      </c>
      <c r="F46" s="543">
        <v>72</v>
      </c>
    </row>
    <row r="47" spans="1:6" x14ac:dyDescent="0.3">
      <c r="A47" s="544" t="s">
        <v>1121</v>
      </c>
      <c r="B47" s="543">
        <v>96</v>
      </c>
      <c r="C47" s="543">
        <v>97</v>
      </c>
      <c r="D47" s="543">
        <v>101</v>
      </c>
      <c r="E47" s="543">
        <v>108</v>
      </c>
      <c r="F47" s="543">
        <v>115</v>
      </c>
    </row>
    <row r="48" spans="1:6" x14ac:dyDescent="0.3">
      <c r="A48" s="544" t="s">
        <v>1120</v>
      </c>
      <c r="B48" s="543">
        <v>1273</v>
      </c>
      <c r="C48" s="543">
        <v>1289</v>
      </c>
      <c r="D48" s="543">
        <v>1305</v>
      </c>
      <c r="E48" s="543">
        <v>1356</v>
      </c>
      <c r="F48" s="543">
        <v>1345</v>
      </c>
    </row>
    <row r="49" spans="1:6" x14ac:dyDescent="0.3">
      <c r="A49" s="544" t="s">
        <v>1119</v>
      </c>
      <c r="B49" s="543">
        <v>468</v>
      </c>
      <c r="C49" s="543">
        <v>462</v>
      </c>
      <c r="D49" s="543">
        <v>459</v>
      </c>
      <c r="E49" s="543">
        <v>479</v>
      </c>
      <c r="F49" s="543">
        <v>484</v>
      </c>
    </row>
    <row r="50" spans="1:6" x14ac:dyDescent="0.3">
      <c r="A50" s="544" t="s">
        <v>1118</v>
      </c>
      <c r="B50" s="543">
        <v>2439</v>
      </c>
      <c r="C50" s="543">
        <v>2451</v>
      </c>
      <c r="D50" s="543">
        <v>2486</v>
      </c>
      <c r="E50" s="543">
        <v>2591</v>
      </c>
      <c r="F50" s="543">
        <v>2637</v>
      </c>
    </row>
    <row r="51" spans="1:6" x14ac:dyDescent="0.3">
      <c r="A51" s="544" t="s">
        <v>1117</v>
      </c>
      <c r="B51" s="543">
        <v>34</v>
      </c>
      <c r="C51" s="543">
        <v>34</v>
      </c>
      <c r="D51" s="543">
        <v>36</v>
      </c>
      <c r="E51" s="543">
        <v>40</v>
      </c>
      <c r="F51" s="543">
        <v>40</v>
      </c>
    </row>
    <row r="52" spans="1:6" x14ac:dyDescent="0.3">
      <c r="A52" s="544" t="s">
        <v>1116</v>
      </c>
      <c r="B52" s="543">
        <v>217</v>
      </c>
      <c r="C52" s="543">
        <v>219</v>
      </c>
      <c r="D52" s="543">
        <v>224</v>
      </c>
      <c r="E52" s="543">
        <v>235</v>
      </c>
      <c r="F52" s="543">
        <v>230</v>
      </c>
    </row>
    <row r="53" spans="1:6" x14ac:dyDescent="0.3">
      <c r="A53" s="544" t="s">
        <v>1115</v>
      </c>
      <c r="B53" s="543">
        <v>64</v>
      </c>
      <c r="C53" s="543">
        <v>60</v>
      </c>
      <c r="D53" s="543">
        <v>61</v>
      </c>
      <c r="E53" s="543">
        <v>72</v>
      </c>
      <c r="F53" s="543">
        <v>72</v>
      </c>
    </row>
    <row r="54" spans="1:6" x14ac:dyDescent="0.3">
      <c r="A54" s="544" t="s">
        <v>1114</v>
      </c>
      <c r="B54" s="543">
        <v>229</v>
      </c>
      <c r="C54" s="543">
        <v>230</v>
      </c>
      <c r="D54" s="543">
        <v>236</v>
      </c>
      <c r="E54" s="543">
        <v>256</v>
      </c>
      <c r="F54" s="543">
        <v>265</v>
      </c>
    </row>
    <row r="55" spans="1:6" x14ac:dyDescent="0.3">
      <c r="A55" s="540"/>
      <c r="B55" s="541"/>
      <c r="C55" s="541"/>
      <c r="D55" s="541"/>
      <c r="E55" s="541"/>
      <c r="F55" s="541"/>
    </row>
    <row r="56" spans="1:6" x14ac:dyDescent="0.3">
      <c r="A56" s="544" t="s">
        <v>1113</v>
      </c>
      <c r="B56" s="543">
        <v>15828</v>
      </c>
      <c r="C56" s="543">
        <v>15971</v>
      </c>
      <c r="D56" s="543">
        <v>16350</v>
      </c>
      <c r="E56" s="543">
        <v>16563</v>
      </c>
      <c r="F56" s="543">
        <v>16840</v>
      </c>
    </row>
    <row r="57" spans="1:6" x14ac:dyDescent="0.3">
      <c r="A57" s="540"/>
      <c r="B57" s="543"/>
      <c r="C57" s="543"/>
      <c r="D57" s="543"/>
      <c r="E57" s="543"/>
      <c r="F57" s="543"/>
    </row>
    <row r="58" spans="1:6" ht="30" x14ac:dyDescent="0.3">
      <c r="A58" s="545" t="s">
        <v>1112</v>
      </c>
      <c r="B58" s="543">
        <v>4005</v>
      </c>
      <c r="C58" s="543">
        <v>4082</v>
      </c>
      <c r="D58" s="543">
        <v>4228</v>
      </c>
      <c r="E58" s="543">
        <v>4361</v>
      </c>
      <c r="F58" s="543">
        <v>4405</v>
      </c>
    </row>
    <row r="59" spans="1:6" x14ac:dyDescent="0.3">
      <c r="A59" s="544" t="s">
        <v>1111</v>
      </c>
      <c r="B59" s="543">
        <v>517</v>
      </c>
      <c r="C59" s="543">
        <v>526</v>
      </c>
      <c r="D59" s="543">
        <v>534</v>
      </c>
      <c r="E59" s="543">
        <v>547</v>
      </c>
      <c r="F59" s="543">
        <v>561</v>
      </c>
    </row>
    <row r="60" spans="1:6" x14ac:dyDescent="0.3">
      <c r="A60" s="540" t="s">
        <v>1110</v>
      </c>
      <c r="B60" s="543">
        <v>1693</v>
      </c>
      <c r="C60" s="543">
        <v>1700</v>
      </c>
      <c r="D60" s="543">
        <v>1700</v>
      </c>
      <c r="E60" s="543">
        <v>1753</v>
      </c>
      <c r="F60" s="543">
        <v>1758</v>
      </c>
    </row>
    <row r="61" spans="1:6" x14ac:dyDescent="0.3">
      <c r="A61" s="544" t="s">
        <v>1109</v>
      </c>
      <c r="B61" s="543">
        <v>3421</v>
      </c>
      <c r="C61" s="543">
        <v>3498</v>
      </c>
      <c r="D61" s="543">
        <v>3594</v>
      </c>
      <c r="E61" s="543">
        <v>3850</v>
      </c>
      <c r="F61" s="543">
        <v>3921</v>
      </c>
    </row>
    <row r="62" spans="1:6" x14ac:dyDescent="0.3">
      <c r="A62" s="544" t="s">
        <v>1108</v>
      </c>
      <c r="B62" s="543">
        <v>235</v>
      </c>
      <c r="C62" s="543">
        <v>238</v>
      </c>
      <c r="D62" s="543">
        <v>232</v>
      </c>
      <c r="E62" s="543">
        <v>242</v>
      </c>
      <c r="F62" s="543">
        <v>240</v>
      </c>
    </row>
    <row r="63" spans="1:6" x14ac:dyDescent="0.3">
      <c r="A63" s="544" t="s">
        <v>1107</v>
      </c>
      <c r="B63" s="543">
        <v>671</v>
      </c>
      <c r="C63" s="543">
        <v>644</v>
      </c>
      <c r="D63" s="543">
        <v>627</v>
      </c>
      <c r="E63" s="543">
        <v>621</v>
      </c>
      <c r="F63" s="543">
        <v>635</v>
      </c>
    </row>
    <row r="64" spans="1:6" x14ac:dyDescent="0.3">
      <c r="A64" s="544" t="s">
        <v>1106</v>
      </c>
      <c r="B64" s="543">
        <v>3562</v>
      </c>
      <c r="C64" s="543">
        <v>3511</v>
      </c>
      <c r="D64" s="543">
        <v>3477</v>
      </c>
      <c r="E64" s="543">
        <v>3219</v>
      </c>
      <c r="F64" s="543">
        <v>3318</v>
      </c>
    </row>
    <row r="65" spans="1:6" x14ac:dyDescent="0.3">
      <c r="A65" s="540" t="s">
        <v>1105</v>
      </c>
      <c r="B65" s="543">
        <v>1724</v>
      </c>
      <c r="C65" s="543">
        <v>1772</v>
      </c>
      <c r="D65" s="543">
        <v>1958</v>
      </c>
      <c r="E65" s="543">
        <v>1970</v>
      </c>
      <c r="F65" s="543">
        <v>2002</v>
      </c>
    </row>
    <row r="66" spans="1:6" x14ac:dyDescent="0.3">
      <c r="A66" s="544"/>
      <c r="B66" s="543"/>
      <c r="C66" s="543"/>
      <c r="D66" s="543"/>
      <c r="E66" s="543"/>
      <c r="F66" s="543"/>
    </row>
    <row r="67" spans="1:6" x14ac:dyDescent="0.3">
      <c r="A67" s="540" t="s">
        <v>1104</v>
      </c>
      <c r="B67" s="543">
        <v>4251</v>
      </c>
      <c r="C67" s="543">
        <v>4286</v>
      </c>
      <c r="D67" s="543">
        <v>4413</v>
      </c>
      <c r="E67" s="543">
        <v>4572</v>
      </c>
      <c r="F67" s="543">
        <v>4645</v>
      </c>
    </row>
    <row r="68" spans="1:6" x14ac:dyDescent="0.3">
      <c r="A68" s="544"/>
      <c r="B68" s="543"/>
      <c r="C68" s="543"/>
      <c r="D68" s="543"/>
      <c r="E68" s="543"/>
      <c r="F68" s="543"/>
    </row>
    <row r="69" spans="1:6" x14ac:dyDescent="0.3">
      <c r="A69" s="544" t="s">
        <v>1103</v>
      </c>
      <c r="B69" s="543">
        <v>227</v>
      </c>
      <c r="C69" s="543">
        <v>227</v>
      </c>
      <c r="D69" s="543">
        <v>231</v>
      </c>
      <c r="E69" s="543">
        <v>243</v>
      </c>
      <c r="F69" s="543">
        <v>237</v>
      </c>
    </row>
    <row r="70" spans="1:6" x14ac:dyDescent="0.3">
      <c r="A70" s="544" t="s">
        <v>1102</v>
      </c>
      <c r="B70" s="543">
        <v>3265</v>
      </c>
      <c r="C70" s="543">
        <v>3284</v>
      </c>
      <c r="D70" s="543">
        <v>3372</v>
      </c>
      <c r="E70" s="543">
        <v>3468</v>
      </c>
      <c r="F70" s="543">
        <v>3530</v>
      </c>
    </row>
    <row r="71" spans="1:6" x14ac:dyDescent="0.3">
      <c r="A71" s="544" t="s">
        <v>1101</v>
      </c>
      <c r="B71" s="543">
        <v>75</v>
      </c>
      <c r="C71" s="543">
        <v>66</v>
      </c>
      <c r="D71" s="543">
        <v>72</v>
      </c>
      <c r="E71" s="543">
        <v>69</v>
      </c>
      <c r="F71" s="543">
        <v>68</v>
      </c>
    </row>
    <row r="72" spans="1:6" x14ac:dyDescent="0.3">
      <c r="A72" s="544" t="s">
        <v>1100</v>
      </c>
      <c r="B72" s="543">
        <v>638</v>
      </c>
      <c r="C72" s="543">
        <v>662</v>
      </c>
      <c r="D72" s="543">
        <v>678</v>
      </c>
      <c r="E72" s="543">
        <v>726</v>
      </c>
      <c r="F72" s="543">
        <v>745</v>
      </c>
    </row>
    <row r="73" spans="1:6" x14ac:dyDescent="0.3">
      <c r="A73" s="544" t="s">
        <v>1099</v>
      </c>
      <c r="B73" s="543">
        <v>33</v>
      </c>
      <c r="C73" s="543">
        <v>32</v>
      </c>
      <c r="D73" s="543">
        <v>42</v>
      </c>
      <c r="E73" s="543">
        <v>46</v>
      </c>
      <c r="F73" s="543">
        <v>46</v>
      </c>
    </row>
    <row r="74" spans="1:6" x14ac:dyDescent="0.3">
      <c r="A74" s="544" t="s">
        <v>1098</v>
      </c>
      <c r="B74" s="543">
        <v>13</v>
      </c>
      <c r="C74" s="543">
        <v>15</v>
      </c>
      <c r="D74" s="543">
        <v>18</v>
      </c>
      <c r="E74" s="543">
        <v>20</v>
      </c>
      <c r="F74" s="543">
        <v>19</v>
      </c>
    </row>
    <row r="75" spans="1:6" x14ac:dyDescent="0.3">
      <c r="A75" s="544"/>
      <c r="B75" s="543"/>
      <c r="C75" s="543"/>
      <c r="D75" s="543"/>
      <c r="E75" s="543"/>
      <c r="F75" s="543"/>
    </row>
    <row r="76" spans="1:6" x14ac:dyDescent="0.3">
      <c r="A76" s="544" t="s">
        <v>1097</v>
      </c>
      <c r="B76" s="543">
        <v>151146</v>
      </c>
      <c r="C76" s="543">
        <v>152695</v>
      </c>
      <c r="D76" s="543">
        <v>154440</v>
      </c>
      <c r="E76" s="543">
        <v>158047</v>
      </c>
      <c r="F76" s="543">
        <v>159344</v>
      </c>
    </row>
    <row r="77" spans="1:6" x14ac:dyDescent="0.3">
      <c r="A77" s="544"/>
      <c r="B77" s="543"/>
      <c r="C77" s="543"/>
      <c r="D77" s="543"/>
      <c r="E77" s="543"/>
      <c r="F77" s="543"/>
    </row>
    <row r="78" spans="1:6" x14ac:dyDescent="0.3">
      <c r="A78" s="544" t="s">
        <v>1096</v>
      </c>
      <c r="B78" s="543">
        <v>13945</v>
      </c>
      <c r="C78" s="543">
        <v>13951</v>
      </c>
      <c r="D78" s="543">
        <v>14110</v>
      </c>
      <c r="E78" s="543">
        <v>14615</v>
      </c>
      <c r="F78" s="543">
        <v>14743</v>
      </c>
    </row>
    <row r="79" spans="1:6" x14ac:dyDescent="0.3">
      <c r="A79" s="544"/>
      <c r="B79" s="543"/>
      <c r="C79" s="543"/>
      <c r="D79" s="543"/>
      <c r="E79" s="543"/>
      <c r="F79" s="543"/>
    </row>
    <row r="80" spans="1:6" x14ac:dyDescent="0.3">
      <c r="A80" s="544" t="s">
        <v>1095</v>
      </c>
      <c r="B80" s="543">
        <v>270</v>
      </c>
      <c r="C80" s="543">
        <v>276</v>
      </c>
      <c r="D80" s="543">
        <v>274</v>
      </c>
      <c r="E80" s="543">
        <v>289</v>
      </c>
      <c r="F80" s="543">
        <v>279</v>
      </c>
    </row>
    <row r="81" spans="1:6" x14ac:dyDescent="0.3">
      <c r="A81" s="544" t="s">
        <v>1094</v>
      </c>
      <c r="B81" s="543">
        <v>114</v>
      </c>
      <c r="C81" s="543">
        <v>113</v>
      </c>
      <c r="D81" s="543">
        <v>118</v>
      </c>
      <c r="E81" s="543">
        <v>118</v>
      </c>
      <c r="F81" s="543">
        <v>118</v>
      </c>
    </row>
    <row r="82" spans="1:6" x14ac:dyDescent="0.3">
      <c r="A82" s="544" t="s">
        <v>1093</v>
      </c>
      <c r="B82" s="543">
        <v>3514</v>
      </c>
      <c r="C82" s="543">
        <v>3539</v>
      </c>
      <c r="D82" s="543">
        <v>3552</v>
      </c>
      <c r="E82" s="543">
        <v>3603</v>
      </c>
      <c r="F82" s="543">
        <v>3595</v>
      </c>
    </row>
    <row r="83" spans="1:6" x14ac:dyDescent="0.3">
      <c r="A83" s="544" t="s">
        <v>1092</v>
      </c>
      <c r="B83" s="543">
        <v>2560</v>
      </c>
      <c r="C83" s="543">
        <v>2627</v>
      </c>
      <c r="D83" s="543">
        <v>2628</v>
      </c>
      <c r="E83" s="543">
        <v>2802</v>
      </c>
      <c r="F83" s="543">
        <v>2876</v>
      </c>
    </row>
    <row r="84" spans="1:6" x14ac:dyDescent="0.3">
      <c r="A84" s="544" t="s">
        <v>1091</v>
      </c>
      <c r="B84" s="543">
        <v>1816</v>
      </c>
      <c r="C84" s="543">
        <v>1836</v>
      </c>
      <c r="D84" s="543">
        <v>1849</v>
      </c>
      <c r="E84" s="543">
        <v>1863</v>
      </c>
      <c r="F84" s="543">
        <v>1872</v>
      </c>
    </row>
    <row r="85" spans="1:6" x14ac:dyDescent="0.3">
      <c r="A85" s="544" t="s">
        <v>1090</v>
      </c>
      <c r="B85" s="543">
        <v>11</v>
      </c>
      <c r="C85" s="543">
        <v>10</v>
      </c>
      <c r="D85" s="543">
        <v>6</v>
      </c>
      <c r="E85" s="543">
        <v>1</v>
      </c>
      <c r="F85" s="543">
        <v>1</v>
      </c>
    </row>
    <row r="86" spans="1:6" x14ac:dyDescent="0.3">
      <c r="A86" s="544" t="s">
        <v>1089</v>
      </c>
      <c r="B86" s="543">
        <v>76</v>
      </c>
      <c r="C86" s="543">
        <v>67</v>
      </c>
      <c r="D86" s="543">
        <v>75</v>
      </c>
      <c r="E86" s="543">
        <v>74</v>
      </c>
      <c r="F86" s="543">
        <v>74</v>
      </c>
    </row>
    <row r="87" spans="1:6" x14ac:dyDescent="0.3">
      <c r="A87" s="544" t="s">
        <v>1088</v>
      </c>
      <c r="B87" s="543">
        <v>2169</v>
      </c>
      <c r="C87" s="543">
        <v>2207</v>
      </c>
      <c r="D87" s="543">
        <v>2245</v>
      </c>
      <c r="E87" s="543">
        <v>2324</v>
      </c>
      <c r="F87" s="543">
        <v>2357</v>
      </c>
    </row>
    <row r="88" spans="1:6" x14ac:dyDescent="0.3">
      <c r="A88" s="544" t="s">
        <v>1087</v>
      </c>
      <c r="B88" s="543">
        <v>12</v>
      </c>
      <c r="C88" s="543">
        <v>5</v>
      </c>
      <c r="D88" s="543">
        <v>2</v>
      </c>
      <c r="E88" s="543">
        <v>1</v>
      </c>
      <c r="F88" s="543">
        <v>1</v>
      </c>
    </row>
    <row r="89" spans="1:6" x14ac:dyDescent="0.3">
      <c r="A89" s="544" t="s">
        <v>1086</v>
      </c>
      <c r="B89" s="543">
        <v>23</v>
      </c>
      <c r="C89" s="543">
        <v>24</v>
      </c>
      <c r="D89" s="543">
        <v>24</v>
      </c>
      <c r="E89" s="543">
        <v>22</v>
      </c>
      <c r="F89" s="543">
        <v>24</v>
      </c>
    </row>
    <row r="90" spans="1:6" x14ac:dyDescent="0.3">
      <c r="A90" s="544" t="s">
        <v>1085</v>
      </c>
      <c r="B90" s="543">
        <v>198</v>
      </c>
      <c r="C90" s="543">
        <v>210</v>
      </c>
      <c r="D90" s="543">
        <v>224</v>
      </c>
      <c r="E90" s="543">
        <v>226</v>
      </c>
      <c r="F90" s="543">
        <v>228</v>
      </c>
    </row>
    <row r="91" spans="1:6" x14ac:dyDescent="0.3">
      <c r="A91" s="544" t="s">
        <v>1084</v>
      </c>
      <c r="B91" s="543">
        <v>94</v>
      </c>
      <c r="C91" s="543">
        <v>94</v>
      </c>
      <c r="D91" s="543">
        <v>98</v>
      </c>
      <c r="E91" s="543">
        <v>100</v>
      </c>
      <c r="F91" s="543">
        <v>98</v>
      </c>
    </row>
    <row r="92" spans="1:6" x14ac:dyDescent="0.3">
      <c r="A92" s="544" t="s">
        <v>1083</v>
      </c>
      <c r="B92" s="543">
        <v>2</v>
      </c>
      <c r="C92" s="543">
        <v>1</v>
      </c>
      <c r="D92" s="543"/>
      <c r="E92" s="543"/>
      <c r="F92" s="543"/>
    </row>
    <row r="93" spans="1:6" x14ac:dyDescent="0.3">
      <c r="A93" s="544" t="s">
        <v>1082</v>
      </c>
      <c r="B93" s="543">
        <v>4</v>
      </c>
      <c r="C93" s="543">
        <v>4</v>
      </c>
      <c r="D93" s="543">
        <v>4</v>
      </c>
      <c r="E93" s="543">
        <v>5</v>
      </c>
      <c r="F93" s="543">
        <v>6</v>
      </c>
    </row>
    <row r="94" spans="1:6" x14ac:dyDescent="0.3">
      <c r="A94" s="544" t="s">
        <v>1081</v>
      </c>
      <c r="B94" s="543">
        <v>212</v>
      </c>
      <c r="C94" s="543">
        <v>216</v>
      </c>
      <c r="D94" s="543">
        <v>221</v>
      </c>
      <c r="E94" s="543">
        <v>230</v>
      </c>
      <c r="F94" s="543">
        <v>234</v>
      </c>
    </row>
    <row r="95" spans="1:6" x14ac:dyDescent="0.3">
      <c r="A95" s="544" t="s">
        <v>1080</v>
      </c>
      <c r="B95" s="543">
        <v>645</v>
      </c>
      <c r="C95" s="543">
        <v>647</v>
      </c>
      <c r="D95" s="543">
        <v>683</v>
      </c>
      <c r="E95" s="543">
        <v>720</v>
      </c>
      <c r="F95" s="543">
        <v>726</v>
      </c>
    </row>
    <row r="96" spans="1:6" x14ac:dyDescent="0.3">
      <c r="A96" s="544" t="s">
        <v>1079</v>
      </c>
      <c r="B96" s="543">
        <v>62</v>
      </c>
      <c r="C96" s="543">
        <v>68</v>
      </c>
      <c r="D96" s="543">
        <v>71</v>
      </c>
      <c r="E96" s="543">
        <v>71</v>
      </c>
      <c r="F96" s="543">
        <v>73</v>
      </c>
    </row>
    <row r="97" spans="1:6" x14ac:dyDescent="0.3">
      <c r="A97" s="544" t="s">
        <v>1078</v>
      </c>
      <c r="B97" s="543">
        <v>11</v>
      </c>
      <c r="C97" s="543">
        <v>11</v>
      </c>
      <c r="D97" s="543">
        <v>11</v>
      </c>
      <c r="E97" s="543">
        <v>12</v>
      </c>
      <c r="F97" s="543">
        <v>12</v>
      </c>
    </row>
    <row r="98" spans="1:6" x14ac:dyDescent="0.3">
      <c r="A98" s="544" t="s">
        <v>1077</v>
      </c>
      <c r="B98" s="543">
        <v>225</v>
      </c>
      <c r="C98" s="543">
        <v>222</v>
      </c>
      <c r="D98" s="543">
        <v>232</v>
      </c>
      <c r="E98" s="543">
        <v>270</v>
      </c>
      <c r="F98" s="543">
        <v>273</v>
      </c>
    </row>
    <row r="99" spans="1:6" x14ac:dyDescent="0.3">
      <c r="A99" s="540" t="s">
        <v>1076</v>
      </c>
      <c r="B99" s="543">
        <v>216</v>
      </c>
      <c r="C99" s="543">
        <v>226</v>
      </c>
      <c r="D99" s="543">
        <v>226</v>
      </c>
      <c r="E99" s="543">
        <v>264</v>
      </c>
      <c r="F99" s="543">
        <v>274</v>
      </c>
    </row>
    <row r="100" spans="1:6" x14ac:dyDescent="0.3">
      <c r="A100" s="544" t="s">
        <v>1075</v>
      </c>
      <c r="B100" s="543">
        <v>4</v>
      </c>
      <c r="C100" s="543">
        <v>4</v>
      </c>
      <c r="D100" s="543">
        <v>4</v>
      </c>
      <c r="E100" s="543">
        <v>5</v>
      </c>
      <c r="F100" s="543">
        <v>2</v>
      </c>
    </row>
    <row r="101" spans="1:6" x14ac:dyDescent="0.3">
      <c r="A101" s="540" t="s">
        <v>1074</v>
      </c>
      <c r="B101" s="543">
        <v>11</v>
      </c>
      <c r="C101" s="543">
        <v>11</v>
      </c>
      <c r="D101" s="543">
        <v>11</v>
      </c>
      <c r="E101" s="543">
        <v>23</v>
      </c>
      <c r="F101" s="543">
        <v>11</v>
      </c>
    </row>
    <row r="102" spans="1:6" x14ac:dyDescent="0.3">
      <c r="A102" s="544" t="s">
        <v>1063</v>
      </c>
      <c r="B102" s="543">
        <v>465</v>
      </c>
      <c r="C102" s="543">
        <v>428</v>
      </c>
      <c r="D102" s="543">
        <v>418</v>
      </c>
      <c r="E102" s="543">
        <v>568</v>
      </c>
      <c r="F102" s="543">
        <v>402</v>
      </c>
    </row>
    <row r="103" spans="1:6" x14ac:dyDescent="0.3">
      <c r="A103" s="540" t="s">
        <v>1073</v>
      </c>
      <c r="B103" s="543">
        <v>1231</v>
      </c>
      <c r="C103" s="543">
        <v>1105</v>
      </c>
      <c r="D103" s="543">
        <v>1134</v>
      </c>
      <c r="E103" s="543">
        <v>1024</v>
      </c>
      <c r="F103" s="543">
        <v>1207</v>
      </c>
    </row>
    <row r="104" spans="1:6" x14ac:dyDescent="0.3">
      <c r="A104" s="544"/>
      <c r="B104" s="543"/>
      <c r="C104" s="543"/>
      <c r="D104" s="543"/>
      <c r="E104" s="543"/>
      <c r="F104" s="543"/>
    </row>
    <row r="105" spans="1:6" x14ac:dyDescent="0.3">
      <c r="A105" s="544" t="s">
        <v>1072</v>
      </c>
      <c r="B105" s="543">
        <v>95426</v>
      </c>
      <c r="C105" s="543">
        <v>96666</v>
      </c>
      <c r="D105" s="543">
        <v>98099</v>
      </c>
      <c r="E105" s="543">
        <v>100503</v>
      </c>
      <c r="F105" s="543">
        <v>101335</v>
      </c>
    </row>
    <row r="106" spans="1:6" x14ac:dyDescent="0.3">
      <c r="A106" s="544"/>
      <c r="B106" s="543"/>
      <c r="C106" s="543"/>
      <c r="D106" s="543"/>
      <c r="E106" s="543"/>
      <c r="F106" s="543"/>
    </row>
    <row r="107" spans="1:6" x14ac:dyDescent="0.3">
      <c r="A107" s="544" t="s">
        <v>1071</v>
      </c>
      <c r="B107" s="543">
        <v>5</v>
      </c>
      <c r="C107" s="543">
        <v>4</v>
      </c>
      <c r="D107" s="543">
        <v>2</v>
      </c>
      <c r="E107" s="543">
        <v>2</v>
      </c>
      <c r="F107" s="543">
        <v>1</v>
      </c>
    </row>
    <row r="108" spans="1:6" x14ac:dyDescent="0.3">
      <c r="A108" s="540" t="s">
        <v>1070</v>
      </c>
      <c r="B108" s="543"/>
      <c r="C108" s="543"/>
      <c r="D108" s="543"/>
      <c r="E108" s="543"/>
      <c r="F108" s="543"/>
    </row>
    <row r="109" spans="1:6" x14ac:dyDescent="0.3">
      <c r="A109" s="544" t="s">
        <v>1069</v>
      </c>
      <c r="B109" s="543">
        <v>13004</v>
      </c>
      <c r="C109" s="543">
        <v>13439</v>
      </c>
      <c r="D109" s="543">
        <v>13505</v>
      </c>
      <c r="E109" s="543">
        <v>13772</v>
      </c>
      <c r="F109" s="543">
        <v>13952</v>
      </c>
    </row>
    <row r="110" spans="1:6" x14ac:dyDescent="0.3">
      <c r="A110" s="540" t="s">
        <v>1068</v>
      </c>
      <c r="B110" s="543">
        <v>29597</v>
      </c>
      <c r="C110" s="543">
        <v>29916</v>
      </c>
      <c r="D110" s="543">
        <v>30554</v>
      </c>
      <c r="E110" s="543">
        <v>31569</v>
      </c>
      <c r="F110" s="543">
        <v>31847</v>
      </c>
    </row>
    <row r="111" spans="1:6" x14ac:dyDescent="0.3">
      <c r="A111" s="544" t="s">
        <v>1067</v>
      </c>
      <c r="B111" s="543">
        <v>27805</v>
      </c>
      <c r="C111" s="543">
        <v>27971</v>
      </c>
      <c r="D111" s="543">
        <v>28277</v>
      </c>
      <c r="E111" s="543">
        <v>28392</v>
      </c>
      <c r="F111" s="543">
        <v>28303</v>
      </c>
    </row>
    <row r="112" spans="1:6" x14ac:dyDescent="0.3">
      <c r="A112" s="544" t="s">
        <v>1066</v>
      </c>
      <c r="B112" s="543">
        <v>2387</v>
      </c>
      <c r="C112" s="543">
        <v>2396</v>
      </c>
      <c r="D112" s="543">
        <v>2361</v>
      </c>
      <c r="E112" s="543">
        <v>2433</v>
      </c>
      <c r="F112" s="543">
        <v>2417</v>
      </c>
    </row>
    <row r="113" spans="1:6" x14ac:dyDescent="0.3">
      <c r="A113" s="544" t="s">
        <v>1065</v>
      </c>
      <c r="B113" s="543"/>
      <c r="C113" s="543"/>
      <c r="D113" s="543"/>
      <c r="E113" s="543"/>
      <c r="F113" s="543"/>
    </row>
    <row r="114" spans="1:6" x14ac:dyDescent="0.3">
      <c r="A114" s="544" t="s">
        <v>1064</v>
      </c>
      <c r="B114" s="543">
        <v>21273</v>
      </c>
      <c r="C114" s="543">
        <v>21532</v>
      </c>
      <c r="D114" s="543">
        <v>21831</v>
      </c>
      <c r="E114" s="543">
        <v>22761</v>
      </c>
      <c r="F114" s="543">
        <v>23272</v>
      </c>
    </row>
    <row r="115" spans="1:6" x14ac:dyDescent="0.3">
      <c r="A115" s="544" t="s">
        <v>1060</v>
      </c>
      <c r="B115" s="543">
        <v>269</v>
      </c>
      <c r="C115" s="543">
        <v>269</v>
      </c>
      <c r="D115" s="543">
        <v>272</v>
      </c>
      <c r="E115" s="543">
        <v>276</v>
      </c>
      <c r="F115" s="543">
        <v>281</v>
      </c>
    </row>
    <row r="116" spans="1:6" x14ac:dyDescent="0.3">
      <c r="A116" s="544" t="s">
        <v>1063</v>
      </c>
      <c r="B116" s="543">
        <v>1085</v>
      </c>
      <c r="C116" s="543">
        <v>1138</v>
      </c>
      <c r="D116" s="543">
        <v>1296</v>
      </c>
      <c r="E116" s="543">
        <v>1297</v>
      </c>
      <c r="F116" s="543">
        <v>1261</v>
      </c>
    </row>
    <row r="117" spans="1:6" x14ac:dyDescent="0.3">
      <c r="A117" s="544" t="s">
        <v>1062</v>
      </c>
      <c r="B117" s="543">
        <v>1</v>
      </c>
      <c r="C117" s="543">
        <v>1</v>
      </c>
      <c r="D117" s="543">
        <v>1</v>
      </c>
      <c r="E117" s="543">
        <v>1</v>
      </c>
      <c r="F117" s="543">
        <v>1</v>
      </c>
    </row>
    <row r="118" spans="1:6" x14ac:dyDescent="0.3">
      <c r="A118" s="544"/>
      <c r="B118" s="543"/>
      <c r="C118" s="543"/>
      <c r="D118" s="543"/>
      <c r="E118" s="543"/>
      <c r="F118" s="543"/>
    </row>
    <row r="119" spans="1:6" x14ac:dyDescent="0.3">
      <c r="A119" s="544" t="s">
        <v>1061</v>
      </c>
      <c r="B119" s="543">
        <v>22121</v>
      </c>
      <c r="C119" s="543">
        <v>22140</v>
      </c>
      <c r="D119" s="543">
        <v>22134</v>
      </c>
      <c r="E119" s="543">
        <v>22567</v>
      </c>
      <c r="F119" s="543">
        <v>22797</v>
      </c>
    </row>
    <row r="120" spans="1:6" x14ac:dyDescent="0.3">
      <c r="A120" s="544"/>
      <c r="B120" s="543"/>
      <c r="C120" s="543"/>
      <c r="D120" s="543"/>
      <c r="E120" s="543"/>
      <c r="F120" s="543"/>
    </row>
    <row r="121" spans="1:6" x14ac:dyDescent="0.3">
      <c r="A121" s="544" t="s">
        <v>1060</v>
      </c>
      <c r="B121" s="543">
        <v>2894</v>
      </c>
      <c r="C121" s="543">
        <v>2930</v>
      </c>
      <c r="D121" s="543">
        <v>3040</v>
      </c>
      <c r="E121" s="543">
        <v>3082</v>
      </c>
      <c r="F121" s="543">
        <v>3073</v>
      </c>
    </row>
    <row r="122" spans="1:6" x14ac:dyDescent="0.3">
      <c r="A122" s="544" t="s">
        <v>1059</v>
      </c>
      <c r="B122" s="543">
        <v>1168</v>
      </c>
      <c r="C122" s="543">
        <v>1157</v>
      </c>
      <c r="D122" s="543">
        <v>1151</v>
      </c>
      <c r="E122" s="543">
        <v>1164</v>
      </c>
      <c r="F122" s="543">
        <v>1181</v>
      </c>
    </row>
    <row r="123" spans="1:6" x14ac:dyDescent="0.3">
      <c r="A123" s="544" t="s">
        <v>1058</v>
      </c>
      <c r="B123" s="543">
        <v>1673</v>
      </c>
      <c r="C123" s="543">
        <v>1654</v>
      </c>
      <c r="D123" s="543">
        <v>1777</v>
      </c>
      <c r="E123" s="543">
        <v>1960</v>
      </c>
      <c r="F123" s="543">
        <v>2059</v>
      </c>
    </row>
    <row r="124" spans="1:6" x14ac:dyDescent="0.3">
      <c r="A124" s="544" t="s">
        <v>1057</v>
      </c>
      <c r="B124" s="543">
        <v>2501</v>
      </c>
      <c r="C124" s="543">
        <v>2566</v>
      </c>
      <c r="D124" s="543">
        <v>2600</v>
      </c>
      <c r="E124" s="543">
        <v>2646</v>
      </c>
      <c r="F124" s="543">
        <v>2665</v>
      </c>
    </row>
    <row r="125" spans="1:6" x14ac:dyDescent="0.3">
      <c r="A125" s="544" t="s">
        <v>1056</v>
      </c>
      <c r="B125" s="543">
        <v>3</v>
      </c>
      <c r="C125" s="543">
        <v>2</v>
      </c>
      <c r="D125" s="543">
        <v>3</v>
      </c>
      <c r="E125" s="543">
        <v>3</v>
      </c>
      <c r="F125" s="543">
        <v>3</v>
      </c>
    </row>
    <row r="126" spans="1:6" x14ac:dyDescent="0.3">
      <c r="A126" s="544" t="s">
        <v>1055</v>
      </c>
      <c r="B126" s="543">
        <v>68</v>
      </c>
      <c r="C126" s="543">
        <v>156</v>
      </c>
      <c r="D126" s="543">
        <v>163</v>
      </c>
      <c r="E126" s="543"/>
      <c r="F126" s="543">
        <v>177</v>
      </c>
    </row>
    <row r="127" spans="1:6" x14ac:dyDescent="0.3">
      <c r="A127" s="544" t="s">
        <v>1054</v>
      </c>
      <c r="B127" s="543">
        <v>1</v>
      </c>
      <c r="C127" s="543">
        <v>1</v>
      </c>
      <c r="D127" s="543"/>
      <c r="E127" s="543">
        <v>181</v>
      </c>
      <c r="F127" s="543"/>
    </row>
    <row r="128" spans="1:6" x14ac:dyDescent="0.3">
      <c r="A128" s="544" t="s">
        <v>1053</v>
      </c>
      <c r="B128" s="543">
        <v>3</v>
      </c>
      <c r="C128" s="543">
        <v>3</v>
      </c>
      <c r="D128" s="543">
        <v>3</v>
      </c>
      <c r="E128" s="543">
        <v>3</v>
      </c>
      <c r="F128" s="543">
        <v>3</v>
      </c>
    </row>
    <row r="129" spans="1:6" x14ac:dyDescent="0.3">
      <c r="A129" s="544" t="s">
        <v>1052</v>
      </c>
      <c r="B129" s="543">
        <v>10</v>
      </c>
      <c r="C129" s="543">
        <v>10</v>
      </c>
      <c r="D129" s="543">
        <v>6</v>
      </c>
      <c r="E129" s="543">
        <v>6</v>
      </c>
      <c r="F129" s="543">
        <v>5</v>
      </c>
    </row>
    <row r="130" spans="1:6" x14ac:dyDescent="0.3">
      <c r="A130" s="544" t="s">
        <v>1051</v>
      </c>
      <c r="B130" s="543">
        <v>354</v>
      </c>
      <c r="C130" s="543">
        <v>363</v>
      </c>
      <c r="D130" s="543">
        <v>392</v>
      </c>
      <c r="E130" s="543">
        <v>420</v>
      </c>
      <c r="F130" s="543">
        <v>401</v>
      </c>
    </row>
    <row r="131" spans="1:6" x14ac:dyDescent="0.3">
      <c r="A131" s="544" t="s">
        <v>1050</v>
      </c>
      <c r="B131" s="543">
        <v>1094</v>
      </c>
      <c r="C131" s="543">
        <v>963</v>
      </c>
      <c r="D131" s="543">
        <v>798</v>
      </c>
      <c r="E131" s="543">
        <v>747</v>
      </c>
      <c r="F131" s="543">
        <v>722</v>
      </c>
    </row>
    <row r="132" spans="1:6" x14ac:dyDescent="0.3">
      <c r="A132" s="544" t="s">
        <v>1049</v>
      </c>
      <c r="B132" s="543"/>
      <c r="C132" s="543"/>
      <c r="D132" s="543"/>
      <c r="E132" s="543"/>
      <c r="F132" s="543"/>
    </row>
    <row r="133" spans="1:6" x14ac:dyDescent="0.3">
      <c r="A133" s="544" t="s">
        <v>1048</v>
      </c>
      <c r="B133" s="543">
        <v>60</v>
      </c>
      <c r="C133" s="543">
        <v>65</v>
      </c>
      <c r="D133" s="543">
        <v>65</v>
      </c>
      <c r="E133" s="543">
        <v>60</v>
      </c>
      <c r="F133" s="543">
        <v>62</v>
      </c>
    </row>
    <row r="134" spans="1:6" x14ac:dyDescent="0.3">
      <c r="A134" s="544" t="s">
        <v>1047</v>
      </c>
      <c r="B134" s="543"/>
      <c r="C134" s="543"/>
      <c r="D134" s="543"/>
      <c r="E134" s="543"/>
      <c r="F134" s="543"/>
    </row>
    <row r="135" spans="1:6" x14ac:dyDescent="0.3">
      <c r="A135" s="544" t="s">
        <v>1046</v>
      </c>
      <c r="B135" s="543">
        <v>1486</v>
      </c>
      <c r="C135" s="543">
        <v>1527</v>
      </c>
      <c r="D135" s="543">
        <v>1530</v>
      </c>
      <c r="E135" s="543">
        <v>1582</v>
      </c>
      <c r="F135" s="543">
        <v>1634</v>
      </c>
    </row>
    <row r="136" spans="1:6" x14ac:dyDescent="0.3">
      <c r="A136" s="544" t="s">
        <v>1045</v>
      </c>
      <c r="B136" s="543">
        <v>10798</v>
      </c>
      <c r="C136" s="543">
        <v>10736</v>
      </c>
      <c r="D136" s="543">
        <v>10599</v>
      </c>
      <c r="E136" s="543">
        <v>10702</v>
      </c>
      <c r="F136" s="543">
        <v>10800</v>
      </c>
    </row>
    <row r="137" spans="1:6" x14ac:dyDescent="0.3">
      <c r="A137" s="544" t="s">
        <v>1044</v>
      </c>
      <c r="B137" s="543">
        <v>7</v>
      </c>
      <c r="C137" s="543">
        <v>6</v>
      </c>
      <c r="D137" s="543">
        <v>5</v>
      </c>
      <c r="E137" s="543">
        <v>6</v>
      </c>
      <c r="F137" s="543">
        <v>7</v>
      </c>
    </row>
    <row r="138" spans="1:6" x14ac:dyDescent="0.3">
      <c r="A138" s="544" t="s">
        <v>1043</v>
      </c>
      <c r="B138" s="543"/>
      <c r="C138" s="543"/>
      <c r="D138" s="543"/>
      <c r="E138" s="543"/>
      <c r="F138" s="543"/>
    </row>
    <row r="139" spans="1:6" x14ac:dyDescent="0.3">
      <c r="A139" s="544" t="s">
        <v>1042</v>
      </c>
      <c r="B139" s="543">
        <v>1</v>
      </c>
      <c r="C139" s="543">
        <v>1</v>
      </c>
      <c r="D139" s="543">
        <v>2</v>
      </c>
      <c r="E139" s="543">
        <v>3</v>
      </c>
      <c r="F139" s="543">
        <v>3</v>
      </c>
    </row>
    <row r="140" spans="1:6" x14ac:dyDescent="0.3">
      <c r="A140" s="544" t="s">
        <v>1041</v>
      </c>
      <c r="B140" s="543"/>
      <c r="C140" s="543"/>
      <c r="D140" s="543"/>
      <c r="E140" s="543">
        <v>2</v>
      </c>
      <c r="F140" s="543">
        <v>2</v>
      </c>
    </row>
    <row r="141" spans="1:6" x14ac:dyDescent="0.3">
      <c r="A141" s="544"/>
      <c r="B141" s="543"/>
      <c r="C141" s="543"/>
      <c r="D141" s="543"/>
      <c r="E141" s="543"/>
      <c r="F141" s="543"/>
    </row>
    <row r="142" spans="1:6" x14ac:dyDescent="0.3">
      <c r="A142" s="544" t="s">
        <v>1040</v>
      </c>
      <c r="B142" s="543">
        <v>8813</v>
      </c>
      <c r="C142" s="543">
        <v>8947</v>
      </c>
      <c r="D142" s="543">
        <v>8992</v>
      </c>
      <c r="E142" s="543">
        <v>9156</v>
      </c>
      <c r="F142" s="543">
        <v>9236</v>
      </c>
    </row>
    <row r="143" spans="1:6" x14ac:dyDescent="0.3">
      <c r="A143" s="544"/>
      <c r="B143" s="543"/>
      <c r="C143" s="543"/>
      <c r="D143" s="543"/>
      <c r="E143" s="543"/>
      <c r="F143" s="543"/>
    </row>
    <row r="144" spans="1:6" x14ac:dyDescent="0.3">
      <c r="A144" s="544" t="s">
        <v>1039</v>
      </c>
      <c r="B144" s="543">
        <v>308</v>
      </c>
      <c r="C144" s="543">
        <v>303</v>
      </c>
      <c r="D144" s="543">
        <v>307</v>
      </c>
      <c r="E144" s="543">
        <v>304</v>
      </c>
      <c r="F144" s="543">
        <v>306</v>
      </c>
    </row>
    <row r="145" spans="1:6" x14ac:dyDescent="0.3">
      <c r="A145" s="544" t="s">
        <v>732</v>
      </c>
      <c r="B145" s="543">
        <v>8505</v>
      </c>
      <c r="C145" s="543">
        <v>8644</v>
      </c>
      <c r="D145" s="543">
        <v>8685</v>
      </c>
      <c r="E145" s="543">
        <v>8852</v>
      </c>
      <c r="F145" s="543">
        <v>8930</v>
      </c>
    </row>
    <row r="146" spans="1:6" x14ac:dyDescent="0.3">
      <c r="A146" s="540"/>
      <c r="B146" s="541"/>
      <c r="C146" s="541"/>
      <c r="D146" s="541"/>
      <c r="E146" s="541"/>
      <c r="F146" s="541"/>
    </row>
    <row r="147" spans="1:6" x14ac:dyDescent="0.3">
      <c r="A147" s="544" t="s">
        <v>1038</v>
      </c>
      <c r="B147" s="543">
        <v>2786</v>
      </c>
      <c r="C147" s="543">
        <v>2827</v>
      </c>
      <c r="D147" s="543">
        <v>2870</v>
      </c>
      <c r="E147" s="543">
        <v>2934</v>
      </c>
      <c r="F147" s="543">
        <v>2967</v>
      </c>
    </row>
    <row r="148" spans="1:6" x14ac:dyDescent="0.3">
      <c r="A148" s="540"/>
      <c r="B148" s="543"/>
      <c r="C148" s="543"/>
      <c r="D148" s="543"/>
      <c r="E148" s="543"/>
      <c r="F148" s="543"/>
    </row>
    <row r="149" spans="1:6" x14ac:dyDescent="0.3">
      <c r="A149" s="544" t="s">
        <v>1037</v>
      </c>
      <c r="B149" s="543">
        <v>7</v>
      </c>
      <c r="C149" s="543">
        <v>7</v>
      </c>
      <c r="D149" s="543">
        <v>5</v>
      </c>
      <c r="E149" s="543">
        <v>6</v>
      </c>
      <c r="F149" s="543">
        <v>6</v>
      </c>
    </row>
    <row r="150" spans="1:6" x14ac:dyDescent="0.3">
      <c r="A150" s="540"/>
      <c r="B150" s="543"/>
      <c r="C150" s="543"/>
      <c r="D150" s="543"/>
      <c r="E150" s="543"/>
      <c r="F150" s="543"/>
    </row>
    <row r="151" spans="1:6" x14ac:dyDescent="0.3">
      <c r="A151" s="544" t="s">
        <v>1036</v>
      </c>
      <c r="B151" s="543">
        <v>4645</v>
      </c>
      <c r="C151" s="543">
        <v>4744</v>
      </c>
      <c r="D151" s="543">
        <v>4797</v>
      </c>
      <c r="E151" s="543">
        <v>4880</v>
      </c>
      <c r="F151" s="543">
        <v>4882</v>
      </c>
    </row>
    <row r="152" spans="1:6" x14ac:dyDescent="0.3">
      <c r="A152" s="540"/>
      <c r="B152" s="543"/>
      <c r="C152" s="543"/>
      <c r="D152" s="543"/>
      <c r="E152" s="543"/>
      <c r="F152" s="543"/>
    </row>
    <row r="153" spans="1:6" x14ac:dyDescent="0.3">
      <c r="A153" s="544" t="s">
        <v>1035</v>
      </c>
      <c r="B153" s="543">
        <v>1</v>
      </c>
      <c r="C153" s="543">
        <v>1</v>
      </c>
      <c r="D153" s="543">
        <v>2</v>
      </c>
      <c r="E153" s="543">
        <v>3</v>
      </c>
      <c r="F153" s="543">
        <v>3</v>
      </c>
    </row>
    <row r="154" spans="1:6" x14ac:dyDescent="0.3">
      <c r="A154" s="540"/>
      <c r="B154" s="543"/>
      <c r="C154" s="543"/>
      <c r="D154" s="543"/>
      <c r="E154" s="543"/>
      <c r="F154" s="543"/>
    </row>
    <row r="155" spans="1:6" x14ac:dyDescent="0.3">
      <c r="A155" s="544" t="s">
        <v>1034</v>
      </c>
      <c r="B155" s="543">
        <v>1433</v>
      </c>
      <c r="C155" s="543">
        <v>1466</v>
      </c>
      <c r="D155" s="543">
        <v>1482</v>
      </c>
      <c r="E155" s="543">
        <v>1456</v>
      </c>
      <c r="F155" s="543">
        <v>1447</v>
      </c>
    </row>
    <row r="156" spans="1:6" x14ac:dyDescent="0.3">
      <c r="A156" s="540"/>
      <c r="B156" s="543"/>
      <c r="C156" s="543"/>
      <c r="D156" s="543"/>
      <c r="E156" s="543"/>
      <c r="F156" s="543"/>
    </row>
    <row r="157" spans="1:6" x14ac:dyDescent="0.3">
      <c r="A157" s="544" t="s">
        <v>1033</v>
      </c>
      <c r="B157" s="543">
        <v>53</v>
      </c>
      <c r="C157" s="543">
        <v>55</v>
      </c>
      <c r="D157" s="543">
        <v>56</v>
      </c>
      <c r="E157" s="543">
        <v>57</v>
      </c>
      <c r="F157" s="543">
        <v>59</v>
      </c>
    </row>
    <row r="158" spans="1:6" x14ac:dyDescent="0.3">
      <c r="A158" s="540"/>
      <c r="B158" s="543"/>
      <c r="C158" s="543"/>
      <c r="D158" s="543"/>
      <c r="E158" s="543"/>
      <c r="F158" s="543"/>
    </row>
    <row r="159" spans="1:6" x14ac:dyDescent="0.3">
      <c r="A159" s="544" t="s">
        <v>1032</v>
      </c>
      <c r="B159" s="543">
        <v>53</v>
      </c>
      <c r="C159" s="543">
        <v>54</v>
      </c>
      <c r="D159" s="543">
        <v>54</v>
      </c>
      <c r="E159" s="543">
        <v>58</v>
      </c>
      <c r="F159" s="543">
        <v>58</v>
      </c>
    </row>
    <row r="160" spans="1:6" x14ac:dyDescent="0.3">
      <c r="A160" s="540"/>
      <c r="B160" s="543"/>
      <c r="C160" s="543"/>
      <c r="D160" s="543"/>
      <c r="E160" s="543"/>
      <c r="F160" s="543"/>
    </row>
    <row r="161" spans="1:6" x14ac:dyDescent="0.3">
      <c r="A161" s="544" t="s">
        <v>1031</v>
      </c>
      <c r="B161" s="543"/>
      <c r="C161" s="543"/>
      <c r="D161" s="543">
        <v>2</v>
      </c>
      <c r="E161" s="543">
        <v>3</v>
      </c>
      <c r="F161" s="543">
        <v>2</v>
      </c>
    </row>
    <row r="162" spans="1:6" x14ac:dyDescent="0.3">
      <c r="A162" s="540"/>
      <c r="B162" s="543"/>
      <c r="C162" s="543"/>
      <c r="D162" s="543"/>
      <c r="E162" s="543"/>
      <c r="F162" s="543"/>
    </row>
    <row r="163" spans="1:6" x14ac:dyDescent="0.3">
      <c r="A163" s="544" t="s">
        <v>1030</v>
      </c>
      <c r="B163" s="543">
        <v>7</v>
      </c>
      <c r="C163" s="543">
        <v>4</v>
      </c>
      <c r="D163" s="543">
        <v>10</v>
      </c>
      <c r="E163" s="543">
        <v>3</v>
      </c>
      <c r="F163" s="543">
        <v>4</v>
      </c>
    </row>
    <row r="164" spans="1:6" x14ac:dyDescent="0.3">
      <c r="A164" s="540"/>
      <c r="B164" s="543"/>
      <c r="C164" s="543"/>
      <c r="D164" s="543"/>
      <c r="E164" s="543"/>
      <c r="F164" s="543"/>
    </row>
    <row r="165" spans="1:6" x14ac:dyDescent="0.3">
      <c r="A165" s="544" t="s">
        <v>1029</v>
      </c>
      <c r="B165" s="543">
        <v>1856</v>
      </c>
      <c r="C165" s="543">
        <v>1833</v>
      </c>
      <c r="D165" s="543">
        <v>1827</v>
      </c>
      <c r="E165" s="543">
        <v>1806</v>
      </c>
      <c r="F165" s="543">
        <v>1805</v>
      </c>
    </row>
    <row r="166" spans="1:6" x14ac:dyDescent="0.3">
      <c r="A166" s="540"/>
      <c r="B166" s="543"/>
      <c r="C166" s="543"/>
      <c r="D166" s="543"/>
      <c r="E166" s="543"/>
      <c r="F166" s="543"/>
    </row>
    <row r="167" spans="1:6" ht="20.25" customHeight="1" x14ac:dyDescent="0.3">
      <c r="A167" s="546" t="s">
        <v>1028</v>
      </c>
      <c r="B167" s="543">
        <v>7464</v>
      </c>
      <c r="C167" s="543">
        <v>7254</v>
      </c>
      <c r="D167" s="543">
        <v>7416</v>
      </c>
      <c r="E167" s="543">
        <v>7488</v>
      </c>
      <c r="F167" s="543">
        <v>7503</v>
      </c>
    </row>
    <row r="168" spans="1:6" x14ac:dyDescent="0.3">
      <c r="A168" s="544" t="s">
        <v>1027</v>
      </c>
      <c r="B168" s="543"/>
      <c r="C168" s="543"/>
      <c r="D168" s="543"/>
      <c r="E168" s="543"/>
      <c r="F168" s="543"/>
    </row>
    <row r="169" spans="1:6" x14ac:dyDescent="0.3">
      <c r="A169" s="540"/>
      <c r="B169" s="543"/>
      <c r="C169" s="543"/>
      <c r="D169" s="543"/>
      <c r="E169" s="543"/>
      <c r="F169" s="543"/>
    </row>
    <row r="170" spans="1:6" x14ac:dyDescent="0.3">
      <c r="A170" s="544" t="s">
        <v>1026</v>
      </c>
      <c r="B170" s="543">
        <v>847</v>
      </c>
      <c r="C170" s="543">
        <v>799</v>
      </c>
      <c r="D170" s="543">
        <v>785</v>
      </c>
      <c r="E170" s="543">
        <v>781</v>
      </c>
      <c r="F170" s="543">
        <v>771</v>
      </c>
    </row>
    <row r="171" spans="1:6" x14ac:dyDescent="0.3">
      <c r="A171" s="540"/>
      <c r="B171" s="543"/>
      <c r="C171" s="543"/>
      <c r="D171" s="543"/>
      <c r="E171" s="543"/>
      <c r="F171" s="543"/>
    </row>
    <row r="172" spans="1:6" x14ac:dyDescent="0.3">
      <c r="A172" s="544" t="s">
        <v>1025</v>
      </c>
      <c r="B172" s="543">
        <v>1828</v>
      </c>
      <c r="C172" s="543">
        <v>1813</v>
      </c>
      <c r="D172" s="543">
        <v>1807</v>
      </c>
      <c r="E172" s="543">
        <v>1890</v>
      </c>
      <c r="F172" s="543">
        <v>1965</v>
      </c>
    </row>
    <row r="173" spans="1:6" x14ac:dyDescent="0.3">
      <c r="A173" s="540"/>
      <c r="B173" s="543"/>
      <c r="C173" s="543"/>
      <c r="D173" s="543"/>
      <c r="E173" s="543"/>
      <c r="F173" s="543"/>
    </row>
    <row r="174" spans="1:6" x14ac:dyDescent="0.3">
      <c r="A174" s="544" t="s">
        <v>1024</v>
      </c>
      <c r="B174" s="543">
        <v>677</v>
      </c>
      <c r="C174" s="543">
        <v>525</v>
      </c>
      <c r="D174" s="543">
        <v>468</v>
      </c>
      <c r="E174" s="543">
        <v>449</v>
      </c>
      <c r="F174" s="543">
        <v>442</v>
      </c>
    </row>
    <row r="175" spans="1:6" x14ac:dyDescent="0.3">
      <c r="A175" s="540"/>
      <c r="B175" s="543"/>
      <c r="C175" s="543"/>
      <c r="D175" s="543"/>
      <c r="E175" s="543"/>
      <c r="F175" s="543"/>
    </row>
    <row r="176" spans="1:6" x14ac:dyDescent="0.3">
      <c r="A176" s="544" t="s">
        <v>1023</v>
      </c>
      <c r="B176" s="543">
        <v>2993</v>
      </c>
      <c r="C176" s="543">
        <v>3033</v>
      </c>
      <c r="D176" s="543">
        <v>3353</v>
      </c>
      <c r="E176" s="543">
        <v>3336</v>
      </c>
      <c r="F176" s="543">
        <v>3313</v>
      </c>
    </row>
    <row r="177" spans="1:6" x14ac:dyDescent="0.3">
      <c r="A177" s="540"/>
      <c r="B177" s="543"/>
      <c r="C177" s="543"/>
      <c r="D177" s="543"/>
      <c r="E177" s="543"/>
      <c r="F177" s="543"/>
    </row>
    <row r="178" spans="1:6" x14ac:dyDescent="0.3">
      <c r="A178" s="544" t="s">
        <v>1022</v>
      </c>
      <c r="B178" s="543"/>
      <c r="C178" s="543"/>
      <c r="E178" s="543">
        <v>259</v>
      </c>
      <c r="F178" s="543">
        <v>253</v>
      </c>
    </row>
    <row r="179" spans="1:6" x14ac:dyDescent="0.3">
      <c r="A179" s="540"/>
      <c r="B179" s="543"/>
      <c r="C179" s="543"/>
      <c r="D179" s="543"/>
      <c r="E179" s="543"/>
      <c r="F179" s="543"/>
    </row>
    <row r="180" spans="1:6" x14ac:dyDescent="0.3">
      <c r="A180" s="544" t="s">
        <v>1021</v>
      </c>
      <c r="B180" s="543">
        <v>222</v>
      </c>
      <c r="C180" s="543">
        <v>229</v>
      </c>
      <c r="D180" s="543">
        <v>246</v>
      </c>
      <c r="E180" s="543"/>
      <c r="F180" s="543"/>
    </row>
    <row r="181" spans="1:6" x14ac:dyDescent="0.3">
      <c r="A181" s="540"/>
      <c r="B181" s="543"/>
      <c r="C181" s="543"/>
      <c r="D181" s="543"/>
      <c r="E181" s="543"/>
      <c r="F181" s="543"/>
    </row>
    <row r="182" spans="1:6" x14ac:dyDescent="0.3">
      <c r="A182" s="544" t="s">
        <v>1020</v>
      </c>
      <c r="B182" s="543">
        <v>130</v>
      </c>
      <c r="C182" s="543">
        <v>139</v>
      </c>
      <c r="D182" s="543">
        <v>140</v>
      </c>
      <c r="E182" s="543">
        <v>151</v>
      </c>
      <c r="F182" s="543">
        <v>140</v>
      </c>
    </row>
    <row r="183" spans="1:6" x14ac:dyDescent="0.3">
      <c r="A183" s="540"/>
      <c r="B183" s="543"/>
      <c r="C183" s="543"/>
      <c r="D183" s="543"/>
      <c r="E183" s="543"/>
      <c r="F183" s="543"/>
    </row>
    <row r="184" spans="1:6" x14ac:dyDescent="0.3">
      <c r="A184" s="544" t="s">
        <v>1019</v>
      </c>
      <c r="B184" s="543">
        <v>645</v>
      </c>
      <c r="C184" s="543">
        <v>589</v>
      </c>
      <c r="D184" s="543">
        <v>490</v>
      </c>
      <c r="E184" s="543">
        <v>489</v>
      </c>
      <c r="F184" s="543">
        <v>482</v>
      </c>
    </row>
    <row r="185" spans="1:6" x14ac:dyDescent="0.3">
      <c r="A185" s="540"/>
      <c r="B185" s="543"/>
      <c r="C185" s="543"/>
      <c r="D185" s="543"/>
      <c r="E185" s="543"/>
      <c r="F185" s="543"/>
    </row>
    <row r="186" spans="1:6" x14ac:dyDescent="0.3">
      <c r="A186" s="544" t="s">
        <v>1018</v>
      </c>
      <c r="B186" s="543">
        <v>81</v>
      </c>
      <c r="C186" s="543">
        <v>82</v>
      </c>
      <c r="D186" s="543">
        <v>83</v>
      </c>
      <c r="E186" s="543">
        <v>85</v>
      </c>
      <c r="F186" s="543">
        <v>85</v>
      </c>
    </row>
    <row r="187" spans="1:6" x14ac:dyDescent="0.3">
      <c r="A187" s="540"/>
      <c r="B187" s="543"/>
      <c r="C187" s="543"/>
      <c r="D187" s="543"/>
      <c r="E187" s="543"/>
      <c r="F187" s="543"/>
    </row>
    <row r="188" spans="1:6" x14ac:dyDescent="0.3">
      <c r="A188" s="544" t="s">
        <v>1016</v>
      </c>
      <c r="B188" s="543"/>
      <c r="C188" s="543"/>
      <c r="D188" s="543"/>
      <c r="E188" s="543"/>
      <c r="F188" s="543"/>
    </row>
    <row r="189" spans="1:6" x14ac:dyDescent="0.3">
      <c r="A189" s="544" t="s">
        <v>1015</v>
      </c>
      <c r="B189" s="543">
        <v>31</v>
      </c>
      <c r="C189" s="543">
        <v>31</v>
      </c>
      <c r="D189" s="543">
        <v>32</v>
      </c>
      <c r="E189" s="543">
        <v>38</v>
      </c>
      <c r="F189" s="543">
        <v>36</v>
      </c>
    </row>
    <row r="190" spans="1:6" x14ac:dyDescent="0.3">
      <c r="A190" s="544" t="s">
        <v>1014</v>
      </c>
      <c r="B190" s="543">
        <v>50</v>
      </c>
      <c r="C190" s="543">
        <v>51</v>
      </c>
      <c r="D190" s="543">
        <v>51</v>
      </c>
      <c r="E190" s="543">
        <v>47</v>
      </c>
      <c r="F190" s="543">
        <v>49</v>
      </c>
    </row>
    <row r="191" spans="1:6" x14ac:dyDescent="0.3">
      <c r="A191" s="540"/>
      <c r="B191" s="543"/>
      <c r="C191" s="543"/>
      <c r="D191" s="543"/>
      <c r="E191" s="543"/>
      <c r="F191" s="543"/>
    </row>
    <row r="192" spans="1:6" x14ac:dyDescent="0.3">
      <c r="A192" s="544" t="s">
        <v>1017</v>
      </c>
      <c r="B192" s="543">
        <v>41</v>
      </c>
      <c r="C192" s="543">
        <v>45</v>
      </c>
      <c r="D192" s="543">
        <v>44</v>
      </c>
      <c r="E192" s="543">
        <v>48</v>
      </c>
      <c r="F192" s="543">
        <v>52</v>
      </c>
    </row>
    <row r="193" spans="1:6" x14ac:dyDescent="0.3">
      <c r="A193" s="540"/>
      <c r="B193" s="543"/>
      <c r="C193" s="543"/>
      <c r="D193" s="543"/>
      <c r="E193" s="543"/>
      <c r="F193" s="543"/>
    </row>
    <row r="194" spans="1:6" x14ac:dyDescent="0.3">
      <c r="A194" s="544" t="s">
        <v>1016</v>
      </c>
      <c r="B194" s="543"/>
      <c r="C194" s="543"/>
      <c r="D194" s="543"/>
      <c r="E194" s="543"/>
      <c r="F194" s="543"/>
    </row>
    <row r="195" spans="1:6" x14ac:dyDescent="0.3">
      <c r="A195" s="544" t="s">
        <v>1015</v>
      </c>
      <c r="B195" s="543">
        <v>20</v>
      </c>
      <c r="C195" s="543">
        <v>19</v>
      </c>
      <c r="D195" s="543">
        <v>19</v>
      </c>
      <c r="E195" s="543">
        <v>22</v>
      </c>
      <c r="F195" s="543">
        <v>24</v>
      </c>
    </row>
    <row r="196" spans="1:6" ht="15.75" thickBot="1" x14ac:dyDescent="0.35">
      <c r="A196" s="544" t="s">
        <v>1014</v>
      </c>
      <c r="B196" s="543">
        <v>21</v>
      </c>
      <c r="C196" s="543">
        <v>26</v>
      </c>
      <c r="D196" s="543">
        <v>25</v>
      </c>
      <c r="E196" s="543">
        <v>26</v>
      </c>
      <c r="F196" s="543">
        <v>28</v>
      </c>
    </row>
    <row r="197" spans="1:6" ht="6" customHeight="1" thickTop="1" x14ac:dyDescent="0.3">
      <c r="A197" s="547"/>
      <c r="B197" s="548"/>
      <c r="C197" s="548"/>
      <c r="D197" s="548"/>
      <c r="E197" s="548"/>
      <c r="F197" s="548"/>
    </row>
    <row r="198" spans="1:6" x14ac:dyDescent="0.3">
      <c r="A198" s="985" t="s">
        <v>1013</v>
      </c>
      <c r="B198" s="985"/>
      <c r="C198" s="985"/>
      <c r="D198" s="985"/>
      <c r="E198" s="985"/>
      <c r="F198" s="985"/>
    </row>
    <row r="199" spans="1:6" x14ac:dyDescent="0.3"/>
  </sheetData>
  <mergeCells count="9">
    <mergeCell ref="A198:F198"/>
    <mergeCell ref="A2:F2"/>
    <mergeCell ref="A3:F3"/>
    <mergeCell ref="A4:A5"/>
    <mergeCell ref="B4:B5"/>
    <mergeCell ref="C4:C5"/>
    <mergeCell ref="D4:D5"/>
    <mergeCell ref="E4:E5"/>
    <mergeCell ref="F4:F5"/>
  </mergeCells>
  <pageMargins left="0.36" right="0.22" top="0.4" bottom="0.39" header="0.31496062992125984" footer="0.31496062992125984"/>
  <pageSetup scale="7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82"/>
  <sheetViews>
    <sheetView showGridLines="0" zoomScaleNormal="100" workbookViewId="0"/>
  </sheetViews>
  <sheetFormatPr baseColWidth="10" defaultColWidth="0" defaultRowHeight="15" zeroHeight="1" x14ac:dyDescent="0.3"/>
  <cols>
    <col min="1" max="1" width="62.140625" style="41" customWidth="1"/>
    <col min="2" max="16" width="11.7109375" style="41" customWidth="1"/>
    <col min="17" max="17" width="5" style="41" customWidth="1"/>
    <col min="18" max="25" width="0" style="41" hidden="1" customWidth="1"/>
    <col min="26" max="16384" width="11.42578125" style="41" hidden="1"/>
  </cols>
  <sheetData>
    <row r="1" spans="1:26" s="37" customFormat="1" ht="15" customHeight="1" x14ac:dyDescent="0.35">
      <c r="A1" s="514"/>
      <c r="B1" s="488"/>
      <c r="C1" s="488"/>
      <c r="D1" s="488"/>
      <c r="E1" s="488"/>
      <c r="F1" s="488"/>
      <c r="G1" s="488"/>
      <c r="H1" s="488"/>
      <c r="I1" s="488"/>
      <c r="J1" s="488"/>
      <c r="K1" s="488"/>
      <c r="L1" s="515"/>
      <c r="M1" s="515"/>
      <c r="N1" s="515"/>
      <c r="O1" s="515"/>
      <c r="P1" s="515"/>
    </row>
    <row r="2" spans="1:26" s="38" customFormat="1" ht="15" customHeight="1" x14ac:dyDescent="0.3">
      <c r="A2" s="996" t="s">
        <v>495</v>
      </c>
      <c r="B2" s="996"/>
      <c r="C2" s="996"/>
      <c r="D2" s="996"/>
      <c r="E2" s="996"/>
      <c r="F2" s="996"/>
      <c r="G2" s="996"/>
      <c r="H2" s="996"/>
      <c r="I2" s="996"/>
      <c r="J2" s="996"/>
      <c r="K2" s="996"/>
      <c r="L2" s="996"/>
      <c r="M2" s="996"/>
      <c r="N2" s="996"/>
      <c r="O2" s="996"/>
      <c r="P2" s="996"/>
      <c r="Q2" s="630"/>
      <c r="R2" s="630"/>
      <c r="S2" s="630"/>
      <c r="T2" s="630"/>
      <c r="U2" s="630"/>
      <c r="V2" s="630"/>
      <c r="W2" s="630"/>
      <c r="X2" s="630"/>
      <c r="Y2" s="630"/>
      <c r="Z2" s="630"/>
    </row>
    <row r="3" spans="1:26" s="643" customFormat="1" ht="35.1" customHeight="1" thickBot="1" x14ac:dyDescent="0.4">
      <c r="A3" s="997" t="s">
        <v>516</v>
      </c>
      <c r="B3" s="997"/>
      <c r="C3" s="997"/>
      <c r="D3" s="997"/>
      <c r="E3" s="997"/>
      <c r="F3" s="997"/>
      <c r="G3" s="997"/>
      <c r="H3" s="997"/>
      <c r="I3" s="997"/>
      <c r="J3" s="997"/>
      <c r="K3" s="640"/>
      <c r="L3" s="642"/>
      <c r="M3" s="642"/>
      <c r="N3" s="642"/>
      <c r="O3" s="642"/>
      <c r="P3" s="642"/>
    </row>
    <row r="4" spans="1:26" ht="15.75" customHeight="1" thickTop="1" x14ac:dyDescent="0.3">
      <c r="A4" s="998" t="s">
        <v>871</v>
      </c>
      <c r="B4" s="1000">
        <v>2001</v>
      </c>
      <c r="C4" s="1002">
        <v>2002</v>
      </c>
      <c r="D4" s="1002">
        <v>2003</v>
      </c>
      <c r="E4" s="1002">
        <v>2004</v>
      </c>
      <c r="F4" s="1002">
        <v>2005</v>
      </c>
      <c r="G4" s="1002">
        <v>2006</v>
      </c>
      <c r="H4" s="1002">
        <v>2007</v>
      </c>
      <c r="I4" s="1002">
        <v>2008</v>
      </c>
      <c r="J4" s="1002">
        <v>2009</v>
      </c>
      <c r="K4" s="1002">
        <v>2010</v>
      </c>
      <c r="L4" s="1002">
        <v>2011</v>
      </c>
      <c r="M4" s="1002">
        <v>2012</v>
      </c>
      <c r="N4" s="1002">
        <v>2013</v>
      </c>
      <c r="O4" s="1002">
        <v>2014</v>
      </c>
      <c r="P4" s="1003">
        <v>2015</v>
      </c>
    </row>
    <row r="5" spans="1:26" ht="16.5" customHeight="1" thickBot="1" x14ac:dyDescent="0.35">
      <c r="A5" s="999"/>
      <c r="B5" s="1001"/>
      <c r="C5" s="1001"/>
      <c r="D5" s="1001"/>
      <c r="E5" s="1001"/>
      <c r="F5" s="1001"/>
      <c r="G5" s="1001"/>
      <c r="H5" s="1004"/>
      <c r="I5" s="1004"/>
      <c r="J5" s="1004"/>
      <c r="K5" s="1004"/>
      <c r="L5" s="1004"/>
      <c r="M5" s="1004"/>
      <c r="N5" s="1004"/>
      <c r="O5" s="1004"/>
      <c r="P5" s="1004"/>
    </row>
    <row r="6" spans="1:26" ht="16.5" customHeight="1" thickTop="1" x14ac:dyDescent="0.3">
      <c r="A6" s="519"/>
      <c r="B6" s="532"/>
      <c r="C6" s="532"/>
      <c r="D6" s="532"/>
      <c r="E6" s="532"/>
      <c r="F6" s="532"/>
      <c r="G6" s="532"/>
      <c r="H6" s="532"/>
      <c r="I6" s="532"/>
      <c r="J6" s="532"/>
      <c r="K6" s="532"/>
      <c r="L6" s="519"/>
      <c r="M6" s="519"/>
      <c r="N6" s="519"/>
      <c r="O6" s="519"/>
      <c r="P6" s="519"/>
    </row>
    <row r="7" spans="1:26" s="609" customFormat="1" ht="16.5" x14ac:dyDescent="0.3">
      <c r="A7" s="533" t="s">
        <v>1012</v>
      </c>
      <c r="B7" s="534">
        <v>258401</v>
      </c>
      <c r="C7" s="534">
        <v>257925</v>
      </c>
      <c r="D7" s="534">
        <v>262153</v>
      </c>
      <c r="E7" s="534">
        <v>263262</v>
      </c>
      <c r="F7" s="534">
        <v>262834</v>
      </c>
      <c r="G7" s="534">
        <v>276442</v>
      </c>
      <c r="H7" s="534">
        <v>280282</v>
      </c>
      <c r="I7" s="534">
        <v>284041</v>
      </c>
      <c r="J7" s="534">
        <v>292780</v>
      </c>
      <c r="K7" s="534">
        <v>302610</v>
      </c>
      <c r="L7" s="534">
        <v>307921</v>
      </c>
      <c r="M7" s="534">
        <v>320626</v>
      </c>
      <c r="N7" s="534">
        <v>321990</v>
      </c>
      <c r="O7" s="534">
        <v>326469</v>
      </c>
      <c r="P7" s="534">
        <v>327705</v>
      </c>
    </row>
    <row r="8" spans="1:26" x14ac:dyDescent="0.3">
      <c r="A8" s="535"/>
      <c r="B8" s="536"/>
      <c r="C8" s="536"/>
      <c r="D8" s="536"/>
      <c r="E8" s="536"/>
      <c r="F8" s="536"/>
      <c r="G8" s="536"/>
      <c r="H8" s="536"/>
      <c r="I8" s="536"/>
      <c r="J8" s="536"/>
      <c r="K8" s="536"/>
      <c r="L8" s="536"/>
      <c r="M8" s="536"/>
      <c r="N8" s="536"/>
      <c r="O8" s="536"/>
      <c r="P8" s="536"/>
    </row>
    <row r="9" spans="1:26" x14ac:dyDescent="0.3">
      <c r="A9" s="535"/>
      <c r="B9" s="536"/>
      <c r="C9" s="536"/>
      <c r="D9" s="536"/>
      <c r="E9" s="536"/>
      <c r="F9" s="536"/>
      <c r="G9" s="536"/>
      <c r="H9" s="536"/>
      <c r="I9" s="536"/>
      <c r="J9" s="536"/>
      <c r="K9" s="536"/>
      <c r="L9" s="536"/>
      <c r="M9" s="536"/>
      <c r="N9" s="536"/>
      <c r="O9" s="536"/>
      <c r="P9" s="536"/>
    </row>
    <row r="10" spans="1:26" s="159" customFormat="1" ht="16.5" x14ac:dyDescent="0.3">
      <c r="A10" s="648" t="s">
        <v>869</v>
      </c>
      <c r="B10" s="534">
        <v>54025</v>
      </c>
      <c r="C10" s="534">
        <v>53362</v>
      </c>
      <c r="D10" s="534">
        <v>54756</v>
      </c>
      <c r="E10" s="534">
        <v>53512</v>
      </c>
      <c r="F10" s="534">
        <v>56508</v>
      </c>
      <c r="G10" s="534">
        <v>60204</v>
      </c>
      <c r="H10" s="534">
        <v>61571</v>
      </c>
      <c r="I10" s="534">
        <v>63268</v>
      </c>
      <c r="J10" s="534">
        <v>65288</v>
      </c>
      <c r="K10" s="534">
        <v>67405</v>
      </c>
      <c r="L10" s="534">
        <v>69603</v>
      </c>
      <c r="M10" s="534">
        <v>72478</v>
      </c>
      <c r="N10" s="534">
        <v>73773</v>
      </c>
      <c r="O10" s="534">
        <v>75951</v>
      </c>
      <c r="P10" s="534">
        <v>83693</v>
      </c>
    </row>
    <row r="11" spans="1:26" ht="16.5" x14ac:dyDescent="0.3">
      <c r="A11" s="649"/>
      <c r="B11" s="644"/>
      <c r="C11" s="644"/>
      <c r="D11" s="644"/>
      <c r="E11" s="644"/>
      <c r="F11" s="644"/>
      <c r="G11" s="644"/>
      <c r="H11" s="644"/>
      <c r="I11" s="644"/>
      <c r="J11" s="644"/>
      <c r="K11" s="644"/>
      <c r="L11" s="644"/>
      <c r="M11" s="644"/>
      <c r="N11" s="644"/>
      <c r="O11" s="644"/>
      <c r="P11" s="644"/>
    </row>
    <row r="12" spans="1:26" ht="16.5" x14ac:dyDescent="0.3">
      <c r="A12" s="650"/>
      <c r="B12" s="644"/>
      <c r="C12" s="644"/>
      <c r="D12" s="644"/>
      <c r="E12" s="644"/>
      <c r="F12" s="644"/>
      <c r="G12" s="644"/>
      <c r="H12" s="644"/>
      <c r="I12" s="644"/>
      <c r="J12" s="644"/>
      <c r="K12" s="644"/>
      <c r="L12" s="644"/>
      <c r="M12" s="644"/>
      <c r="N12" s="644"/>
      <c r="O12" s="644"/>
      <c r="P12" s="644"/>
    </row>
    <row r="13" spans="1:26" s="159" customFormat="1" ht="16.5" x14ac:dyDescent="0.3">
      <c r="A13" s="648" t="s">
        <v>1011</v>
      </c>
      <c r="B13" s="534">
        <v>15278</v>
      </c>
      <c r="C13" s="534">
        <v>14996</v>
      </c>
      <c r="D13" s="534">
        <v>15190</v>
      </c>
      <c r="E13" s="534">
        <v>13844</v>
      </c>
      <c r="F13" s="534">
        <v>15436</v>
      </c>
      <c r="G13" s="534">
        <v>16070</v>
      </c>
      <c r="H13" s="534">
        <v>16173</v>
      </c>
      <c r="I13" s="534">
        <v>16046</v>
      </c>
      <c r="J13" s="534">
        <v>16108</v>
      </c>
      <c r="K13" s="534">
        <v>16305</v>
      </c>
      <c r="L13" s="534">
        <v>16673</v>
      </c>
      <c r="M13" s="534">
        <v>16984</v>
      </c>
      <c r="N13" s="534">
        <v>16713</v>
      </c>
      <c r="O13" s="534">
        <v>17218</v>
      </c>
      <c r="P13" s="534">
        <v>16872</v>
      </c>
    </row>
    <row r="14" spans="1:26" ht="18" customHeight="1" x14ac:dyDescent="0.3">
      <c r="A14" s="650" t="s">
        <v>1010</v>
      </c>
      <c r="B14" s="644">
        <v>13488</v>
      </c>
      <c r="C14" s="644">
        <v>13560</v>
      </c>
      <c r="D14" s="644">
        <v>13681</v>
      </c>
      <c r="E14" s="644">
        <v>13763</v>
      </c>
      <c r="F14" s="644">
        <v>13628</v>
      </c>
      <c r="G14" s="644">
        <v>13872</v>
      </c>
      <c r="H14" s="644">
        <v>13883</v>
      </c>
      <c r="I14" s="644">
        <v>13664</v>
      </c>
      <c r="J14" s="644">
        <v>13256</v>
      </c>
      <c r="K14" s="644">
        <v>13151</v>
      </c>
      <c r="L14" s="644">
        <v>13158</v>
      </c>
      <c r="M14" s="644">
        <v>13252</v>
      </c>
      <c r="N14" s="644">
        <v>13550</v>
      </c>
      <c r="O14" s="644">
        <v>13975</v>
      </c>
      <c r="P14" s="644">
        <v>14244</v>
      </c>
    </row>
    <row r="15" spans="1:26" ht="19.5" customHeight="1" x14ac:dyDescent="0.3">
      <c r="A15" s="649" t="s">
        <v>1009</v>
      </c>
      <c r="B15" s="644">
        <v>1790</v>
      </c>
      <c r="C15" s="644">
        <v>1436</v>
      </c>
      <c r="D15" s="644">
        <v>1509</v>
      </c>
      <c r="E15" s="644">
        <v>81</v>
      </c>
      <c r="F15" s="644">
        <v>1808</v>
      </c>
      <c r="G15" s="644">
        <v>2198</v>
      </c>
      <c r="H15" s="644">
        <v>2290</v>
      </c>
      <c r="I15" s="644">
        <v>2382</v>
      </c>
      <c r="J15" s="644">
        <v>2852</v>
      </c>
      <c r="K15" s="644">
        <v>3154</v>
      </c>
      <c r="L15" s="644">
        <v>3515</v>
      </c>
      <c r="M15" s="644">
        <v>3732</v>
      </c>
      <c r="N15" s="644">
        <v>3163</v>
      </c>
      <c r="O15" s="644">
        <v>3243</v>
      </c>
      <c r="P15" s="644">
        <v>2628</v>
      </c>
    </row>
    <row r="16" spans="1:26" ht="16.5" x14ac:dyDescent="0.3">
      <c r="A16" s="649"/>
      <c r="B16" s="644"/>
      <c r="C16" s="644"/>
      <c r="D16" s="644"/>
      <c r="E16" s="645"/>
      <c r="F16" s="644"/>
      <c r="G16" s="644"/>
      <c r="H16" s="644"/>
      <c r="I16" s="644"/>
      <c r="J16" s="644"/>
      <c r="K16" s="644"/>
      <c r="L16" s="644"/>
      <c r="M16" s="644"/>
      <c r="N16" s="644"/>
      <c r="O16" s="644"/>
      <c r="P16" s="644"/>
    </row>
    <row r="17" spans="1:16" s="159" customFormat="1" ht="16.5" x14ac:dyDescent="0.3">
      <c r="A17" s="651" t="s">
        <v>863</v>
      </c>
      <c r="B17" s="534">
        <v>16811</v>
      </c>
      <c r="C17" s="534">
        <v>17212</v>
      </c>
      <c r="D17" s="534">
        <v>17898</v>
      </c>
      <c r="E17" s="534">
        <v>18103</v>
      </c>
      <c r="F17" s="534">
        <v>18280</v>
      </c>
      <c r="G17" s="534">
        <v>19695</v>
      </c>
      <c r="H17" s="534">
        <v>20036</v>
      </c>
      <c r="I17" s="534">
        <v>20402</v>
      </c>
      <c r="J17" s="534">
        <v>20951</v>
      </c>
      <c r="K17" s="534">
        <v>21609</v>
      </c>
      <c r="L17" s="534">
        <v>22265</v>
      </c>
      <c r="M17" s="534">
        <v>23054</v>
      </c>
      <c r="N17" s="534">
        <v>23356</v>
      </c>
      <c r="O17" s="534">
        <v>23839</v>
      </c>
      <c r="P17" s="534">
        <v>24373</v>
      </c>
    </row>
    <row r="18" spans="1:16" ht="16.5" x14ac:dyDescent="0.3">
      <c r="A18" s="650" t="s">
        <v>1008</v>
      </c>
      <c r="B18" s="644">
        <v>79</v>
      </c>
      <c r="C18" s="644">
        <v>77</v>
      </c>
      <c r="D18" s="644">
        <v>83</v>
      </c>
      <c r="E18" s="644">
        <v>85</v>
      </c>
      <c r="F18" s="644">
        <v>85</v>
      </c>
      <c r="G18" s="644">
        <v>85</v>
      </c>
      <c r="H18" s="644">
        <v>88</v>
      </c>
      <c r="I18" s="644">
        <v>87</v>
      </c>
      <c r="J18" s="644">
        <v>93</v>
      </c>
      <c r="K18" s="644">
        <v>95</v>
      </c>
      <c r="L18" s="644">
        <v>98</v>
      </c>
      <c r="M18" s="644">
        <v>102</v>
      </c>
      <c r="N18" s="644">
        <v>98</v>
      </c>
      <c r="O18" s="644">
        <v>101</v>
      </c>
      <c r="P18" s="644">
        <v>96</v>
      </c>
    </row>
    <row r="19" spans="1:16" ht="16.5" x14ac:dyDescent="0.3">
      <c r="A19" s="649" t="s">
        <v>1007</v>
      </c>
      <c r="B19" s="644">
        <v>104</v>
      </c>
      <c r="C19" s="644">
        <v>106</v>
      </c>
      <c r="D19" s="644">
        <v>110</v>
      </c>
      <c r="E19" s="644">
        <v>116</v>
      </c>
      <c r="F19" s="644">
        <v>118</v>
      </c>
      <c r="G19" s="644">
        <v>125</v>
      </c>
      <c r="H19" s="644">
        <v>132</v>
      </c>
      <c r="I19" s="644">
        <v>132</v>
      </c>
      <c r="J19" s="644">
        <v>136</v>
      </c>
      <c r="K19" s="644">
        <v>147</v>
      </c>
      <c r="L19" s="644">
        <v>156</v>
      </c>
      <c r="M19" s="644">
        <v>159</v>
      </c>
      <c r="N19" s="644">
        <v>171</v>
      </c>
      <c r="O19" s="644">
        <v>178</v>
      </c>
      <c r="P19" s="644">
        <v>175</v>
      </c>
    </row>
    <row r="20" spans="1:16" ht="16.5" x14ac:dyDescent="0.3">
      <c r="A20" s="650" t="s">
        <v>1006</v>
      </c>
      <c r="B20" s="644">
        <v>47</v>
      </c>
      <c r="C20" s="644">
        <v>49</v>
      </c>
      <c r="D20" s="644">
        <v>51</v>
      </c>
      <c r="E20" s="644">
        <v>54</v>
      </c>
      <c r="F20" s="644">
        <v>54</v>
      </c>
      <c r="G20" s="644">
        <v>62</v>
      </c>
      <c r="H20" s="644">
        <v>64</v>
      </c>
      <c r="I20" s="644">
        <v>68</v>
      </c>
      <c r="J20" s="644">
        <v>72</v>
      </c>
      <c r="K20" s="644">
        <v>79</v>
      </c>
      <c r="L20" s="644">
        <v>83</v>
      </c>
      <c r="M20" s="644">
        <v>91</v>
      </c>
      <c r="N20" s="644">
        <v>91</v>
      </c>
      <c r="O20" s="644">
        <v>94</v>
      </c>
      <c r="P20" s="644">
        <v>94</v>
      </c>
    </row>
    <row r="21" spans="1:16" ht="16.5" x14ac:dyDescent="0.3">
      <c r="A21" s="649" t="s">
        <v>1005</v>
      </c>
      <c r="B21" s="644">
        <v>478</v>
      </c>
      <c r="C21" s="644">
        <v>481</v>
      </c>
      <c r="D21" s="644">
        <v>499</v>
      </c>
      <c r="E21" s="644">
        <v>508</v>
      </c>
      <c r="F21" s="644">
        <v>518</v>
      </c>
      <c r="G21" s="644">
        <v>558</v>
      </c>
      <c r="H21" s="644">
        <v>559</v>
      </c>
      <c r="I21" s="644">
        <v>574</v>
      </c>
      <c r="J21" s="644">
        <v>574</v>
      </c>
      <c r="K21" s="644">
        <v>601</v>
      </c>
      <c r="L21" s="644">
        <v>623</v>
      </c>
      <c r="M21" s="644">
        <v>634</v>
      </c>
      <c r="N21" s="644">
        <v>648</v>
      </c>
      <c r="O21" s="644">
        <v>651</v>
      </c>
      <c r="P21" s="644">
        <v>658</v>
      </c>
    </row>
    <row r="22" spans="1:16" ht="16.5" x14ac:dyDescent="0.3">
      <c r="A22" s="649" t="s">
        <v>1004</v>
      </c>
      <c r="B22" s="644"/>
      <c r="C22" s="644"/>
      <c r="D22" s="644"/>
      <c r="E22" s="644"/>
      <c r="F22" s="644"/>
      <c r="G22" s="644"/>
      <c r="H22" s="644"/>
      <c r="I22" s="644"/>
      <c r="J22" s="644"/>
      <c r="K22" s="644"/>
      <c r="L22" s="644"/>
      <c r="M22" s="644"/>
      <c r="N22" s="644"/>
      <c r="O22" s="644"/>
      <c r="P22" s="644">
        <v>16</v>
      </c>
    </row>
    <row r="23" spans="1:16" ht="16.5" x14ac:dyDescent="0.3">
      <c r="A23" s="649" t="s">
        <v>1003</v>
      </c>
      <c r="B23" s="644">
        <v>74</v>
      </c>
      <c r="C23" s="644">
        <v>77</v>
      </c>
      <c r="D23" s="644">
        <v>81</v>
      </c>
      <c r="E23" s="644">
        <v>81</v>
      </c>
      <c r="F23" s="644">
        <v>82</v>
      </c>
      <c r="G23" s="644">
        <v>85</v>
      </c>
      <c r="H23" s="644">
        <v>90</v>
      </c>
      <c r="I23" s="644">
        <v>95</v>
      </c>
      <c r="J23" s="644">
        <v>96</v>
      </c>
      <c r="K23" s="644">
        <v>96</v>
      </c>
      <c r="L23" s="644">
        <v>96</v>
      </c>
      <c r="M23" s="644">
        <v>103</v>
      </c>
      <c r="N23" s="644">
        <v>103</v>
      </c>
      <c r="O23" s="644">
        <v>101</v>
      </c>
      <c r="P23" s="644">
        <v>103</v>
      </c>
    </row>
    <row r="24" spans="1:16" ht="16.5" x14ac:dyDescent="0.3">
      <c r="A24" s="649" t="s">
        <v>1002</v>
      </c>
      <c r="B24" s="644">
        <v>1763</v>
      </c>
      <c r="C24" s="644">
        <v>1792</v>
      </c>
      <c r="D24" s="644">
        <v>1843</v>
      </c>
      <c r="E24" s="644">
        <v>1876</v>
      </c>
      <c r="F24" s="644">
        <v>1874</v>
      </c>
      <c r="G24" s="644">
        <v>2018</v>
      </c>
      <c r="H24" s="644">
        <v>2039</v>
      </c>
      <c r="I24" s="644">
        <v>2067</v>
      </c>
      <c r="J24" s="644">
        <v>2148</v>
      </c>
      <c r="K24" s="644">
        <v>2232</v>
      </c>
      <c r="L24" s="644">
        <v>2297</v>
      </c>
      <c r="M24" s="644">
        <v>2391</v>
      </c>
      <c r="N24" s="644">
        <v>2420</v>
      </c>
      <c r="O24" s="644">
        <v>2476</v>
      </c>
      <c r="P24" s="644">
        <v>2548</v>
      </c>
    </row>
    <row r="25" spans="1:16" ht="16.5" x14ac:dyDescent="0.3">
      <c r="A25" s="649" t="s">
        <v>1001</v>
      </c>
      <c r="B25" s="644">
        <v>180</v>
      </c>
      <c r="C25" s="644">
        <v>185</v>
      </c>
      <c r="D25" s="644">
        <v>193</v>
      </c>
      <c r="E25" s="644">
        <v>192</v>
      </c>
      <c r="F25" s="644">
        <v>196</v>
      </c>
      <c r="G25" s="644">
        <v>208</v>
      </c>
      <c r="H25" s="644">
        <v>209</v>
      </c>
      <c r="I25" s="644">
        <v>213</v>
      </c>
      <c r="J25" s="644">
        <v>213</v>
      </c>
      <c r="K25" s="644">
        <v>223</v>
      </c>
      <c r="L25" s="644">
        <v>237</v>
      </c>
      <c r="M25" s="644">
        <v>248</v>
      </c>
      <c r="N25" s="644">
        <v>249</v>
      </c>
      <c r="O25" s="644">
        <v>267</v>
      </c>
      <c r="P25" s="644">
        <v>265</v>
      </c>
    </row>
    <row r="26" spans="1:16" ht="16.5" x14ac:dyDescent="0.3">
      <c r="A26" s="649" t="s">
        <v>1000</v>
      </c>
      <c r="B26" s="644">
        <v>188</v>
      </c>
      <c r="C26" s="644">
        <v>189</v>
      </c>
      <c r="D26" s="644">
        <v>201</v>
      </c>
      <c r="E26" s="644">
        <v>200</v>
      </c>
      <c r="F26" s="644">
        <v>192</v>
      </c>
      <c r="G26" s="644">
        <v>207</v>
      </c>
      <c r="H26" s="644">
        <v>211</v>
      </c>
      <c r="I26" s="644">
        <v>213</v>
      </c>
      <c r="J26" s="644">
        <v>220</v>
      </c>
      <c r="K26" s="644">
        <v>226</v>
      </c>
      <c r="L26" s="644">
        <v>228</v>
      </c>
      <c r="M26" s="644">
        <v>232</v>
      </c>
      <c r="N26" s="644">
        <v>229</v>
      </c>
      <c r="O26" s="644">
        <v>238</v>
      </c>
      <c r="P26" s="644">
        <v>244</v>
      </c>
    </row>
    <row r="27" spans="1:16" ht="16.5" x14ac:dyDescent="0.3">
      <c r="A27" s="649" t="s">
        <v>999</v>
      </c>
      <c r="B27" s="644">
        <v>137</v>
      </c>
      <c r="C27" s="644">
        <v>141</v>
      </c>
      <c r="D27" s="644">
        <v>141</v>
      </c>
      <c r="E27" s="644">
        <v>141</v>
      </c>
      <c r="F27" s="644">
        <v>145</v>
      </c>
      <c r="G27" s="644">
        <v>145</v>
      </c>
      <c r="H27" s="644">
        <v>144</v>
      </c>
      <c r="I27" s="644">
        <v>142</v>
      </c>
      <c r="J27" s="644">
        <v>150</v>
      </c>
      <c r="K27" s="644">
        <v>148</v>
      </c>
      <c r="L27" s="644">
        <v>147</v>
      </c>
      <c r="M27" s="644">
        <v>155</v>
      </c>
      <c r="N27" s="644">
        <v>152</v>
      </c>
      <c r="O27" s="644">
        <v>152</v>
      </c>
      <c r="P27" s="644">
        <v>156</v>
      </c>
    </row>
    <row r="28" spans="1:16" ht="16.5" x14ac:dyDescent="0.3">
      <c r="A28" s="649" t="s">
        <v>998</v>
      </c>
      <c r="B28" s="644">
        <v>152</v>
      </c>
      <c r="C28" s="644">
        <v>157</v>
      </c>
      <c r="D28" s="644">
        <v>155</v>
      </c>
      <c r="E28" s="644">
        <v>157</v>
      </c>
      <c r="F28" s="644">
        <v>155</v>
      </c>
      <c r="G28" s="644">
        <v>160</v>
      </c>
      <c r="H28" s="644">
        <v>159</v>
      </c>
      <c r="I28" s="644">
        <v>169</v>
      </c>
      <c r="J28" s="644">
        <v>168</v>
      </c>
      <c r="K28" s="644">
        <v>171</v>
      </c>
      <c r="L28" s="644">
        <v>184</v>
      </c>
      <c r="M28" s="644">
        <v>188</v>
      </c>
      <c r="N28" s="644">
        <v>186</v>
      </c>
      <c r="O28" s="644">
        <v>186</v>
      </c>
      <c r="P28" s="644">
        <v>184</v>
      </c>
    </row>
    <row r="29" spans="1:16" ht="16.5" x14ac:dyDescent="0.3">
      <c r="A29" s="649" t="s">
        <v>997</v>
      </c>
      <c r="B29" s="644">
        <v>116</v>
      </c>
      <c r="C29" s="644">
        <v>115</v>
      </c>
      <c r="D29" s="644">
        <v>120</v>
      </c>
      <c r="E29" s="644">
        <v>115</v>
      </c>
      <c r="F29" s="644">
        <v>121</v>
      </c>
      <c r="G29" s="644">
        <v>123</v>
      </c>
      <c r="H29" s="644">
        <v>124</v>
      </c>
      <c r="I29" s="644">
        <v>120</v>
      </c>
      <c r="J29" s="644">
        <v>125</v>
      </c>
      <c r="K29" s="644">
        <v>128</v>
      </c>
      <c r="L29" s="644">
        <v>136</v>
      </c>
      <c r="M29" s="644">
        <v>142</v>
      </c>
      <c r="N29" s="644">
        <v>143</v>
      </c>
      <c r="O29" s="644">
        <v>148</v>
      </c>
      <c r="P29" s="644">
        <v>149</v>
      </c>
    </row>
    <row r="30" spans="1:16" ht="16.5" x14ac:dyDescent="0.3">
      <c r="A30" s="649" t="s">
        <v>996</v>
      </c>
      <c r="B30" s="644"/>
      <c r="C30" s="644"/>
      <c r="D30" s="644"/>
      <c r="E30" s="644"/>
      <c r="F30" s="644"/>
      <c r="G30" s="644"/>
      <c r="H30" s="644"/>
      <c r="I30" s="644"/>
      <c r="J30" s="644"/>
      <c r="K30" s="644"/>
      <c r="L30" s="644"/>
      <c r="M30" s="644"/>
      <c r="N30" s="644"/>
      <c r="O30" s="644"/>
      <c r="P30" s="644">
        <v>10</v>
      </c>
    </row>
    <row r="31" spans="1:16" ht="16.5" x14ac:dyDescent="0.3">
      <c r="A31" s="649" t="s">
        <v>995</v>
      </c>
      <c r="B31" s="644">
        <v>147</v>
      </c>
      <c r="C31" s="644">
        <v>145</v>
      </c>
      <c r="D31" s="644">
        <v>149</v>
      </c>
      <c r="E31" s="644">
        <v>149</v>
      </c>
      <c r="F31" s="644">
        <v>149</v>
      </c>
      <c r="G31" s="644">
        <v>161</v>
      </c>
      <c r="H31" s="644">
        <v>152</v>
      </c>
      <c r="I31" s="644">
        <v>157</v>
      </c>
      <c r="J31" s="644">
        <v>158</v>
      </c>
      <c r="K31" s="644">
        <v>162</v>
      </c>
      <c r="L31" s="644">
        <v>162</v>
      </c>
      <c r="M31" s="644">
        <v>164</v>
      </c>
      <c r="N31" s="644">
        <v>158</v>
      </c>
      <c r="O31" s="644">
        <v>165</v>
      </c>
      <c r="P31" s="644">
        <v>172</v>
      </c>
    </row>
    <row r="32" spans="1:16" ht="16.5" x14ac:dyDescent="0.3">
      <c r="A32" s="649" t="s">
        <v>994</v>
      </c>
      <c r="B32" s="644">
        <v>13</v>
      </c>
      <c r="C32" s="644">
        <v>13</v>
      </c>
      <c r="D32" s="644">
        <v>12</v>
      </c>
      <c r="E32" s="644">
        <v>13</v>
      </c>
      <c r="F32" s="644">
        <v>12</v>
      </c>
      <c r="G32" s="644">
        <v>12</v>
      </c>
      <c r="H32" s="644">
        <v>12</v>
      </c>
      <c r="I32" s="644">
        <v>13</v>
      </c>
      <c r="J32" s="644">
        <v>13</v>
      </c>
      <c r="K32" s="644">
        <v>12</v>
      </c>
      <c r="L32" s="644">
        <v>12</v>
      </c>
      <c r="M32" s="644">
        <v>12</v>
      </c>
      <c r="N32" s="644">
        <v>12</v>
      </c>
      <c r="O32" s="644">
        <v>13</v>
      </c>
      <c r="P32" s="644">
        <v>14</v>
      </c>
    </row>
    <row r="33" spans="1:16" ht="16.5" x14ac:dyDescent="0.3">
      <c r="A33" s="652" t="s">
        <v>993</v>
      </c>
      <c r="B33" s="644"/>
      <c r="C33" s="644"/>
      <c r="D33" s="644"/>
      <c r="E33" s="644"/>
      <c r="F33" s="644"/>
      <c r="G33" s="644"/>
      <c r="H33" s="644"/>
      <c r="I33" s="644"/>
      <c r="J33" s="644"/>
      <c r="K33" s="644"/>
      <c r="L33" s="644"/>
      <c r="M33" s="644"/>
      <c r="N33" s="644"/>
      <c r="O33" s="644"/>
      <c r="P33" s="644">
        <v>57</v>
      </c>
    </row>
    <row r="34" spans="1:16" ht="16.5" x14ac:dyDescent="0.3">
      <c r="A34" s="649" t="s">
        <v>992</v>
      </c>
      <c r="B34" s="644">
        <v>2831</v>
      </c>
      <c r="C34" s="644">
        <v>2902</v>
      </c>
      <c r="D34" s="644">
        <v>3011</v>
      </c>
      <c r="E34" s="644">
        <v>3048</v>
      </c>
      <c r="F34" s="644">
        <v>3100</v>
      </c>
      <c r="G34" s="644">
        <v>3301</v>
      </c>
      <c r="H34" s="644">
        <v>3336</v>
      </c>
      <c r="I34" s="644">
        <v>3402</v>
      </c>
      <c r="J34" s="644">
        <v>3451</v>
      </c>
      <c r="K34" s="644">
        <v>3555</v>
      </c>
      <c r="L34" s="644">
        <v>3643</v>
      </c>
      <c r="M34" s="644">
        <v>3736</v>
      </c>
      <c r="N34" s="644">
        <v>3772</v>
      </c>
      <c r="O34" s="644">
        <v>3812</v>
      </c>
      <c r="P34" s="644">
        <v>3883</v>
      </c>
    </row>
    <row r="35" spans="1:16" ht="16.5" x14ac:dyDescent="0.3">
      <c r="A35" s="649" t="s">
        <v>991</v>
      </c>
      <c r="B35" s="644">
        <v>139</v>
      </c>
      <c r="C35" s="644">
        <v>145</v>
      </c>
      <c r="D35" s="644">
        <v>152</v>
      </c>
      <c r="E35" s="644">
        <v>153</v>
      </c>
      <c r="F35" s="644">
        <v>151</v>
      </c>
      <c r="G35" s="644">
        <v>152</v>
      </c>
      <c r="H35" s="644">
        <v>149</v>
      </c>
      <c r="I35" s="644">
        <v>168</v>
      </c>
      <c r="J35" s="644">
        <v>178</v>
      </c>
      <c r="K35" s="644">
        <v>183</v>
      </c>
      <c r="L35" s="644">
        <v>193</v>
      </c>
      <c r="M35" s="644">
        <v>208</v>
      </c>
      <c r="N35" s="644">
        <v>217</v>
      </c>
      <c r="O35" s="644">
        <v>225</v>
      </c>
      <c r="P35" s="644">
        <v>225</v>
      </c>
    </row>
    <row r="36" spans="1:16" ht="16.5" x14ac:dyDescent="0.3">
      <c r="A36" s="649" t="s">
        <v>990</v>
      </c>
      <c r="B36" s="644">
        <v>63</v>
      </c>
      <c r="C36" s="644">
        <v>64</v>
      </c>
      <c r="D36" s="644">
        <v>63</v>
      </c>
      <c r="E36" s="644">
        <v>64</v>
      </c>
      <c r="F36" s="644">
        <v>66</v>
      </c>
      <c r="G36" s="644">
        <v>69</v>
      </c>
      <c r="H36" s="644">
        <v>69</v>
      </c>
      <c r="I36" s="644">
        <v>71</v>
      </c>
      <c r="J36" s="644">
        <v>77</v>
      </c>
      <c r="K36" s="644">
        <v>87</v>
      </c>
      <c r="L36" s="644">
        <v>90</v>
      </c>
      <c r="M36" s="644">
        <v>98</v>
      </c>
      <c r="N36" s="644">
        <v>101</v>
      </c>
      <c r="O36" s="644">
        <v>101</v>
      </c>
      <c r="P36" s="644">
        <v>108</v>
      </c>
    </row>
    <row r="37" spans="1:16" ht="16.5" x14ac:dyDescent="0.3">
      <c r="A37" s="649" t="s">
        <v>989</v>
      </c>
      <c r="B37" s="644">
        <v>56</v>
      </c>
      <c r="C37" s="644">
        <v>57</v>
      </c>
      <c r="D37" s="644">
        <v>57</v>
      </c>
      <c r="E37" s="644">
        <v>56</v>
      </c>
      <c r="F37" s="644">
        <v>61</v>
      </c>
      <c r="G37" s="644">
        <v>58</v>
      </c>
      <c r="H37" s="644">
        <v>55</v>
      </c>
      <c r="I37" s="644">
        <v>52</v>
      </c>
      <c r="J37" s="644">
        <v>50</v>
      </c>
      <c r="K37" s="644">
        <v>50</v>
      </c>
      <c r="L37" s="644">
        <v>47</v>
      </c>
      <c r="M37" s="644">
        <v>46</v>
      </c>
      <c r="N37" s="644">
        <v>39</v>
      </c>
      <c r="O37" s="644">
        <v>35</v>
      </c>
      <c r="P37" s="644">
        <v>10</v>
      </c>
    </row>
    <row r="38" spans="1:16" ht="16.5" x14ac:dyDescent="0.3">
      <c r="A38" s="649" t="s">
        <v>988</v>
      </c>
      <c r="B38" s="644">
        <v>257</v>
      </c>
      <c r="C38" s="644">
        <v>264</v>
      </c>
      <c r="D38" s="644">
        <v>271</v>
      </c>
      <c r="E38" s="644">
        <v>275</v>
      </c>
      <c r="F38" s="644">
        <v>298</v>
      </c>
      <c r="G38" s="644">
        <v>324</v>
      </c>
      <c r="H38" s="644">
        <v>343</v>
      </c>
      <c r="I38" s="644">
        <v>346</v>
      </c>
      <c r="J38" s="644">
        <v>370</v>
      </c>
      <c r="K38" s="644">
        <v>374</v>
      </c>
      <c r="L38" s="644">
        <v>397</v>
      </c>
      <c r="M38" s="644">
        <v>404</v>
      </c>
      <c r="N38" s="644">
        <v>421</v>
      </c>
      <c r="O38" s="644">
        <v>419</v>
      </c>
      <c r="P38" s="644">
        <v>418</v>
      </c>
    </row>
    <row r="39" spans="1:16" ht="16.5" x14ac:dyDescent="0.3">
      <c r="A39" s="649" t="s">
        <v>987</v>
      </c>
      <c r="B39" s="644">
        <v>1979</v>
      </c>
      <c r="C39" s="644">
        <v>2055</v>
      </c>
      <c r="D39" s="644">
        <v>2205</v>
      </c>
      <c r="E39" s="644">
        <v>2212</v>
      </c>
      <c r="F39" s="644">
        <v>2230</v>
      </c>
      <c r="G39" s="644">
        <v>2453</v>
      </c>
      <c r="H39" s="644">
        <v>2507</v>
      </c>
      <c r="I39" s="644">
        <v>2523</v>
      </c>
      <c r="J39" s="644">
        <v>2639</v>
      </c>
      <c r="K39" s="644">
        <v>2720</v>
      </c>
      <c r="L39" s="644">
        <v>2820</v>
      </c>
      <c r="M39" s="644">
        <v>2883</v>
      </c>
      <c r="N39" s="644">
        <v>2924</v>
      </c>
      <c r="O39" s="644">
        <v>2981</v>
      </c>
      <c r="P39" s="644">
        <v>3001</v>
      </c>
    </row>
    <row r="40" spans="1:16" ht="16.5" x14ac:dyDescent="0.3">
      <c r="A40" s="649" t="s">
        <v>986</v>
      </c>
      <c r="B40" s="644">
        <v>169</v>
      </c>
      <c r="C40" s="644">
        <v>191</v>
      </c>
      <c r="D40" s="644">
        <v>207</v>
      </c>
      <c r="E40" s="644">
        <v>220</v>
      </c>
      <c r="F40" s="644">
        <v>233</v>
      </c>
      <c r="G40" s="644">
        <v>273</v>
      </c>
      <c r="H40" s="644">
        <v>299</v>
      </c>
      <c r="I40" s="644">
        <v>304</v>
      </c>
      <c r="J40" s="644">
        <v>313</v>
      </c>
      <c r="K40" s="644">
        <v>327</v>
      </c>
      <c r="L40" s="644">
        <v>366</v>
      </c>
      <c r="M40" s="644">
        <v>395</v>
      </c>
      <c r="N40" s="644">
        <v>406</v>
      </c>
      <c r="O40" s="644">
        <v>437</v>
      </c>
      <c r="P40" s="644">
        <v>463</v>
      </c>
    </row>
    <row r="41" spans="1:16" ht="16.5" x14ac:dyDescent="0.3">
      <c r="A41" s="649" t="s">
        <v>985</v>
      </c>
      <c r="B41" s="644"/>
      <c r="C41" s="644"/>
      <c r="D41" s="644"/>
      <c r="E41" s="644"/>
      <c r="F41" s="644"/>
      <c r="G41" s="644"/>
      <c r="H41" s="644"/>
      <c r="I41" s="644"/>
      <c r="J41" s="644"/>
      <c r="K41" s="644"/>
      <c r="L41" s="644"/>
      <c r="M41" s="644"/>
      <c r="N41" s="644"/>
      <c r="O41" s="644"/>
      <c r="P41" s="644">
        <v>17</v>
      </c>
    </row>
    <row r="42" spans="1:16" ht="16.5" x14ac:dyDescent="0.3">
      <c r="A42" s="652" t="s">
        <v>984</v>
      </c>
      <c r="B42" s="644">
        <v>44</v>
      </c>
      <c r="C42" s="644">
        <v>52</v>
      </c>
      <c r="D42" s="644">
        <v>58</v>
      </c>
      <c r="E42" s="644">
        <v>65</v>
      </c>
      <c r="F42" s="644">
        <v>78</v>
      </c>
      <c r="G42" s="644">
        <v>155</v>
      </c>
      <c r="H42" s="644">
        <v>188</v>
      </c>
      <c r="I42" s="644">
        <v>209</v>
      </c>
      <c r="J42" s="644">
        <v>250</v>
      </c>
      <c r="K42" s="644">
        <v>280</v>
      </c>
      <c r="L42" s="644">
        <v>310</v>
      </c>
      <c r="M42" s="644">
        <v>378</v>
      </c>
      <c r="N42" s="644">
        <v>416</v>
      </c>
      <c r="O42" s="644">
        <v>429</v>
      </c>
      <c r="P42" s="644">
        <v>480</v>
      </c>
    </row>
    <row r="43" spans="1:16" ht="16.5" x14ac:dyDescent="0.3">
      <c r="A43" s="649" t="s">
        <v>983</v>
      </c>
      <c r="B43" s="644">
        <v>163</v>
      </c>
      <c r="C43" s="644">
        <v>160</v>
      </c>
      <c r="D43" s="644">
        <v>158</v>
      </c>
      <c r="E43" s="644">
        <v>152</v>
      </c>
      <c r="F43" s="644">
        <v>157</v>
      </c>
      <c r="G43" s="644">
        <v>168</v>
      </c>
      <c r="H43" s="644">
        <v>170</v>
      </c>
      <c r="I43" s="644">
        <v>166</v>
      </c>
      <c r="J43" s="644">
        <v>171</v>
      </c>
      <c r="K43" s="644">
        <v>180</v>
      </c>
      <c r="L43" s="644">
        <v>188</v>
      </c>
      <c r="M43" s="644">
        <v>197</v>
      </c>
      <c r="N43" s="644">
        <v>211</v>
      </c>
      <c r="O43" s="644">
        <v>216</v>
      </c>
      <c r="P43" s="644">
        <v>210</v>
      </c>
    </row>
    <row r="44" spans="1:16" ht="16.5" x14ac:dyDescent="0.3">
      <c r="A44" s="649" t="s">
        <v>982</v>
      </c>
      <c r="B44" s="644">
        <v>191</v>
      </c>
      <c r="C44" s="644">
        <v>191</v>
      </c>
      <c r="D44" s="644">
        <v>206</v>
      </c>
      <c r="E44" s="644">
        <v>202</v>
      </c>
      <c r="F44" s="644">
        <v>207</v>
      </c>
      <c r="G44" s="644">
        <v>219</v>
      </c>
      <c r="H44" s="644">
        <v>222</v>
      </c>
      <c r="I44" s="644">
        <v>241</v>
      </c>
      <c r="J44" s="644">
        <v>248</v>
      </c>
      <c r="K44" s="644">
        <v>255</v>
      </c>
      <c r="L44" s="644">
        <v>271</v>
      </c>
      <c r="M44" s="644">
        <v>287</v>
      </c>
      <c r="N44" s="644">
        <v>294</v>
      </c>
      <c r="O44" s="644">
        <v>296</v>
      </c>
      <c r="P44" s="644">
        <v>311</v>
      </c>
    </row>
    <row r="45" spans="1:16" ht="16.5" x14ac:dyDescent="0.3">
      <c r="A45" s="649" t="s">
        <v>981</v>
      </c>
      <c r="B45" s="644">
        <v>179</v>
      </c>
      <c r="C45" s="644">
        <v>179</v>
      </c>
      <c r="D45" s="644">
        <v>188</v>
      </c>
      <c r="E45" s="644">
        <v>184</v>
      </c>
      <c r="F45" s="644">
        <v>187</v>
      </c>
      <c r="G45" s="644">
        <v>207</v>
      </c>
      <c r="H45" s="644">
        <v>205</v>
      </c>
      <c r="I45" s="644">
        <v>205</v>
      </c>
      <c r="J45" s="644">
        <v>210</v>
      </c>
      <c r="K45" s="644">
        <v>224</v>
      </c>
      <c r="L45" s="644">
        <v>226</v>
      </c>
      <c r="M45" s="644">
        <v>223</v>
      </c>
      <c r="N45" s="644">
        <v>233</v>
      </c>
      <c r="O45" s="644">
        <v>229</v>
      </c>
      <c r="P45" s="644">
        <v>238</v>
      </c>
    </row>
    <row r="46" spans="1:16" ht="16.5" x14ac:dyDescent="0.3">
      <c r="A46" s="649" t="s">
        <v>980</v>
      </c>
      <c r="B46" s="644"/>
      <c r="C46" s="644"/>
      <c r="D46" s="644"/>
      <c r="E46" s="644"/>
      <c r="F46" s="644"/>
      <c r="G46" s="644"/>
      <c r="H46" s="644"/>
      <c r="I46" s="644"/>
      <c r="J46" s="644"/>
      <c r="K46" s="644"/>
      <c r="L46" s="644"/>
      <c r="M46" s="644"/>
      <c r="N46" s="644"/>
      <c r="O46" s="644"/>
      <c r="P46" s="644">
        <v>17</v>
      </c>
    </row>
    <row r="47" spans="1:16" ht="16.5" x14ac:dyDescent="0.3">
      <c r="A47" s="649" t="s">
        <v>979</v>
      </c>
      <c r="B47" s="644">
        <v>589</v>
      </c>
      <c r="C47" s="644">
        <v>603</v>
      </c>
      <c r="D47" s="644">
        <v>603</v>
      </c>
      <c r="E47" s="644">
        <v>619</v>
      </c>
      <c r="F47" s="644">
        <v>618</v>
      </c>
      <c r="G47" s="644">
        <v>651</v>
      </c>
      <c r="H47" s="644">
        <v>664</v>
      </c>
      <c r="I47" s="644">
        <v>664</v>
      </c>
      <c r="J47" s="644">
        <v>684</v>
      </c>
      <c r="K47" s="644">
        <v>698</v>
      </c>
      <c r="L47" s="644">
        <v>713</v>
      </c>
      <c r="M47" s="644">
        <v>744</v>
      </c>
      <c r="N47" s="644">
        <v>751</v>
      </c>
      <c r="O47" s="644">
        <v>750</v>
      </c>
      <c r="P47" s="644">
        <v>751</v>
      </c>
    </row>
    <row r="48" spans="1:16" ht="16.5" x14ac:dyDescent="0.3">
      <c r="A48" s="649" t="s">
        <v>978</v>
      </c>
      <c r="B48" s="644">
        <v>81</v>
      </c>
      <c r="C48" s="644">
        <v>90</v>
      </c>
      <c r="D48" s="644">
        <v>95</v>
      </c>
      <c r="E48" s="644">
        <v>89</v>
      </c>
      <c r="F48" s="644">
        <v>88</v>
      </c>
      <c r="G48" s="644">
        <v>97</v>
      </c>
      <c r="H48" s="644">
        <v>107</v>
      </c>
      <c r="I48" s="644">
        <v>106</v>
      </c>
      <c r="J48" s="644">
        <v>113</v>
      </c>
      <c r="K48" s="644">
        <v>125</v>
      </c>
      <c r="L48" s="644">
        <v>145</v>
      </c>
      <c r="M48" s="644">
        <v>155</v>
      </c>
      <c r="N48" s="644">
        <v>166</v>
      </c>
      <c r="O48" s="644">
        <v>170</v>
      </c>
      <c r="P48" s="644">
        <v>181</v>
      </c>
    </row>
    <row r="49" spans="1:16" ht="16.5" x14ac:dyDescent="0.3">
      <c r="A49" s="649" t="s">
        <v>977</v>
      </c>
      <c r="B49" s="644"/>
      <c r="C49" s="644"/>
      <c r="D49" s="644"/>
      <c r="E49" s="644"/>
      <c r="F49" s="644"/>
      <c r="G49" s="644"/>
      <c r="H49" s="644"/>
      <c r="I49" s="644"/>
      <c r="J49" s="644"/>
      <c r="K49" s="644"/>
      <c r="L49" s="644"/>
      <c r="M49" s="644"/>
      <c r="N49" s="644"/>
      <c r="O49" s="644"/>
      <c r="P49" s="644">
        <v>8</v>
      </c>
    </row>
    <row r="50" spans="1:16" ht="16.5" x14ac:dyDescent="0.3">
      <c r="A50" s="649" t="s">
        <v>976</v>
      </c>
      <c r="B50" s="644">
        <v>131</v>
      </c>
      <c r="C50" s="644">
        <v>135</v>
      </c>
      <c r="D50" s="644">
        <v>135</v>
      </c>
      <c r="E50" s="644">
        <v>138</v>
      </c>
      <c r="F50" s="644">
        <v>141</v>
      </c>
      <c r="G50" s="644">
        <v>159</v>
      </c>
      <c r="H50" s="644">
        <v>167</v>
      </c>
      <c r="I50" s="644">
        <v>170</v>
      </c>
      <c r="J50" s="644">
        <v>177</v>
      </c>
      <c r="K50" s="644">
        <v>184</v>
      </c>
      <c r="L50" s="644">
        <v>193</v>
      </c>
      <c r="M50" s="644">
        <v>197</v>
      </c>
      <c r="N50" s="644">
        <v>207</v>
      </c>
      <c r="O50" s="644">
        <v>213</v>
      </c>
      <c r="P50" s="644">
        <v>219</v>
      </c>
    </row>
    <row r="51" spans="1:16" ht="16.5" x14ac:dyDescent="0.3">
      <c r="A51" s="649" t="s">
        <v>975</v>
      </c>
      <c r="B51" s="644">
        <v>499</v>
      </c>
      <c r="C51" s="644">
        <v>496</v>
      </c>
      <c r="D51" s="644">
        <v>502</v>
      </c>
      <c r="E51" s="644">
        <v>504</v>
      </c>
      <c r="F51" s="644">
        <v>502</v>
      </c>
      <c r="G51" s="644">
        <v>530</v>
      </c>
      <c r="H51" s="644">
        <v>544</v>
      </c>
      <c r="I51" s="644">
        <v>555</v>
      </c>
      <c r="J51" s="644">
        <v>565</v>
      </c>
      <c r="K51" s="644">
        <v>586</v>
      </c>
      <c r="L51" s="644">
        <v>586</v>
      </c>
      <c r="M51" s="644">
        <v>606</v>
      </c>
      <c r="N51" s="644">
        <v>599</v>
      </c>
      <c r="O51" s="644">
        <v>614</v>
      </c>
      <c r="P51" s="644">
        <v>612</v>
      </c>
    </row>
    <row r="52" spans="1:16" ht="16.5" x14ac:dyDescent="0.3">
      <c r="A52" s="649" t="s">
        <v>974</v>
      </c>
      <c r="B52" s="644">
        <v>2755</v>
      </c>
      <c r="C52" s="644">
        <v>2796</v>
      </c>
      <c r="D52" s="644">
        <v>2875</v>
      </c>
      <c r="E52" s="644">
        <v>2906</v>
      </c>
      <c r="F52" s="644">
        <v>2893</v>
      </c>
      <c r="G52" s="644">
        <v>3085</v>
      </c>
      <c r="H52" s="644">
        <v>3095</v>
      </c>
      <c r="I52" s="644">
        <v>3108</v>
      </c>
      <c r="J52" s="644">
        <v>3121</v>
      </c>
      <c r="K52" s="644">
        <v>3223</v>
      </c>
      <c r="L52" s="644">
        <v>3276</v>
      </c>
      <c r="M52" s="644">
        <v>3322</v>
      </c>
      <c r="N52" s="644">
        <v>3336</v>
      </c>
      <c r="O52" s="644">
        <v>3369</v>
      </c>
      <c r="P52" s="644">
        <v>3391</v>
      </c>
    </row>
    <row r="53" spans="1:16" ht="16.5" x14ac:dyDescent="0.3">
      <c r="A53" s="649" t="s">
        <v>973</v>
      </c>
      <c r="B53" s="644">
        <v>40</v>
      </c>
      <c r="C53" s="644">
        <v>40</v>
      </c>
      <c r="D53" s="644">
        <v>40</v>
      </c>
      <c r="E53" s="644">
        <v>42</v>
      </c>
      <c r="F53" s="644">
        <v>44</v>
      </c>
      <c r="G53" s="644">
        <v>47</v>
      </c>
      <c r="H53" s="644">
        <v>46</v>
      </c>
      <c r="I53" s="644">
        <v>45</v>
      </c>
      <c r="J53" s="644">
        <v>52</v>
      </c>
      <c r="K53" s="644">
        <v>55</v>
      </c>
      <c r="L53" s="644">
        <v>58</v>
      </c>
      <c r="M53" s="644">
        <v>63</v>
      </c>
      <c r="N53" s="644">
        <v>61</v>
      </c>
      <c r="O53" s="644">
        <v>65</v>
      </c>
      <c r="P53" s="644">
        <v>70</v>
      </c>
    </row>
    <row r="54" spans="1:16" ht="16.5" x14ac:dyDescent="0.3">
      <c r="A54" s="649" t="s">
        <v>972</v>
      </c>
      <c r="B54" s="644">
        <v>230</v>
      </c>
      <c r="C54" s="644">
        <v>237</v>
      </c>
      <c r="D54" s="644">
        <v>246</v>
      </c>
      <c r="E54" s="644">
        <v>244</v>
      </c>
      <c r="F54" s="644">
        <v>245</v>
      </c>
      <c r="G54" s="644">
        <v>266</v>
      </c>
      <c r="H54" s="644">
        <v>271</v>
      </c>
      <c r="I54" s="644">
        <v>268</v>
      </c>
      <c r="J54" s="644">
        <v>279</v>
      </c>
      <c r="K54" s="644">
        <v>289</v>
      </c>
      <c r="L54" s="644">
        <v>304</v>
      </c>
      <c r="M54" s="644">
        <v>314</v>
      </c>
      <c r="N54" s="644">
        <v>312</v>
      </c>
      <c r="O54" s="644">
        <v>322</v>
      </c>
      <c r="P54" s="644">
        <v>321</v>
      </c>
    </row>
    <row r="55" spans="1:16" ht="16.5" x14ac:dyDescent="0.3">
      <c r="A55" s="649" t="s">
        <v>971</v>
      </c>
      <c r="B55" s="644">
        <v>74</v>
      </c>
      <c r="C55" s="644">
        <v>74</v>
      </c>
      <c r="D55" s="644">
        <v>73</v>
      </c>
      <c r="E55" s="644">
        <v>78</v>
      </c>
      <c r="F55" s="644">
        <v>76</v>
      </c>
      <c r="G55" s="644">
        <v>79</v>
      </c>
      <c r="H55" s="644">
        <v>81</v>
      </c>
      <c r="I55" s="644">
        <v>84</v>
      </c>
      <c r="J55" s="644">
        <v>89</v>
      </c>
      <c r="K55" s="644">
        <v>93</v>
      </c>
      <c r="L55" s="644">
        <v>100</v>
      </c>
      <c r="M55" s="644">
        <v>112</v>
      </c>
      <c r="N55" s="644">
        <v>113</v>
      </c>
      <c r="O55" s="644">
        <v>120</v>
      </c>
      <c r="P55" s="644">
        <v>127</v>
      </c>
    </row>
    <row r="56" spans="1:16" ht="16.5" x14ac:dyDescent="0.3">
      <c r="A56" s="649" t="s">
        <v>970</v>
      </c>
      <c r="B56" s="644">
        <v>375</v>
      </c>
      <c r="C56" s="644">
        <v>398</v>
      </c>
      <c r="D56" s="644">
        <v>461</v>
      </c>
      <c r="E56" s="644">
        <v>499</v>
      </c>
      <c r="F56" s="644">
        <v>508</v>
      </c>
      <c r="G56" s="644">
        <v>564</v>
      </c>
      <c r="H56" s="644">
        <v>602</v>
      </c>
      <c r="I56" s="644">
        <v>625</v>
      </c>
      <c r="J56" s="644">
        <v>641</v>
      </c>
      <c r="K56" s="644">
        <v>641</v>
      </c>
      <c r="L56" s="644">
        <v>671</v>
      </c>
      <c r="M56" s="644">
        <v>697</v>
      </c>
      <c r="N56" s="644">
        <v>715</v>
      </c>
      <c r="O56" s="644">
        <v>759</v>
      </c>
      <c r="P56" s="644">
        <v>809</v>
      </c>
    </row>
    <row r="57" spans="1:16" ht="16.5" x14ac:dyDescent="0.3">
      <c r="A57" s="649" t="s">
        <v>969</v>
      </c>
      <c r="B57" s="644">
        <v>773</v>
      </c>
      <c r="C57" s="644">
        <v>799</v>
      </c>
      <c r="D57" s="644">
        <v>835</v>
      </c>
      <c r="E57" s="644">
        <v>837</v>
      </c>
      <c r="F57" s="644">
        <v>834</v>
      </c>
      <c r="G57" s="644">
        <v>867</v>
      </c>
      <c r="H57" s="644">
        <v>899</v>
      </c>
      <c r="I57" s="644">
        <v>939</v>
      </c>
      <c r="J57" s="644">
        <v>960</v>
      </c>
      <c r="K57" s="644">
        <v>972</v>
      </c>
      <c r="L57" s="644">
        <v>993</v>
      </c>
      <c r="M57" s="644">
        <v>1038</v>
      </c>
      <c r="N57" s="644">
        <v>1041</v>
      </c>
      <c r="O57" s="644">
        <v>1069</v>
      </c>
      <c r="P57" s="644">
        <v>1089</v>
      </c>
    </row>
    <row r="58" spans="1:16" ht="16.5" x14ac:dyDescent="0.3">
      <c r="A58" s="649" t="s">
        <v>968</v>
      </c>
      <c r="B58" s="644">
        <v>1432</v>
      </c>
      <c r="C58" s="644">
        <v>1462</v>
      </c>
      <c r="D58" s="644">
        <v>1512</v>
      </c>
      <c r="E58" s="644">
        <v>1520</v>
      </c>
      <c r="F58" s="644">
        <v>1543</v>
      </c>
      <c r="G58" s="644">
        <v>1661</v>
      </c>
      <c r="H58" s="644">
        <v>1670</v>
      </c>
      <c r="I58" s="644">
        <v>1722</v>
      </c>
      <c r="J58" s="644">
        <v>1745</v>
      </c>
      <c r="K58" s="644">
        <v>1776</v>
      </c>
      <c r="L58" s="644">
        <v>1795</v>
      </c>
      <c r="M58" s="644">
        <v>1880</v>
      </c>
      <c r="N58" s="644">
        <v>1904</v>
      </c>
      <c r="O58" s="644">
        <v>1944</v>
      </c>
      <c r="P58" s="644">
        <v>1969</v>
      </c>
    </row>
    <row r="59" spans="1:16" ht="16.5" x14ac:dyDescent="0.3">
      <c r="A59" s="649" t="s">
        <v>967</v>
      </c>
      <c r="B59" s="644">
        <v>283</v>
      </c>
      <c r="C59" s="644">
        <v>295</v>
      </c>
      <c r="D59" s="644">
        <v>307</v>
      </c>
      <c r="E59" s="644">
        <v>309</v>
      </c>
      <c r="F59" s="644">
        <v>319</v>
      </c>
      <c r="G59" s="644">
        <v>361</v>
      </c>
      <c r="H59" s="644">
        <v>364</v>
      </c>
      <c r="I59" s="644">
        <v>379</v>
      </c>
      <c r="J59" s="644">
        <v>402</v>
      </c>
      <c r="K59" s="644">
        <v>412</v>
      </c>
      <c r="L59" s="644">
        <v>421</v>
      </c>
      <c r="M59" s="644">
        <v>450</v>
      </c>
      <c r="N59" s="644">
        <v>457</v>
      </c>
      <c r="O59" s="644">
        <v>494</v>
      </c>
      <c r="P59" s="644">
        <v>504</v>
      </c>
    </row>
    <row r="60" spans="1:16" ht="16.5" x14ac:dyDescent="0.3">
      <c r="A60" s="650"/>
      <c r="B60" s="646"/>
      <c r="C60" s="646"/>
      <c r="D60" s="646"/>
      <c r="E60" s="646"/>
      <c r="F60" s="646"/>
      <c r="G60" s="646"/>
      <c r="H60" s="646"/>
      <c r="I60" s="646"/>
      <c r="J60" s="646"/>
      <c r="K60" s="646"/>
      <c r="L60" s="646"/>
      <c r="M60" s="646"/>
      <c r="N60" s="646"/>
      <c r="O60" s="646"/>
      <c r="P60" s="646"/>
    </row>
    <row r="61" spans="1:16" ht="16.5" x14ac:dyDescent="0.3">
      <c r="A61" s="533" t="s">
        <v>966</v>
      </c>
      <c r="B61" s="534">
        <v>2439</v>
      </c>
      <c r="C61" s="534">
        <v>2483</v>
      </c>
      <c r="D61" s="534">
        <v>2549</v>
      </c>
      <c r="E61" s="534">
        <v>2623</v>
      </c>
      <c r="F61" s="534">
        <v>2670</v>
      </c>
      <c r="G61" s="534">
        <v>2520</v>
      </c>
      <c r="H61" s="534">
        <v>2557</v>
      </c>
      <c r="I61" s="534">
        <v>2644</v>
      </c>
      <c r="J61" s="534">
        <v>2707</v>
      </c>
      <c r="K61" s="534">
        <v>2844</v>
      </c>
      <c r="L61" s="534">
        <v>3064</v>
      </c>
      <c r="M61" s="534">
        <v>3321</v>
      </c>
      <c r="N61" s="534">
        <v>3503</v>
      </c>
      <c r="O61" s="534">
        <v>3638</v>
      </c>
      <c r="P61" s="534">
        <v>5985</v>
      </c>
    </row>
    <row r="62" spans="1:16" ht="16.5" x14ac:dyDescent="0.3">
      <c r="A62" s="649" t="s">
        <v>965</v>
      </c>
      <c r="B62" s="644">
        <v>549</v>
      </c>
      <c r="C62" s="644">
        <v>552</v>
      </c>
      <c r="D62" s="644">
        <v>529</v>
      </c>
      <c r="E62" s="644">
        <v>527</v>
      </c>
      <c r="F62" s="644">
        <v>520</v>
      </c>
      <c r="G62" s="644">
        <v>496</v>
      </c>
      <c r="H62" s="644">
        <v>483</v>
      </c>
      <c r="I62" s="644">
        <v>462</v>
      </c>
      <c r="J62" s="644">
        <v>439</v>
      </c>
      <c r="K62" s="644">
        <v>420</v>
      </c>
      <c r="L62" s="644">
        <v>393</v>
      </c>
      <c r="M62" s="644">
        <v>368</v>
      </c>
      <c r="N62" s="644">
        <v>343</v>
      </c>
      <c r="O62" s="644">
        <v>316</v>
      </c>
      <c r="P62" s="644">
        <v>269</v>
      </c>
    </row>
    <row r="63" spans="1:16" ht="16.5" x14ac:dyDescent="0.3">
      <c r="A63" s="650" t="s">
        <v>964</v>
      </c>
      <c r="B63" s="644">
        <v>1890</v>
      </c>
      <c r="C63" s="644">
        <v>1931</v>
      </c>
      <c r="D63" s="644">
        <v>2020</v>
      </c>
      <c r="E63" s="644">
        <v>2096</v>
      </c>
      <c r="F63" s="644">
        <v>2150</v>
      </c>
      <c r="G63" s="644">
        <v>2024</v>
      </c>
      <c r="H63" s="644">
        <v>2074</v>
      </c>
      <c r="I63" s="644">
        <v>2182</v>
      </c>
      <c r="J63" s="644">
        <v>2268</v>
      </c>
      <c r="K63" s="644">
        <v>2424</v>
      </c>
      <c r="L63" s="644">
        <v>2671</v>
      </c>
      <c r="M63" s="644">
        <v>2953</v>
      </c>
      <c r="N63" s="644">
        <v>3160</v>
      </c>
      <c r="O63" s="644">
        <v>3322</v>
      </c>
      <c r="P63" s="644">
        <v>5716</v>
      </c>
    </row>
    <row r="64" spans="1:16" ht="16.5" x14ac:dyDescent="0.3">
      <c r="A64" s="649"/>
      <c r="B64" s="644"/>
      <c r="C64" s="644"/>
      <c r="D64" s="644"/>
      <c r="E64" s="645"/>
      <c r="F64" s="644"/>
      <c r="G64" s="644"/>
      <c r="H64" s="644"/>
      <c r="I64" s="644"/>
      <c r="J64" s="644"/>
      <c r="K64" s="644"/>
      <c r="L64" s="644"/>
      <c r="M64" s="644"/>
      <c r="N64" s="644"/>
      <c r="O64" s="644"/>
      <c r="P64" s="644"/>
    </row>
    <row r="65" spans="1:16" ht="33" x14ac:dyDescent="0.3">
      <c r="A65" s="653" t="s">
        <v>799</v>
      </c>
      <c r="B65" s="534">
        <v>4944</v>
      </c>
      <c r="C65" s="534">
        <v>5011</v>
      </c>
      <c r="D65" s="534">
        <v>5169</v>
      </c>
      <c r="E65" s="534">
        <v>5227</v>
      </c>
      <c r="F65" s="534">
        <v>5283</v>
      </c>
      <c r="G65" s="534">
        <v>5748</v>
      </c>
      <c r="H65" s="534">
        <v>5894</v>
      </c>
      <c r="I65" s="534">
        <v>5985</v>
      </c>
      <c r="J65" s="534">
        <v>6236</v>
      </c>
      <c r="K65" s="534">
        <v>6460</v>
      </c>
      <c r="L65" s="534">
        <v>6729</v>
      </c>
      <c r="M65" s="534">
        <v>7081</v>
      </c>
      <c r="N65" s="534">
        <v>7259</v>
      </c>
      <c r="O65" s="534">
        <v>7449</v>
      </c>
      <c r="P65" s="534">
        <v>7597</v>
      </c>
    </row>
    <row r="66" spans="1:16" ht="16.5" x14ac:dyDescent="0.3">
      <c r="A66" s="654" t="s">
        <v>963</v>
      </c>
      <c r="B66" s="644">
        <v>265</v>
      </c>
      <c r="C66" s="644">
        <v>261</v>
      </c>
      <c r="D66" s="644">
        <v>267</v>
      </c>
      <c r="E66" s="644">
        <v>273</v>
      </c>
      <c r="F66" s="644">
        <v>274</v>
      </c>
      <c r="G66" s="644">
        <v>291</v>
      </c>
      <c r="H66" s="644">
        <v>296</v>
      </c>
      <c r="I66" s="644">
        <v>302</v>
      </c>
      <c r="J66" s="644">
        <v>318</v>
      </c>
      <c r="K66" s="644">
        <v>322</v>
      </c>
      <c r="L66" s="644">
        <v>323</v>
      </c>
      <c r="M66" s="644">
        <v>343</v>
      </c>
      <c r="N66" s="644">
        <v>349</v>
      </c>
      <c r="O66" s="644">
        <v>351</v>
      </c>
      <c r="P66" s="644">
        <v>360</v>
      </c>
    </row>
    <row r="67" spans="1:16" ht="16.5" x14ac:dyDescent="0.3">
      <c r="A67" s="650" t="s">
        <v>962</v>
      </c>
      <c r="B67" s="644">
        <v>3641</v>
      </c>
      <c r="C67" s="644">
        <v>3670</v>
      </c>
      <c r="D67" s="644">
        <v>3776</v>
      </c>
      <c r="E67" s="644">
        <v>3812</v>
      </c>
      <c r="F67" s="644">
        <v>3851</v>
      </c>
      <c r="G67" s="644">
        <v>4129</v>
      </c>
      <c r="H67" s="644">
        <v>4210</v>
      </c>
      <c r="I67" s="644">
        <v>4260</v>
      </c>
      <c r="J67" s="644">
        <v>4407</v>
      </c>
      <c r="K67" s="644">
        <v>4535</v>
      </c>
      <c r="L67" s="644">
        <v>4636</v>
      </c>
      <c r="M67" s="644">
        <v>4837</v>
      </c>
      <c r="N67" s="644">
        <v>4951</v>
      </c>
      <c r="O67" s="644">
        <v>5075</v>
      </c>
      <c r="P67" s="644">
        <v>5152</v>
      </c>
    </row>
    <row r="68" spans="1:16" ht="16.5" x14ac:dyDescent="0.3">
      <c r="A68" s="649" t="s">
        <v>961</v>
      </c>
      <c r="B68" s="644">
        <v>31</v>
      </c>
      <c r="C68" s="644">
        <v>38</v>
      </c>
      <c r="D68" s="644">
        <v>45</v>
      </c>
      <c r="E68" s="644">
        <v>45</v>
      </c>
      <c r="F68" s="644">
        <v>48</v>
      </c>
      <c r="G68" s="644">
        <v>49</v>
      </c>
      <c r="H68" s="644">
        <v>35</v>
      </c>
      <c r="I68" s="644">
        <v>32</v>
      </c>
      <c r="J68" s="644">
        <v>32</v>
      </c>
      <c r="K68" s="644">
        <v>29</v>
      </c>
      <c r="L68" s="644">
        <v>35</v>
      </c>
      <c r="M68" s="644">
        <v>38</v>
      </c>
      <c r="N68" s="644">
        <v>41</v>
      </c>
      <c r="O68" s="644">
        <v>40</v>
      </c>
      <c r="P68" s="644">
        <v>43</v>
      </c>
    </row>
    <row r="69" spans="1:16" ht="16.5" x14ac:dyDescent="0.3">
      <c r="A69" s="649" t="s">
        <v>960</v>
      </c>
      <c r="B69" s="644">
        <v>30</v>
      </c>
      <c r="C69" s="644">
        <v>33</v>
      </c>
      <c r="D69" s="644">
        <v>36</v>
      </c>
      <c r="E69" s="644">
        <v>33</v>
      </c>
      <c r="F69" s="644">
        <v>37</v>
      </c>
      <c r="G69" s="644">
        <v>59</v>
      </c>
      <c r="H69" s="644">
        <v>78</v>
      </c>
      <c r="I69" s="644">
        <v>84</v>
      </c>
      <c r="J69" s="644">
        <v>106</v>
      </c>
      <c r="K69" s="644">
        <v>111</v>
      </c>
      <c r="L69" s="644">
        <v>125</v>
      </c>
      <c r="M69" s="644">
        <v>139</v>
      </c>
      <c r="N69" s="644">
        <v>143</v>
      </c>
      <c r="O69" s="644">
        <v>145</v>
      </c>
      <c r="P69" s="644">
        <v>158</v>
      </c>
    </row>
    <row r="70" spans="1:16" ht="16.5" x14ac:dyDescent="0.3">
      <c r="A70" s="649" t="s">
        <v>959</v>
      </c>
      <c r="B70" s="644">
        <v>9</v>
      </c>
      <c r="C70" s="644">
        <v>8</v>
      </c>
      <c r="D70" s="644">
        <v>8</v>
      </c>
      <c r="E70" s="644">
        <v>6</v>
      </c>
      <c r="F70" s="644">
        <v>6</v>
      </c>
      <c r="G70" s="644">
        <v>5</v>
      </c>
      <c r="H70" s="644">
        <v>5</v>
      </c>
      <c r="I70" s="644">
        <v>7</v>
      </c>
      <c r="J70" s="644">
        <v>7</v>
      </c>
      <c r="K70" s="644">
        <v>7</v>
      </c>
      <c r="L70" s="644">
        <v>6</v>
      </c>
      <c r="M70" s="644">
        <v>6</v>
      </c>
      <c r="N70" s="644">
        <v>5</v>
      </c>
      <c r="O70" s="644">
        <v>5</v>
      </c>
      <c r="P70" s="644">
        <v>8</v>
      </c>
    </row>
    <row r="71" spans="1:16" ht="16.5" x14ac:dyDescent="0.3">
      <c r="A71" s="649" t="s">
        <v>958</v>
      </c>
      <c r="B71" s="644">
        <v>31</v>
      </c>
      <c r="C71" s="644">
        <v>31</v>
      </c>
      <c r="D71" s="644">
        <v>30</v>
      </c>
      <c r="E71" s="644">
        <v>32</v>
      </c>
      <c r="F71" s="644">
        <v>33</v>
      </c>
      <c r="G71" s="644">
        <v>34</v>
      </c>
      <c r="H71" s="644">
        <v>37</v>
      </c>
      <c r="I71" s="644">
        <v>39</v>
      </c>
      <c r="J71" s="644">
        <v>40</v>
      </c>
      <c r="K71" s="644">
        <v>47</v>
      </c>
      <c r="L71" s="644">
        <v>51</v>
      </c>
      <c r="M71" s="644">
        <v>58</v>
      </c>
      <c r="N71" s="644">
        <v>63</v>
      </c>
      <c r="O71" s="644">
        <v>62</v>
      </c>
      <c r="P71" s="644">
        <v>66</v>
      </c>
    </row>
    <row r="72" spans="1:16" ht="16.5" x14ac:dyDescent="0.3">
      <c r="A72" s="649" t="s">
        <v>957</v>
      </c>
      <c r="B72" s="644">
        <v>42</v>
      </c>
      <c r="C72" s="644">
        <v>46</v>
      </c>
      <c r="D72" s="644">
        <v>47</v>
      </c>
      <c r="E72" s="644">
        <v>46</v>
      </c>
      <c r="F72" s="644">
        <v>44</v>
      </c>
      <c r="G72" s="644">
        <v>41</v>
      </c>
      <c r="H72" s="644">
        <v>52</v>
      </c>
      <c r="I72" s="644">
        <v>57</v>
      </c>
      <c r="J72" s="644">
        <v>59</v>
      </c>
      <c r="K72" s="644">
        <v>71</v>
      </c>
      <c r="L72" s="644">
        <v>74</v>
      </c>
      <c r="M72" s="644">
        <v>76</v>
      </c>
      <c r="N72" s="644">
        <v>76</v>
      </c>
      <c r="O72" s="644">
        <v>84</v>
      </c>
      <c r="P72" s="644">
        <v>79</v>
      </c>
    </row>
    <row r="73" spans="1:16" ht="16.5" x14ac:dyDescent="0.3">
      <c r="A73" s="649" t="s">
        <v>956</v>
      </c>
      <c r="B73" s="644">
        <v>808</v>
      </c>
      <c r="C73" s="644">
        <v>833</v>
      </c>
      <c r="D73" s="644">
        <v>870</v>
      </c>
      <c r="E73" s="644">
        <v>891</v>
      </c>
      <c r="F73" s="644">
        <v>901</v>
      </c>
      <c r="G73" s="644">
        <v>1055</v>
      </c>
      <c r="H73" s="644">
        <v>1098</v>
      </c>
      <c r="I73" s="644">
        <v>1123</v>
      </c>
      <c r="J73" s="644">
        <v>1183</v>
      </c>
      <c r="K73" s="644">
        <v>1250</v>
      </c>
      <c r="L73" s="644">
        <v>1387</v>
      </c>
      <c r="M73" s="644">
        <v>1476</v>
      </c>
      <c r="N73" s="644">
        <v>1522</v>
      </c>
      <c r="O73" s="644">
        <v>1576</v>
      </c>
      <c r="P73" s="644">
        <v>1611</v>
      </c>
    </row>
    <row r="74" spans="1:16" ht="16.5" x14ac:dyDescent="0.3">
      <c r="A74" s="649" t="s">
        <v>955</v>
      </c>
      <c r="B74" s="644">
        <v>49</v>
      </c>
      <c r="C74" s="644">
        <v>50</v>
      </c>
      <c r="D74" s="644">
        <v>50</v>
      </c>
      <c r="E74" s="644">
        <v>49</v>
      </c>
      <c r="F74" s="644">
        <v>50</v>
      </c>
      <c r="G74" s="644">
        <v>46</v>
      </c>
      <c r="H74" s="644">
        <v>45</v>
      </c>
      <c r="I74" s="644">
        <v>43</v>
      </c>
      <c r="J74" s="644">
        <v>44</v>
      </c>
      <c r="K74" s="644">
        <v>48</v>
      </c>
      <c r="L74" s="644">
        <v>50</v>
      </c>
      <c r="M74" s="644">
        <v>61</v>
      </c>
      <c r="N74" s="644">
        <v>58</v>
      </c>
      <c r="O74" s="644">
        <v>59</v>
      </c>
      <c r="P74" s="644">
        <v>61</v>
      </c>
    </row>
    <row r="75" spans="1:16" ht="16.5" x14ac:dyDescent="0.3">
      <c r="A75" s="649" t="s">
        <v>954</v>
      </c>
      <c r="B75" s="644">
        <v>36</v>
      </c>
      <c r="C75" s="644">
        <v>37</v>
      </c>
      <c r="D75" s="644">
        <v>34</v>
      </c>
      <c r="E75" s="644">
        <v>34</v>
      </c>
      <c r="F75" s="644">
        <v>34</v>
      </c>
      <c r="G75" s="644">
        <v>32</v>
      </c>
      <c r="H75" s="644">
        <v>34</v>
      </c>
      <c r="I75" s="644">
        <v>34</v>
      </c>
      <c r="J75" s="644">
        <v>37</v>
      </c>
      <c r="K75" s="644">
        <v>38</v>
      </c>
      <c r="L75" s="644">
        <v>41</v>
      </c>
      <c r="M75" s="644">
        <v>46</v>
      </c>
      <c r="N75" s="644">
        <v>49</v>
      </c>
      <c r="O75" s="644">
        <v>52</v>
      </c>
      <c r="P75" s="644">
        <v>59</v>
      </c>
    </row>
    <row r="76" spans="1:16" ht="16.5" x14ac:dyDescent="0.3">
      <c r="A76" s="649" t="s">
        <v>953</v>
      </c>
      <c r="B76" s="644">
        <v>2</v>
      </c>
      <c r="C76" s="644">
        <v>4</v>
      </c>
      <c r="D76" s="644">
        <v>6</v>
      </c>
      <c r="E76" s="644">
        <v>6</v>
      </c>
      <c r="F76" s="644">
        <v>5</v>
      </c>
      <c r="G76" s="644">
        <v>7</v>
      </c>
      <c r="H76" s="644">
        <v>4</v>
      </c>
      <c r="I76" s="644">
        <v>4</v>
      </c>
      <c r="J76" s="644">
        <v>3</v>
      </c>
      <c r="K76" s="644">
        <v>2</v>
      </c>
      <c r="L76" s="644">
        <v>1</v>
      </c>
      <c r="M76" s="644">
        <v>1</v>
      </c>
      <c r="N76" s="644">
        <v>2</v>
      </c>
      <c r="O76" s="644"/>
      <c r="P76" s="644"/>
    </row>
    <row r="77" spans="1:16" ht="16.5" x14ac:dyDescent="0.3">
      <c r="A77" s="649"/>
      <c r="B77" s="644"/>
      <c r="C77" s="644"/>
      <c r="D77" s="644"/>
      <c r="E77" s="644"/>
      <c r="F77" s="644"/>
      <c r="G77" s="644"/>
      <c r="H77" s="644"/>
      <c r="I77" s="644"/>
      <c r="J77" s="644"/>
      <c r="K77" s="644"/>
      <c r="L77" s="644"/>
      <c r="M77" s="644"/>
      <c r="N77" s="644"/>
      <c r="O77" s="644"/>
      <c r="P77" s="644"/>
    </row>
    <row r="78" spans="1:16" ht="16.5" x14ac:dyDescent="0.3">
      <c r="A78" s="648" t="s">
        <v>952</v>
      </c>
      <c r="B78" s="534">
        <v>294</v>
      </c>
      <c r="C78" s="534">
        <v>314</v>
      </c>
      <c r="D78" s="534">
        <v>348</v>
      </c>
      <c r="E78" s="534">
        <v>373</v>
      </c>
      <c r="F78" s="534">
        <v>393</v>
      </c>
      <c r="G78" s="534">
        <v>444</v>
      </c>
      <c r="H78" s="534">
        <v>508</v>
      </c>
      <c r="I78" s="534">
        <v>513</v>
      </c>
      <c r="J78" s="534">
        <v>523</v>
      </c>
      <c r="K78" s="534">
        <v>543</v>
      </c>
      <c r="L78" s="534">
        <v>537</v>
      </c>
      <c r="M78" s="534">
        <v>555</v>
      </c>
      <c r="N78" s="534">
        <v>581</v>
      </c>
      <c r="O78" s="534">
        <v>594</v>
      </c>
      <c r="P78" s="534">
        <v>811</v>
      </c>
    </row>
    <row r="79" spans="1:16" ht="16.5" x14ac:dyDescent="0.3">
      <c r="A79" s="649" t="s">
        <v>951</v>
      </c>
      <c r="B79" s="644"/>
      <c r="C79" s="644"/>
      <c r="D79" s="644"/>
      <c r="E79" s="644"/>
      <c r="F79" s="644"/>
      <c r="G79" s="644"/>
      <c r="H79" s="644"/>
      <c r="I79" s="644"/>
      <c r="J79" s="644"/>
      <c r="K79" s="644"/>
      <c r="L79" s="644"/>
      <c r="M79" s="644"/>
      <c r="N79" s="644"/>
      <c r="O79" s="644"/>
      <c r="P79" s="644">
        <v>206</v>
      </c>
    </row>
    <row r="80" spans="1:16" ht="16.5" x14ac:dyDescent="0.3">
      <c r="A80" s="649" t="s">
        <v>950</v>
      </c>
      <c r="B80" s="644">
        <v>27</v>
      </c>
      <c r="C80" s="644">
        <v>21</v>
      </c>
      <c r="D80" s="644">
        <v>24</v>
      </c>
      <c r="E80" s="644">
        <v>24</v>
      </c>
      <c r="F80" s="644">
        <v>29</v>
      </c>
      <c r="G80" s="644">
        <v>30</v>
      </c>
      <c r="H80" s="644">
        <v>30</v>
      </c>
      <c r="I80" s="644">
        <v>29</v>
      </c>
      <c r="J80" s="644">
        <v>25</v>
      </c>
      <c r="K80" s="644">
        <v>25</v>
      </c>
      <c r="L80" s="644">
        <v>23</v>
      </c>
      <c r="M80" s="644">
        <v>22</v>
      </c>
      <c r="N80" s="644">
        <v>22</v>
      </c>
      <c r="O80" s="644">
        <v>19</v>
      </c>
      <c r="P80" s="644">
        <v>34</v>
      </c>
    </row>
    <row r="81" spans="1:16" ht="16.5" x14ac:dyDescent="0.3">
      <c r="A81" s="649" t="s">
        <v>949</v>
      </c>
      <c r="B81" s="644">
        <v>237</v>
      </c>
      <c r="C81" s="644">
        <v>262</v>
      </c>
      <c r="D81" s="644">
        <v>294</v>
      </c>
      <c r="E81" s="644">
        <v>317</v>
      </c>
      <c r="F81" s="644">
        <v>331</v>
      </c>
      <c r="G81" s="644">
        <v>378</v>
      </c>
      <c r="H81" s="644">
        <v>432</v>
      </c>
      <c r="I81" s="644">
        <v>438</v>
      </c>
      <c r="J81" s="644">
        <v>456</v>
      </c>
      <c r="K81" s="644">
        <v>475</v>
      </c>
      <c r="L81" s="644">
        <v>478</v>
      </c>
      <c r="M81" s="644">
        <v>501</v>
      </c>
      <c r="N81" s="644">
        <v>523</v>
      </c>
      <c r="O81" s="644">
        <v>543</v>
      </c>
      <c r="P81" s="644">
        <v>546</v>
      </c>
    </row>
    <row r="82" spans="1:16" ht="16.5" x14ac:dyDescent="0.3">
      <c r="A82" s="649" t="s">
        <v>948</v>
      </c>
      <c r="B82" s="644">
        <v>30</v>
      </c>
      <c r="C82" s="644">
        <v>31</v>
      </c>
      <c r="D82" s="644">
        <v>30</v>
      </c>
      <c r="E82" s="644">
        <v>32</v>
      </c>
      <c r="F82" s="644">
        <v>33</v>
      </c>
      <c r="G82" s="644">
        <v>36</v>
      </c>
      <c r="H82" s="644">
        <v>46</v>
      </c>
      <c r="I82" s="644">
        <v>46</v>
      </c>
      <c r="J82" s="644">
        <v>42</v>
      </c>
      <c r="K82" s="644">
        <v>43</v>
      </c>
      <c r="L82" s="644">
        <v>36</v>
      </c>
      <c r="M82" s="644">
        <v>32</v>
      </c>
      <c r="N82" s="644">
        <v>36</v>
      </c>
      <c r="O82" s="644">
        <v>32</v>
      </c>
      <c r="P82" s="644">
        <v>25</v>
      </c>
    </row>
    <row r="83" spans="1:16" ht="16.5" x14ac:dyDescent="0.3">
      <c r="A83" s="649"/>
      <c r="B83" s="644"/>
      <c r="C83" s="644"/>
      <c r="D83" s="644"/>
      <c r="E83" s="644"/>
      <c r="F83" s="644"/>
      <c r="G83" s="644"/>
      <c r="H83" s="644"/>
      <c r="I83" s="644"/>
      <c r="J83" s="644"/>
      <c r="K83" s="644"/>
      <c r="L83" s="644"/>
      <c r="M83" s="644"/>
      <c r="N83" s="644"/>
      <c r="O83" s="644"/>
      <c r="P83" s="644"/>
    </row>
    <row r="84" spans="1:16" ht="16.5" x14ac:dyDescent="0.3">
      <c r="A84" s="648" t="s">
        <v>947</v>
      </c>
      <c r="B84" s="534">
        <v>7016</v>
      </c>
      <c r="C84" s="534">
        <v>6899</v>
      </c>
      <c r="D84" s="534">
        <v>6905</v>
      </c>
      <c r="E84" s="534">
        <v>6358</v>
      </c>
      <c r="F84" s="534">
        <v>7071</v>
      </c>
      <c r="G84" s="534">
        <v>7097</v>
      </c>
      <c r="H84" s="534">
        <v>7097</v>
      </c>
      <c r="I84" s="534">
        <v>7088</v>
      </c>
      <c r="J84" s="534">
        <v>7066</v>
      </c>
      <c r="K84" s="534">
        <v>7145</v>
      </c>
      <c r="L84" s="534">
        <v>7009</v>
      </c>
      <c r="M84" s="534">
        <v>7270</v>
      </c>
      <c r="N84" s="534">
        <v>7300</v>
      </c>
      <c r="O84" s="534">
        <v>7475</v>
      </c>
      <c r="P84" s="534">
        <v>12032</v>
      </c>
    </row>
    <row r="85" spans="1:16" ht="33" x14ac:dyDescent="0.3">
      <c r="A85" s="654" t="s">
        <v>946</v>
      </c>
      <c r="B85" s="644">
        <v>6999</v>
      </c>
      <c r="C85" s="644">
        <v>6882</v>
      </c>
      <c r="D85" s="644">
        <v>6892</v>
      </c>
      <c r="E85" s="644">
        <v>6346</v>
      </c>
      <c r="F85" s="644">
        <v>7065</v>
      </c>
      <c r="G85" s="644">
        <v>7093</v>
      </c>
      <c r="H85" s="644">
        <v>7094</v>
      </c>
      <c r="I85" s="644">
        <v>7085</v>
      </c>
      <c r="J85" s="644">
        <v>7064</v>
      </c>
      <c r="K85" s="644">
        <v>7142</v>
      </c>
      <c r="L85" s="644">
        <v>7007</v>
      </c>
      <c r="M85" s="644">
        <v>7269</v>
      </c>
      <c r="N85" s="644">
        <v>7299</v>
      </c>
      <c r="O85" s="644">
        <v>7474</v>
      </c>
      <c r="P85" s="644">
        <v>12032</v>
      </c>
    </row>
    <row r="86" spans="1:16" ht="16.5" x14ac:dyDescent="0.3">
      <c r="A86" s="649" t="s">
        <v>945</v>
      </c>
      <c r="B86" s="644">
        <v>17</v>
      </c>
      <c r="C86" s="644">
        <v>17</v>
      </c>
      <c r="D86" s="644">
        <v>13</v>
      </c>
      <c r="E86" s="644">
        <v>12</v>
      </c>
      <c r="F86" s="644">
        <v>6</v>
      </c>
      <c r="G86" s="644">
        <v>4</v>
      </c>
      <c r="H86" s="644">
        <v>3</v>
      </c>
      <c r="I86" s="644">
        <v>3</v>
      </c>
      <c r="J86" s="644">
        <v>2</v>
      </c>
      <c r="K86" s="644">
        <v>3</v>
      </c>
      <c r="L86" s="644">
        <v>2</v>
      </c>
      <c r="M86" s="644">
        <v>1</v>
      </c>
      <c r="N86" s="644">
        <v>1</v>
      </c>
      <c r="O86" s="644">
        <v>1</v>
      </c>
      <c r="P86" s="644"/>
    </row>
    <row r="87" spans="1:16" ht="16.5" x14ac:dyDescent="0.3">
      <c r="A87" s="649"/>
      <c r="B87" s="644"/>
      <c r="C87" s="644"/>
      <c r="D87" s="644"/>
      <c r="E87" s="644"/>
      <c r="F87" s="644"/>
      <c r="G87" s="644"/>
      <c r="H87" s="644"/>
      <c r="I87" s="644"/>
      <c r="J87" s="644"/>
      <c r="K87" s="644"/>
      <c r="L87" s="644"/>
      <c r="M87" s="644"/>
      <c r="N87" s="644"/>
      <c r="O87" s="644"/>
      <c r="P87" s="644"/>
    </row>
    <row r="88" spans="1:16" ht="16.5" x14ac:dyDescent="0.3">
      <c r="A88" s="648" t="s">
        <v>781</v>
      </c>
      <c r="B88" s="534">
        <v>7243</v>
      </c>
      <c r="C88" s="534">
        <v>6447</v>
      </c>
      <c r="D88" s="534">
        <v>6697</v>
      </c>
      <c r="E88" s="534">
        <v>6984</v>
      </c>
      <c r="F88" s="534">
        <v>7375</v>
      </c>
      <c r="G88" s="534">
        <v>8630</v>
      </c>
      <c r="H88" s="534">
        <v>9306</v>
      </c>
      <c r="I88" s="534">
        <v>10590</v>
      </c>
      <c r="J88" s="534">
        <v>11697</v>
      </c>
      <c r="K88" s="534">
        <v>12499</v>
      </c>
      <c r="L88" s="534">
        <v>13326</v>
      </c>
      <c r="M88" s="534">
        <v>14213</v>
      </c>
      <c r="N88" s="534">
        <v>15061</v>
      </c>
      <c r="O88" s="534">
        <v>15738</v>
      </c>
      <c r="P88" s="534">
        <v>16023</v>
      </c>
    </row>
    <row r="89" spans="1:16" ht="16.5" x14ac:dyDescent="0.3">
      <c r="A89" s="649" t="s">
        <v>780</v>
      </c>
      <c r="B89" s="644">
        <v>1551</v>
      </c>
      <c r="C89" s="644">
        <v>1060</v>
      </c>
      <c r="D89" s="644">
        <v>1128</v>
      </c>
      <c r="E89" s="644">
        <v>1319</v>
      </c>
      <c r="F89" s="644">
        <v>1616</v>
      </c>
      <c r="G89" s="644">
        <v>2989</v>
      </c>
      <c r="H89" s="644">
        <v>3215</v>
      </c>
      <c r="I89" s="644">
        <v>3185</v>
      </c>
      <c r="J89" s="644">
        <v>3281</v>
      </c>
      <c r="K89" s="644">
        <v>3564</v>
      </c>
      <c r="L89" s="644">
        <v>3778</v>
      </c>
      <c r="M89" s="644">
        <v>4293</v>
      </c>
      <c r="N89" s="644">
        <v>4651</v>
      </c>
      <c r="O89" s="644">
        <v>5072</v>
      </c>
      <c r="P89" s="644">
        <v>5281</v>
      </c>
    </row>
    <row r="90" spans="1:16" ht="16.5" x14ac:dyDescent="0.3">
      <c r="A90" s="649" t="s">
        <v>779</v>
      </c>
      <c r="B90" s="644">
        <v>5692</v>
      </c>
      <c r="C90" s="644">
        <v>5387</v>
      </c>
      <c r="D90" s="644">
        <v>5569</v>
      </c>
      <c r="E90" s="644">
        <v>5665</v>
      </c>
      <c r="F90" s="644">
        <v>5759</v>
      </c>
      <c r="G90" s="644">
        <v>5641</v>
      </c>
      <c r="H90" s="644">
        <v>6091</v>
      </c>
      <c r="I90" s="644">
        <v>7405</v>
      </c>
      <c r="J90" s="644">
        <v>8416</v>
      </c>
      <c r="K90" s="644">
        <v>8935</v>
      </c>
      <c r="L90" s="644">
        <v>9548</v>
      </c>
      <c r="M90" s="644">
        <v>9920</v>
      </c>
      <c r="N90" s="644">
        <v>10410</v>
      </c>
      <c r="O90" s="644">
        <v>10666</v>
      </c>
      <c r="P90" s="644">
        <v>10742</v>
      </c>
    </row>
    <row r="91" spans="1:16" ht="16.5" x14ac:dyDescent="0.3">
      <c r="A91" s="650"/>
      <c r="B91" s="646"/>
      <c r="C91" s="646"/>
      <c r="D91" s="646"/>
      <c r="E91" s="646"/>
      <c r="F91" s="646"/>
      <c r="G91" s="646"/>
      <c r="H91" s="646"/>
      <c r="I91" s="646"/>
      <c r="J91" s="646"/>
      <c r="K91" s="646"/>
      <c r="L91" s="646"/>
      <c r="M91" s="646"/>
      <c r="N91" s="646"/>
      <c r="O91" s="646"/>
      <c r="P91" s="646"/>
    </row>
    <row r="92" spans="1:16" ht="16.5" x14ac:dyDescent="0.3">
      <c r="A92" s="533" t="s">
        <v>944</v>
      </c>
      <c r="B92" s="534">
        <v>204376</v>
      </c>
      <c r="C92" s="534">
        <v>204563</v>
      </c>
      <c r="D92" s="534">
        <v>207397</v>
      </c>
      <c r="E92" s="534">
        <v>209750</v>
      </c>
      <c r="F92" s="534">
        <v>206326</v>
      </c>
      <c r="G92" s="534">
        <v>216238</v>
      </c>
      <c r="H92" s="534">
        <v>218711</v>
      </c>
      <c r="I92" s="534">
        <v>220773</v>
      </c>
      <c r="J92" s="534">
        <v>227492</v>
      </c>
      <c r="K92" s="534">
        <v>235205</v>
      </c>
      <c r="L92" s="534">
        <v>238318</v>
      </c>
      <c r="M92" s="534">
        <v>248148</v>
      </c>
      <c r="N92" s="534">
        <v>248217</v>
      </c>
      <c r="O92" s="534">
        <v>250518</v>
      </c>
      <c r="P92" s="534">
        <v>244012</v>
      </c>
    </row>
    <row r="93" spans="1:16" ht="16.5" x14ac:dyDescent="0.3">
      <c r="A93" s="650"/>
      <c r="B93" s="644"/>
      <c r="C93" s="644"/>
      <c r="D93" s="644"/>
      <c r="E93" s="644"/>
      <c r="F93" s="644"/>
      <c r="G93" s="644"/>
      <c r="H93" s="644"/>
      <c r="I93" s="644"/>
      <c r="J93" s="644"/>
      <c r="K93" s="644"/>
      <c r="L93" s="644"/>
      <c r="M93" s="644"/>
      <c r="N93" s="644"/>
      <c r="O93" s="644"/>
      <c r="P93" s="644"/>
    </row>
    <row r="94" spans="1:16" ht="16.5" x14ac:dyDescent="0.3">
      <c r="A94" s="648" t="s">
        <v>943</v>
      </c>
      <c r="B94" s="534">
        <v>1817</v>
      </c>
      <c r="C94" s="534">
        <v>1817</v>
      </c>
      <c r="D94" s="534">
        <v>1846</v>
      </c>
      <c r="E94" s="534">
        <v>1861</v>
      </c>
      <c r="F94" s="534">
        <v>1827</v>
      </c>
      <c r="G94" s="534">
        <v>1909</v>
      </c>
      <c r="H94" s="534">
        <v>1888</v>
      </c>
      <c r="I94" s="534">
        <v>1936</v>
      </c>
      <c r="J94" s="534">
        <v>1952</v>
      </c>
      <c r="K94" s="534">
        <v>2036</v>
      </c>
      <c r="L94" s="534">
        <v>2047</v>
      </c>
      <c r="M94" s="534">
        <v>2101</v>
      </c>
      <c r="N94" s="534">
        <v>2054</v>
      </c>
      <c r="O94" s="534">
        <v>2078</v>
      </c>
      <c r="P94" s="534">
        <v>2137</v>
      </c>
    </row>
    <row r="95" spans="1:16" ht="16.5" x14ac:dyDescent="0.3">
      <c r="A95" s="649" t="s">
        <v>776</v>
      </c>
      <c r="B95" s="644">
        <v>1579</v>
      </c>
      <c r="C95" s="644">
        <v>1580</v>
      </c>
      <c r="D95" s="644">
        <v>1613</v>
      </c>
      <c r="E95" s="644">
        <v>1629</v>
      </c>
      <c r="F95" s="644">
        <v>1605</v>
      </c>
      <c r="G95" s="644">
        <v>1689</v>
      </c>
      <c r="H95" s="644">
        <v>1678</v>
      </c>
      <c r="I95" s="644">
        <v>1729</v>
      </c>
      <c r="J95" s="644">
        <v>1747</v>
      </c>
      <c r="K95" s="644">
        <v>1838</v>
      </c>
      <c r="L95" s="644">
        <v>1851</v>
      </c>
      <c r="M95" s="644">
        <v>1912</v>
      </c>
      <c r="N95" s="644">
        <v>1877</v>
      </c>
      <c r="O95" s="644">
        <v>1919</v>
      </c>
      <c r="P95" s="644">
        <v>1981</v>
      </c>
    </row>
    <row r="96" spans="1:16" ht="16.5" x14ac:dyDescent="0.3">
      <c r="A96" s="649" t="s">
        <v>775</v>
      </c>
      <c r="B96" s="644">
        <v>238</v>
      </c>
      <c r="C96" s="644">
        <v>237</v>
      </c>
      <c r="D96" s="644">
        <v>233</v>
      </c>
      <c r="E96" s="644">
        <v>232</v>
      </c>
      <c r="F96" s="644">
        <v>222</v>
      </c>
      <c r="G96" s="644">
        <v>220</v>
      </c>
      <c r="H96" s="644">
        <v>210</v>
      </c>
      <c r="I96" s="644">
        <v>207</v>
      </c>
      <c r="J96" s="644">
        <v>205</v>
      </c>
      <c r="K96" s="644">
        <v>198</v>
      </c>
      <c r="L96" s="644">
        <v>196</v>
      </c>
      <c r="M96" s="644">
        <v>189</v>
      </c>
      <c r="N96" s="644">
        <v>177</v>
      </c>
      <c r="O96" s="644">
        <v>159</v>
      </c>
      <c r="P96" s="644">
        <v>156</v>
      </c>
    </row>
    <row r="97" spans="1:16" ht="16.5" x14ac:dyDescent="0.3">
      <c r="A97" s="649"/>
      <c r="B97" s="644"/>
      <c r="C97" s="644"/>
      <c r="D97" s="644"/>
      <c r="E97" s="644"/>
      <c r="F97" s="644"/>
      <c r="G97" s="644"/>
      <c r="H97" s="644"/>
      <c r="I97" s="644"/>
      <c r="J97" s="644"/>
      <c r="K97" s="644"/>
      <c r="L97" s="644"/>
      <c r="M97" s="644"/>
      <c r="N97" s="644"/>
      <c r="O97" s="644"/>
      <c r="P97" s="644"/>
    </row>
    <row r="98" spans="1:16" s="159" customFormat="1" ht="16.5" x14ac:dyDescent="0.3">
      <c r="A98" s="648" t="s">
        <v>942</v>
      </c>
      <c r="B98" s="534">
        <v>103833</v>
      </c>
      <c r="C98" s="534">
        <v>104627</v>
      </c>
      <c r="D98" s="534">
        <v>106948</v>
      </c>
      <c r="E98" s="534">
        <v>107516</v>
      </c>
      <c r="F98" s="534">
        <v>107409</v>
      </c>
      <c r="G98" s="534">
        <v>113820</v>
      </c>
      <c r="H98" s="534">
        <v>115181</v>
      </c>
      <c r="I98" s="534">
        <v>116963</v>
      </c>
      <c r="J98" s="534">
        <v>119670</v>
      </c>
      <c r="K98" s="534">
        <v>123911</v>
      </c>
      <c r="L98" s="534">
        <v>126537</v>
      </c>
      <c r="M98" s="534">
        <v>132173</v>
      </c>
      <c r="N98" s="534">
        <v>133029</v>
      </c>
      <c r="O98" s="534">
        <v>136561</v>
      </c>
      <c r="P98" s="534">
        <v>138077</v>
      </c>
    </row>
    <row r="99" spans="1:16" ht="16.5" x14ac:dyDescent="0.3">
      <c r="A99" s="655" t="s">
        <v>941</v>
      </c>
      <c r="B99" s="534">
        <v>79715</v>
      </c>
      <c r="C99" s="534">
        <v>80346</v>
      </c>
      <c r="D99" s="534">
        <v>82198</v>
      </c>
      <c r="E99" s="534">
        <v>82694</v>
      </c>
      <c r="F99" s="534">
        <v>82599</v>
      </c>
      <c r="G99" s="534">
        <v>87660</v>
      </c>
      <c r="H99" s="534">
        <v>88689</v>
      </c>
      <c r="I99" s="534">
        <v>90113</v>
      </c>
      <c r="J99" s="534">
        <v>92917</v>
      </c>
      <c r="K99" s="534">
        <v>96594</v>
      </c>
      <c r="L99" s="534">
        <v>99007</v>
      </c>
      <c r="M99" s="534">
        <v>103564</v>
      </c>
      <c r="N99" s="534">
        <v>104463</v>
      </c>
      <c r="O99" s="534">
        <v>107374</v>
      </c>
      <c r="P99" s="534">
        <v>107768</v>
      </c>
    </row>
    <row r="100" spans="1:16" ht="16.5" x14ac:dyDescent="0.3">
      <c r="A100" s="649" t="s">
        <v>940</v>
      </c>
      <c r="B100" s="644">
        <v>2337</v>
      </c>
      <c r="C100" s="644">
        <v>2141</v>
      </c>
      <c r="D100" s="644">
        <v>2171</v>
      </c>
      <c r="E100" s="644">
        <v>2043</v>
      </c>
      <c r="F100" s="644">
        <v>2094</v>
      </c>
      <c r="G100" s="644">
        <v>2171</v>
      </c>
      <c r="H100" s="644">
        <v>2143</v>
      </c>
      <c r="I100" s="644">
        <v>2233</v>
      </c>
      <c r="J100" s="644">
        <v>2264</v>
      </c>
      <c r="K100" s="644">
        <v>2349</v>
      </c>
      <c r="L100" s="644">
        <v>2345</v>
      </c>
      <c r="M100" s="644">
        <v>2500</v>
      </c>
      <c r="N100" s="644">
        <v>2516</v>
      </c>
      <c r="O100" s="644">
        <v>2564</v>
      </c>
      <c r="P100" s="644">
        <v>2721</v>
      </c>
    </row>
    <row r="101" spans="1:16" ht="16.5" x14ac:dyDescent="0.3">
      <c r="A101" s="649" t="s">
        <v>939</v>
      </c>
      <c r="B101" s="644">
        <v>5019</v>
      </c>
      <c r="C101" s="644">
        <v>5024</v>
      </c>
      <c r="D101" s="644">
        <v>5034</v>
      </c>
      <c r="E101" s="644">
        <v>5044</v>
      </c>
      <c r="F101" s="644">
        <v>5004</v>
      </c>
      <c r="G101" s="644">
        <v>5182</v>
      </c>
      <c r="H101" s="644">
        <v>5112</v>
      </c>
      <c r="I101" s="644">
        <v>5570</v>
      </c>
      <c r="J101" s="644">
        <v>5531</v>
      </c>
      <c r="K101" s="644">
        <v>5767</v>
      </c>
      <c r="L101" s="644">
        <v>5676</v>
      </c>
      <c r="M101" s="644">
        <v>5990</v>
      </c>
      <c r="N101" s="644">
        <v>5864</v>
      </c>
      <c r="O101" s="644">
        <v>6155</v>
      </c>
      <c r="P101" s="644">
        <v>6091</v>
      </c>
    </row>
    <row r="102" spans="1:16" ht="16.5" x14ac:dyDescent="0.3">
      <c r="A102" s="650" t="s">
        <v>938</v>
      </c>
      <c r="B102" s="644">
        <v>9940</v>
      </c>
      <c r="C102" s="644">
        <v>10075</v>
      </c>
      <c r="D102" s="644">
        <v>10307</v>
      </c>
      <c r="E102" s="644">
        <v>10444</v>
      </c>
      <c r="F102" s="644">
        <v>10440</v>
      </c>
      <c r="G102" s="644">
        <v>11244</v>
      </c>
      <c r="H102" s="644">
        <v>11444</v>
      </c>
      <c r="I102" s="644">
        <v>11514</v>
      </c>
      <c r="J102" s="644">
        <v>11980</v>
      </c>
      <c r="K102" s="644">
        <v>12557</v>
      </c>
      <c r="L102" s="644">
        <v>12825</v>
      </c>
      <c r="M102" s="644">
        <v>13417</v>
      </c>
      <c r="N102" s="644">
        <v>13543</v>
      </c>
      <c r="O102" s="644">
        <v>13873</v>
      </c>
      <c r="P102" s="644">
        <v>13800</v>
      </c>
    </row>
    <row r="103" spans="1:16" ht="16.5" x14ac:dyDescent="0.3">
      <c r="A103" s="649" t="s">
        <v>937</v>
      </c>
      <c r="B103" s="644">
        <v>32808</v>
      </c>
      <c r="C103" s="644">
        <v>33292</v>
      </c>
      <c r="D103" s="644">
        <v>34660</v>
      </c>
      <c r="E103" s="644">
        <v>35103</v>
      </c>
      <c r="F103" s="644">
        <v>35193</v>
      </c>
      <c r="G103" s="644">
        <v>38003</v>
      </c>
      <c r="H103" s="644">
        <v>38662</v>
      </c>
      <c r="I103" s="644">
        <v>39406</v>
      </c>
      <c r="J103" s="644">
        <v>40855</v>
      </c>
      <c r="K103" s="644">
        <v>42455</v>
      </c>
      <c r="L103" s="644">
        <v>43770</v>
      </c>
      <c r="M103" s="644">
        <v>45899</v>
      </c>
      <c r="N103" s="644">
        <v>46400</v>
      </c>
      <c r="O103" s="644">
        <v>47650</v>
      </c>
      <c r="P103" s="644">
        <v>47900</v>
      </c>
    </row>
    <row r="104" spans="1:16" ht="16.5" x14ac:dyDescent="0.3">
      <c r="A104" s="649" t="s">
        <v>936</v>
      </c>
      <c r="B104" s="644">
        <v>28737</v>
      </c>
      <c r="C104" s="644">
        <v>28767</v>
      </c>
      <c r="D104" s="644">
        <v>29125</v>
      </c>
      <c r="E104" s="644">
        <v>29060</v>
      </c>
      <c r="F104" s="644">
        <v>28773</v>
      </c>
      <c r="G104" s="644">
        <v>29972</v>
      </c>
      <c r="H104" s="644">
        <v>30252</v>
      </c>
      <c r="I104" s="644">
        <v>30283</v>
      </c>
      <c r="J104" s="644">
        <v>31042</v>
      </c>
      <c r="K104" s="644">
        <v>32292</v>
      </c>
      <c r="L104" s="644">
        <v>33132</v>
      </c>
      <c r="M104" s="644">
        <v>34339</v>
      </c>
      <c r="N104" s="644">
        <v>34557</v>
      </c>
      <c r="O104" s="644">
        <v>35293</v>
      </c>
      <c r="P104" s="644">
        <v>35215</v>
      </c>
    </row>
    <row r="105" spans="1:16" ht="16.5" x14ac:dyDescent="0.3">
      <c r="A105" s="649" t="s">
        <v>935</v>
      </c>
      <c r="B105" s="644">
        <v>65</v>
      </c>
      <c r="C105" s="644">
        <v>66</v>
      </c>
      <c r="D105" s="644">
        <v>66</v>
      </c>
      <c r="E105" s="645">
        <v>64</v>
      </c>
      <c r="F105" s="644">
        <v>64</v>
      </c>
      <c r="G105" s="644">
        <v>61</v>
      </c>
      <c r="H105" s="644">
        <v>60</v>
      </c>
      <c r="I105" s="644">
        <v>60</v>
      </c>
      <c r="J105" s="644">
        <v>56</v>
      </c>
      <c r="K105" s="644">
        <v>54</v>
      </c>
      <c r="L105" s="644">
        <v>54</v>
      </c>
      <c r="M105" s="644">
        <v>50</v>
      </c>
      <c r="N105" s="644">
        <v>45</v>
      </c>
      <c r="O105" s="644">
        <v>46</v>
      </c>
      <c r="P105" s="644">
        <v>43</v>
      </c>
    </row>
    <row r="106" spans="1:16" ht="16.5" x14ac:dyDescent="0.3">
      <c r="A106" s="649" t="s">
        <v>934</v>
      </c>
      <c r="B106" s="644">
        <v>515</v>
      </c>
      <c r="C106" s="644">
        <v>509</v>
      </c>
      <c r="D106" s="644">
        <v>500</v>
      </c>
      <c r="E106" s="644">
        <v>480</v>
      </c>
      <c r="F106" s="644">
        <v>471</v>
      </c>
      <c r="G106" s="644">
        <v>442</v>
      </c>
      <c r="H106" s="644">
        <v>418</v>
      </c>
      <c r="I106" s="644">
        <v>409</v>
      </c>
      <c r="J106" s="644">
        <v>395</v>
      </c>
      <c r="K106" s="644">
        <v>382</v>
      </c>
      <c r="L106" s="644">
        <v>363</v>
      </c>
      <c r="M106" s="644">
        <v>358</v>
      </c>
      <c r="N106" s="644">
        <v>351</v>
      </c>
      <c r="O106" s="644">
        <v>343</v>
      </c>
      <c r="P106" s="644">
        <v>323</v>
      </c>
    </row>
    <row r="107" spans="1:16" ht="16.5" x14ac:dyDescent="0.3">
      <c r="A107" s="649" t="s">
        <v>933</v>
      </c>
      <c r="B107" s="644">
        <v>1</v>
      </c>
      <c r="C107" s="644">
        <v>1</v>
      </c>
      <c r="D107" s="644">
        <v>1</v>
      </c>
      <c r="E107" s="644"/>
      <c r="F107" s="644"/>
      <c r="G107" s="644">
        <v>585</v>
      </c>
      <c r="H107" s="644">
        <v>598</v>
      </c>
      <c r="I107" s="644"/>
      <c r="J107" s="644"/>
      <c r="K107" s="644"/>
      <c r="L107" s="644"/>
      <c r="M107" s="644"/>
      <c r="N107" s="644"/>
      <c r="O107" s="644"/>
      <c r="P107" s="644"/>
    </row>
    <row r="108" spans="1:16" ht="16.5" x14ac:dyDescent="0.3">
      <c r="A108" s="650" t="s">
        <v>932</v>
      </c>
      <c r="B108" s="644">
        <v>293</v>
      </c>
      <c r="C108" s="644">
        <v>471</v>
      </c>
      <c r="D108" s="644">
        <v>334</v>
      </c>
      <c r="E108" s="644">
        <v>456</v>
      </c>
      <c r="F108" s="644">
        <v>560</v>
      </c>
      <c r="G108" s="644">
        <v>0</v>
      </c>
      <c r="H108" s="644">
        <v>0</v>
      </c>
      <c r="I108" s="644">
        <v>638</v>
      </c>
      <c r="J108" s="644">
        <v>794</v>
      </c>
      <c r="K108" s="644">
        <v>738</v>
      </c>
      <c r="L108" s="644">
        <v>842</v>
      </c>
      <c r="M108" s="644">
        <v>1011</v>
      </c>
      <c r="N108" s="644">
        <v>1187</v>
      </c>
      <c r="O108" s="644">
        <v>1450</v>
      </c>
      <c r="P108" s="644">
        <v>1675</v>
      </c>
    </row>
    <row r="109" spans="1:16" ht="16.5" x14ac:dyDescent="0.3">
      <c r="A109" s="649"/>
      <c r="B109" s="644"/>
      <c r="C109" s="644"/>
      <c r="D109" s="644"/>
      <c r="E109" s="644"/>
      <c r="F109" s="644"/>
      <c r="G109" s="644"/>
      <c r="H109" s="644"/>
      <c r="I109" s="644"/>
      <c r="J109" s="644"/>
      <c r="K109" s="644"/>
      <c r="L109" s="644"/>
      <c r="M109" s="644"/>
      <c r="N109" s="644"/>
      <c r="O109" s="644"/>
      <c r="P109" s="644"/>
    </row>
    <row r="110" spans="1:16" ht="16.5" x14ac:dyDescent="0.3">
      <c r="A110" s="655" t="s">
        <v>931</v>
      </c>
      <c r="B110" s="534">
        <v>24118</v>
      </c>
      <c r="C110" s="534">
        <v>24281</v>
      </c>
      <c r="D110" s="534">
        <v>24750</v>
      </c>
      <c r="E110" s="534">
        <v>24822</v>
      </c>
      <c r="F110" s="534">
        <v>24810</v>
      </c>
      <c r="G110" s="534">
        <v>26160</v>
      </c>
      <c r="H110" s="534">
        <v>26492</v>
      </c>
      <c r="I110" s="534">
        <v>26850</v>
      </c>
      <c r="J110" s="534">
        <v>26753</v>
      </c>
      <c r="K110" s="534">
        <v>27317</v>
      </c>
      <c r="L110" s="534">
        <v>27530</v>
      </c>
      <c r="M110" s="534">
        <v>28609</v>
      </c>
      <c r="N110" s="534">
        <v>28566</v>
      </c>
      <c r="O110" s="534">
        <v>29187</v>
      </c>
      <c r="P110" s="534">
        <v>30309</v>
      </c>
    </row>
    <row r="111" spans="1:16" ht="16.5" x14ac:dyDescent="0.3">
      <c r="A111" s="649" t="s">
        <v>930</v>
      </c>
      <c r="B111" s="644">
        <v>350</v>
      </c>
      <c r="C111" s="644">
        <v>323</v>
      </c>
      <c r="D111" s="644">
        <v>326</v>
      </c>
      <c r="E111" s="644">
        <v>298</v>
      </c>
      <c r="F111" s="644">
        <v>302</v>
      </c>
      <c r="G111" s="644">
        <v>306</v>
      </c>
      <c r="H111" s="644">
        <v>327</v>
      </c>
      <c r="I111" s="644">
        <v>339</v>
      </c>
      <c r="J111" s="644">
        <v>354</v>
      </c>
      <c r="K111" s="644">
        <v>355</v>
      </c>
      <c r="L111" s="644">
        <v>366</v>
      </c>
      <c r="M111" s="644">
        <v>395</v>
      </c>
      <c r="N111" s="644">
        <v>396</v>
      </c>
      <c r="O111" s="644">
        <v>403</v>
      </c>
      <c r="P111" s="644">
        <v>397</v>
      </c>
    </row>
    <row r="112" spans="1:16" ht="16.5" x14ac:dyDescent="0.3">
      <c r="A112" s="649" t="s">
        <v>929</v>
      </c>
      <c r="B112" s="644">
        <v>3419</v>
      </c>
      <c r="C112" s="644">
        <v>3488</v>
      </c>
      <c r="D112" s="644">
        <v>3535</v>
      </c>
      <c r="E112" s="644">
        <v>3549</v>
      </c>
      <c r="F112" s="644">
        <v>3548</v>
      </c>
      <c r="G112" s="644">
        <v>3802</v>
      </c>
      <c r="H112" s="644">
        <v>3855</v>
      </c>
      <c r="I112" s="644">
        <v>3926</v>
      </c>
      <c r="J112" s="644">
        <v>3412</v>
      </c>
      <c r="K112" s="644">
        <v>3555</v>
      </c>
      <c r="L112" s="644">
        <v>3611</v>
      </c>
      <c r="M112" s="644">
        <v>3751</v>
      </c>
      <c r="N112" s="644">
        <v>3763</v>
      </c>
      <c r="O112" s="644">
        <v>3870</v>
      </c>
      <c r="P112" s="644">
        <v>4750</v>
      </c>
    </row>
    <row r="113" spans="1:16" ht="16.5" x14ac:dyDescent="0.3">
      <c r="A113" s="649" t="s">
        <v>928</v>
      </c>
      <c r="B113" s="644">
        <v>763</v>
      </c>
      <c r="C113" s="644">
        <v>756</v>
      </c>
      <c r="D113" s="644">
        <v>765</v>
      </c>
      <c r="E113" s="644">
        <v>789</v>
      </c>
      <c r="F113" s="644">
        <v>783</v>
      </c>
      <c r="G113" s="644">
        <v>837</v>
      </c>
      <c r="H113" s="644">
        <v>857</v>
      </c>
      <c r="I113" s="644">
        <v>876</v>
      </c>
      <c r="J113" s="644">
        <v>884</v>
      </c>
      <c r="K113" s="644">
        <v>911</v>
      </c>
      <c r="L113" s="644">
        <v>917</v>
      </c>
      <c r="M113" s="644">
        <v>961</v>
      </c>
      <c r="N113" s="644">
        <v>968</v>
      </c>
      <c r="O113" s="644">
        <v>981</v>
      </c>
      <c r="P113" s="644">
        <v>970</v>
      </c>
    </row>
    <row r="114" spans="1:16" ht="16.5" x14ac:dyDescent="0.3">
      <c r="A114" s="649" t="s">
        <v>927</v>
      </c>
      <c r="B114" s="644">
        <v>4</v>
      </c>
      <c r="C114" s="644">
        <v>4</v>
      </c>
      <c r="D114" s="644">
        <v>3</v>
      </c>
      <c r="E114" s="644">
        <v>2</v>
      </c>
      <c r="F114" s="644">
        <v>3</v>
      </c>
      <c r="G114" s="644">
        <v>3</v>
      </c>
      <c r="H114" s="644">
        <v>4</v>
      </c>
      <c r="I114" s="644">
        <v>4</v>
      </c>
      <c r="J114" s="644">
        <v>4</v>
      </c>
      <c r="K114" s="644">
        <v>4</v>
      </c>
      <c r="L114" s="644">
        <v>4</v>
      </c>
      <c r="M114" s="644">
        <v>9</v>
      </c>
      <c r="N114" s="644">
        <v>7</v>
      </c>
      <c r="O114" s="644">
        <v>5</v>
      </c>
      <c r="P114" s="644">
        <v>8</v>
      </c>
    </row>
    <row r="115" spans="1:16" ht="16.5" x14ac:dyDescent="0.3">
      <c r="A115" s="649" t="s">
        <v>926</v>
      </c>
      <c r="B115" s="644">
        <v>19577</v>
      </c>
      <c r="C115" s="644">
        <v>19700</v>
      </c>
      <c r="D115" s="644">
        <v>20119</v>
      </c>
      <c r="E115" s="644">
        <v>20184</v>
      </c>
      <c r="F115" s="644">
        <v>20173</v>
      </c>
      <c r="G115" s="644">
        <v>21209</v>
      </c>
      <c r="H115" s="644">
        <v>21443</v>
      </c>
      <c r="I115" s="644">
        <v>21705</v>
      </c>
      <c r="J115" s="644">
        <v>22096</v>
      </c>
      <c r="K115" s="644">
        <v>22491</v>
      </c>
      <c r="L115" s="644">
        <v>22624</v>
      </c>
      <c r="M115" s="644">
        <v>23491</v>
      </c>
      <c r="N115" s="644">
        <v>23428</v>
      </c>
      <c r="O115" s="644">
        <v>23907</v>
      </c>
      <c r="P115" s="644">
        <v>24177</v>
      </c>
    </row>
    <row r="116" spans="1:16" ht="16.5" x14ac:dyDescent="0.3">
      <c r="A116" s="649" t="s">
        <v>925</v>
      </c>
      <c r="B116" s="644">
        <v>5</v>
      </c>
      <c r="C116" s="644">
        <v>10</v>
      </c>
      <c r="D116" s="644">
        <v>2</v>
      </c>
      <c r="E116" s="644">
        <v>0</v>
      </c>
      <c r="F116" s="644">
        <v>1</v>
      </c>
      <c r="G116" s="644">
        <v>3</v>
      </c>
      <c r="H116" s="644">
        <v>6</v>
      </c>
      <c r="I116" s="644"/>
      <c r="J116" s="644">
        <v>3</v>
      </c>
      <c r="K116" s="644">
        <v>1</v>
      </c>
      <c r="L116" s="644">
        <v>8</v>
      </c>
      <c r="M116" s="644">
        <v>2</v>
      </c>
      <c r="N116" s="644">
        <v>4</v>
      </c>
      <c r="O116" s="644">
        <v>21</v>
      </c>
      <c r="P116" s="644">
        <v>7</v>
      </c>
    </row>
    <row r="117" spans="1:16" ht="16.5" x14ac:dyDescent="0.3">
      <c r="A117" s="649"/>
      <c r="B117" s="644"/>
      <c r="C117" s="644"/>
      <c r="D117" s="644"/>
      <c r="E117" s="644"/>
      <c r="F117" s="644"/>
      <c r="G117" s="644"/>
      <c r="H117" s="644"/>
      <c r="I117" s="644"/>
      <c r="J117" s="644"/>
      <c r="K117" s="644"/>
      <c r="L117" s="644"/>
      <c r="M117" s="644"/>
      <c r="N117" s="644"/>
      <c r="O117" s="644"/>
      <c r="P117" s="644"/>
    </row>
    <row r="118" spans="1:16" ht="33" x14ac:dyDescent="0.3">
      <c r="A118" s="656" t="s">
        <v>757</v>
      </c>
      <c r="B118" s="534">
        <v>13970</v>
      </c>
      <c r="C118" s="534">
        <v>14009</v>
      </c>
      <c r="D118" s="534">
        <v>14213</v>
      </c>
      <c r="E118" s="534">
        <v>14294</v>
      </c>
      <c r="F118" s="534">
        <v>14264</v>
      </c>
      <c r="G118" s="534">
        <v>15039</v>
      </c>
      <c r="H118" s="534">
        <v>15178</v>
      </c>
      <c r="I118" s="534">
        <v>15294</v>
      </c>
      <c r="J118" s="534">
        <v>15599</v>
      </c>
      <c r="K118" s="534">
        <v>16028</v>
      </c>
      <c r="L118" s="534">
        <v>16285</v>
      </c>
      <c r="M118" s="534">
        <v>16825</v>
      </c>
      <c r="N118" s="534">
        <v>16924</v>
      </c>
      <c r="O118" s="534">
        <v>17270</v>
      </c>
      <c r="P118" s="534">
        <v>17742</v>
      </c>
    </row>
    <row r="119" spans="1:16" ht="16.5" x14ac:dyDescent="0.3">
      <c r="A119" s="649" t="s">
        <v>924</v>
      </c>
      <c r="B119" s="644">
        <v>114</v>
      </c>
      <c r="C119" s="644">
        <v>114</v>
      </c>
      <c r="D119" s="644">
        <v>111</v>
      </c>
      <c r="E119" s="644">
        <v>115</v>
      </c>
      <c r="F119" s="644">
        <v>119</v>
      </c>
      <c r="G119" s="644">
        <v>118</v>
      </c>
      <c r="H119" s="644">
        <v>113</v>
      </c>
      <c r="I119" s="644">
        <v>120</v>
      </c>
      <c r="J119" s="644">
        <v>121</v>
      </c>
      <c r="K119" s="644">
        <v>121</v>
      </c>
      <c r="L119" s="644">
        <v>123</v>
      </c>
      <c r="M119" s="644">
        <v>124</v>
      </c>
      <c r="N119" s="644">
        <v>119</v>
      </c>
      <c r="O119" s="644">
        <v>123</v>
      </c>
      <c r="P119" s="644">
        <v>120</v>
      </c>
    </row>
    <row r="120" spans="1:16" ht="16.5" x14ac:dyDescent="0.3">
      <c r="A120" s="649" t="s">
        <v>923</v>
      </c>
      <c r="B120" s="644">
        <v>3596</v>
      </c>
      <c r="C120" s="644">
        <v>3571</v>
      </c>
      <c r="D120" s="644">
        <v>3593</v>
      </c>
      <c r="E120" s="644">
        <v>3614</v>
      </c>
      <c r="F120" s="644">
        <v>3587</v>
      </c>
      <c r="G120" s="644">
        <v>3678</v>
      </c>
      <c r="H120" s="644">
        <v>3673</v>
      </c>
      <c r="I120" s="644">
        <v>3671</v>
      </c>
      <c r="J120" s="644">
        <v>3694</v>
      </c>
      <c r="K120" s="644">
        <v>3737</v>
      </c>
      <c r="L120" s="644">
        <v>3763</v>
      </c>
      <c r="M120" s="644">
        <v>3816</v>
      </c>
      <c r="N120" s="644">
        <v>3813</v>
      </c>
      <c r="O120" s="644">
        <v>3866</v>
      </c>
      <c r="P120" s="644">
        <v>4092</v>
      </c>
    </row>
    <row r="121" spans="1:16" ht="16.5" x14ac:dyDescent="0.3">
      <c r="A121" s="649" t="s">
        <v>922</v>
      </c>
      <c r="B121" s="644">
        <v>2995</v>
      </c>
      <c r="C121" s="644">
        <v>3006</v>
      </c>
      <c r="D121" s="644">
        <v>3061</v>
      </c>
      <c r="E121" s="644">
        <v>3084</v>
      </c>
      <c r="F121" s="644">
        <v>3066</v>
      </c>
      <c r="G121" s="644">
        <v>3204</v>
      </c>
      <c r="H121" s="644">
        <v>3276</v>
      </c>
      <c r="I121" s="644">
        <v>3294</v>
      </c>
      <c r="J121" s="644">
        <v>3350</v>
      </c>
      <c r="K121" s="644">
        <v>3491</v>
      </c>
      <c r="L121" s="644">
        <v>3540</v>
      </c>
      <c r="M121" s="644">
        <v>3643</v>
      </c>
      <c r="N121" s="644">
        <v>3669</v>
      </c>
      <c r="O121" s="644">
        <v>3724</v>
      </c>
      <c r="P121" s="644">
        <v>3742</v>
      </c>
    </row>
    <row r="122" spans="1:16" ht="16.5" x14ac:dyDescent="0.3">
      <c r="A122" s="649" t="s">
        <v>921</v>
      </c>
      <c r="B122" s="644">
        <v>1874</v>
      </c>
      <c r="C122" s="644">
        <v>1878</v>
      </c>
      <c r="D122" s="644">
        <v>1894</v>
      </c>
      <c r="E122" s="644">
        <v>1872</v>
      </c>
      <c r="F122" s="644">
        <v>1858</v>
      </c>
      <c r="G122" s="644">
        <v>1917</v>
      </c>
      <c r="H122" s="644">
        <v>1922</v>
      </c>
      <c r="I122" s="644">
        <v>1924</v>
      </c>
      <c r="J122" s="644">
        <v>1939</v>
      </c>
      <c r="K122" s="644">
        <v>1965</v>
      </c>
      <c r="L122" s="644">
        <v>1964</v>
      </c>
      <c r="M122" s="644">
        <v>2021</v>
      </c>
      <c r="N122" s="644">
        <v>2008</v>
      </c>
      <c r="O122" s="644">
        <v>2047</v>
      </c>
      <c r="P122" s="644">
        <v>2125</v>
      </c>
    </row>
    <row r="123" spans="1:16" ht="16.5" x14ac:dyDescent="0.3">
      <c r="A123" s="649" t="s">
        <v>920</v>
      </c>
      <c r="B123" s="644">
        <v>2452</v>
      </c>
      <c r="C123" s="644">
        <v>2493</v>
      </c>
      <c r="D123" s="644">
        <v>2533</v>
      </c>
      <c r="E123" s="644">
        <v>2559</v>
      </c>
      <c r="F123" s="644">
        <v>2550</v>
      </c>
      <c r="G123" s="644">
        <v>2816</v>
      </c>
      <c r="H123" s="644">
        <v>2871</v>
      </c>
      <c r="I123" s="644">
        <v>2921</v>
      </c>
      <c r="J123" s="644">
        <v>3040</v>
      </c>
      <c r="K123" s="644">
        <v>3137</v>
      </c>
      <c r="L123" s="644">
        <v>3247</v>
      </c>
      <c r="M123" s="644">
        <v>3427</v>
      </c>
      <c r="N123" s="644">
        <v>3486</v>
      </c>
      <c r="O123" s="644">
        <v>3546</v>
      </c>
      <c r="P123" s="644">
        <v>3618</v>
      </c>
    </row>
    <row r="124" spans="1:16" ht="16.5" x14ac:dyDescent="0.3">
      <c r="A124" s="649" t="s">
        <v>919</v>
      </c>
      <c r="B124" s="644">
        <v>254</v>
      </c>
      <c r="C124" s="644">
        <v>256</v>
      </c>
      <c r="D124" s="644">
        <v>258</v>
      </c>
      <c r="E124" s="644">
        <v>257</v>
      </c>
      <c r="F124" s="644">
        <v>248</v>
      </c>
      <c r="G124" s="644">
        <v>263</v>
      </c>
      <c r="H124" s="644">
        <v>255</v>
      </c>
      <c r="I124" s="644">
        <v>246</v>
      </c>
      <c r="J124" s="644">
        <v>238</v>
      </c>
      <c r="K124" s="644">
        <v>230</v>
      </c>
      <c r="L124" s="644">
        <v>226</v>
      </c>
      <c r="M124" s="644">
        <v>213</v>
      </c>
      <c r="N124" s="644">
        <v>210</v>
      </c>
      <c r="O124" s="644">
        <v>203</v>
      </c>
      <c r="P124" s="644">
        <v>192</v>
      </c>
    </row>
    <row r="125" spans="1:16" ht="16.5" x14ac:dyDescent="0.3">
      <c r="A125" s="649" t="s">
        <v>918</v>
      </c>
      <c r="B125" s="644">
        <v>243</v>
      </c>
      <c r="C125" s="644">
        <v>261</v>
      </c>
      <c r="D125" s="644">
        <v>269</v>
      </c>
      <c r="E125" s="644">
        <v>261</v>
      </c>
      <c r="F125" s="644">
        <v>265</v>
      </c>
      <c r="G125" s="644">
        <v>277</v>
      </c>
      <c r="H125" s="644">
        <v>274</v>
      </c>
      <c r="I125" s="644">
        <v>277</v>
      </c>
      <c r="J125" s="644">
        <v>285</v>
      </c>
      <c r="K125" s="644">
        <v>280</v>
      </c>
      <c r="L125" s="644">
        <v>282</v>
      </c>
      <c r="M125" s="644">
        <v>294</v>
      </c>
      <c r="N125" s="644">
        <v>297</v>
      </c>
      <c r="O125" s="644">
        <v>320</v>
      </c>
      <c r="P125" s="644">
        <v>333</v>
      </c>
    </row>
    <row r="126" spans="1:16" ht="16.5" x14ac:dyDescent="0.3">
      <c r="A126" s="649" t="s">
        <v>917</v>
      </c>
      <c r="B126" s="644">
        <v>23</v>
      </c>
      <c r="C126" s="644">
        <v>21</v>
      </c>
      <c r="D126" s="644">
        <v>22</v>
      </c>
      <c r="E126" s="644">
        <v>20</v>
      </c>
      <c r="F126" s="644">
        <v>21</v>
      </c>
      <c r="G126" s="644">
        <v>21</v>
      </c>
      <c r="H126" s="644">
        <v>20</v>
      </c>
      <c r="I126" s="644">
        <v>20</v>
      </c>
      <c r="J126" s="644">
        <v>21</v>
      </c>
      <c r="K126" s="644">
        <v>20</v>
      </c>
      <c r="L126" s="644">
        <v>21</v>
      </c>
      <c r="M126" s="644">
        <v>21</v>
      </c>
      <c r="N126" s="644">
        <v>22</v>
      </c>
      <c r="O126" s="644">
        <v>21</v>
      </c>
      <c r="P126" s="644"/>
    </row>
    <row r="127" spans="1:16" ht="16.5" x14ac:dyDescent="0.3">
      <c r="A127" s="649" t="s">
        <v>916</v>
      </c>
      <c r="B127" s="644">
        <v>35</v>
      </c>
      <c r="C127" s="644">
        <v>35</v>
      </c>
      <c r="D127" s="644">
        <v>37</v>
      </c>
      <c r="E127" s="644">
        <v>35</v>
      </c>
      <c r="F127" s="644">
        <v>39</v>
      </c>
      <c r="G127" s="644">
        <v>38</v>
      </c>
      <c r="H127" s="644">
        <v>37</v>
      </c>
      <c r="I127" s="644">
        <v>39</v>
      </c>
      <c r="J127" s="644">
        <v>39</v>
      </c>
      <c r="K127" s="644">
        <v>37</v>
      </c>
      <c r="L127" s="644">
        <v>39</v>
      </c>
      <c r="M127" s="644">
        <v>44</v>
      </c>
      <c r="N127" s="644">
        <v>46</v>
      </c>
      <c r="O127" s="644">
        <v>44</v>
      </c>
      <c r="P127" s="644">
        <v>47</v>
      </c>
    </row>
    <row r="128" spans="1:16" ht="16.5" x14ac:dyDescent="0.3">
      <c r="A128" s="649" t="s">
        <v>915</v>
      </c>
      <c r="B128" s="644">
        <v>74</v>
      </c>
      <c r="C128" s="644">
        <v>76</v>
      </c>
      <c r="D128" s="644">
        <v>97</v>
      </c>
      <c r="E128" s="644">
        <v>98</v>
      </c>
      <c r="F128" s="644">
        <v>99</v>
      </c>
      <c r="G128" s="644">
        <v>99</v>
      </c>
      <c r="H128" s="644">
        <v>101</v>
      </c>
      <c r="I128" s="644">
        <v>102</v>
      </c>
      <c r="J128" s="644">
        <v>104</v>
      </c>
      <c r="K128" s="644">
        <v>102</v>
      </c>
      <c r="L128" s="644">
        <v>121</v>
      </c>
      <c r="M128" s="644">
        <v>129</v>
      </c>
      <c r="N128" s="644">
        <v>126</v>
      </c>
      <c r="O128" s="644">
        <v>132</v>
      </c>
      <c r="P128" s="644">
        <v>138</v>
      </c>
    </row>
    <row r="129" spans="1:16" ht="16.5" x14ac:dyDescent="0.3">
      <c r="A129" s="649" t="s">
        <v>914</v>
      </c>
      <c r="B129" s="644">
        <v>44</v>
      </c>
      <c r="C129" s="644">
        <v>43</v>
      </c>
      <c r="D129" s="644">
        <v>42</v>
      </c>
      <c r="E129" s="644">
        <v>42</v>
      </c>
      <c r="F129" s="644">
        <v>42</v>
      </c>
      <c r="G129" s="644">
        <v>43</v>
      </c>
      <c r="H129" s="644">
        <v>42</v>
      </c>
      <c r="I129" s="644">
        <v>41</v>
      </c>
      <c r="J129" s="644">
        <v>40</v>
      </c>
      <c r="K129" s="644">
        <v>40</v>
      </c>
      <c r="L129" s="644">
        <v>39</v>
      </c>
      <c r="M129" s="644">
        <v>36</v>
      </c>
      <c r="N129" s="644">
        <v>36</v>
      </c>
      <c r="O129" s="644">
        <v>36</v>
      </c>
      <c r="P129" s="644">
        <v>37</v>
      </c>
    </row>
    <row r="130" spans="1:16" ht="16.5" x14ac:dyDescent="0.3">
      <c r="A130" s="649" t="s">
        <v>913</v>
      </c>
      <c r="B130" s="644">
        <v>36</v>
      </c>
      <c r="C130" s="644">
        <v>37</v>
      </c>
      <c r="D130" s="644">
        <v>39</v>
      </c>
      <c r="E130" s="644">
        <v>40</v>
      </c>
      <c r="F130" s="644">
        <v>39</v>
      </c>
      <c r="G130" s="644">
        <v>40</v>
      </c>
      <c r="H130" s="644">
        <v>38</v>
      </c>
      <c r="I130" s="644">
        <v>39</v>
      </c>
      <c r="J130" s="644">
        <v>40</v>
      </c>
      <c r="K130" s="644">
        <v>45</v>
      </c>
      <c r="L130" s="644">
        <v>47</v>
      </c>
      <c r="M130" s="644">
        <v>52</v>
      </c>
      <c r="N130" s="644">
        <v>52</v>
      </c>
      <c r="O130" s="644">
        <v>53</v>
      </c>
      <c r="P130" s="644">
        <v>55</v>
      </c>
    </row>
    <row r="131" spans="1:16" ht="16.5" x14ac:dyDescent="0.3">
      <c r="A131" s="649" t="s">
        <v>912</v>
      </c>
      <c r="B131" s="644">
        <v>10</v>
      </c>
      <c r="C131" s="644">
        <v>10</v>
      </c>
      <c r="D131" s="644">
        <v>10</v>
      </c>
      <c r="E131" s="644">
        <v>10</v>
      </c>
      <c r="F131" s="644">
        <v>9</v>
      </c>
      <c r="G131" s="644">
        <v>9</v>
      </c>
      <c r="H131" s="644">
        <v>0</v>
      </c>
      <c r="I131" s="644">
        <v>0</v>
      </c>
      <c r="J131" s="644">
        <v>0</v>
      </c>
      <c r="K131" s="644">
        <v>0</v>
      </c>
      <c r="L131" s="644">
        <v>0</v>
      </c>
      <c r="M131" s="644">
        <v>0</v>
      </c>
      <c r="N131" s="644">
        <v>0</v>
      </c>
      <c r="O131" s="644">
        <v>0</v>
      </c>
      <c r="P131" s="644"/>
    </row>
    <row r="132" spans="1:16" ht="16.5" x14ac:dyDescent="0.3">
      <c r="A132" s="649" t="s">
        <v>911</v>
      </c>
      <c r="B132" s="644">
        <v>532</v>
      </c>
      <c r="C132" s="644">
        <v>533</v>
      </c>
      <c r="D132" s="644">
        <v>549</v>
      </c>
      <c r="E132" s="644">
        <v>562</v>
      </c>
      <c r="F132" s="644">
        <v>572</v>
      </c>
      <c r="G132" s="644">
        <v>636</v>
      </c>
      <c r="H132" s="644">
        <v>661</v>
      </c>
      <c r="I132" s="644">
        <v>681</v>
      </c>
      <c r="J132" s="644">
        <v>709</v>
      </c>
      <c r="K132" s="644">
        <v>748</v>
      </c>
      <c r="L132" s="644">
        <v>769</v>
      </c>
      <c r="M132" s="644">
        <v>794</v>
      </c>
      <c r="N132" s="644">
        <v>809</v>
      </c>
      <c r="O132" s="644">
        <v>844</v>
      </c>
      <c r="P132" s="644">
        <v>872</v>
      </c>
    </row>
    <row r="133" spans="1:16" ht="16.5" x14ac:dyDescent="0.3">
      <c r="A133" s="649" t="s">
        <v>910</v>
      </c>
      <c r="B133" s="644">
        <v>686</v>
      </c>
      <c r="C133" s="644">
        <v>684</v>
      </c>
      <c r="D133" s="644">
        <v>684</v>
      </c>
      <c r="E133" s="644">
        <v>699</v>
      </c>
      <c r="F133" s="644">
        <v>721</v>
      </c>
      <c r="G133" s="644">
        <v>808</v>
      </c>
      <c r="H133" s="644">
        <v>819</v>
      </c>
      <c r="I133" s="644">
        <v>836</v>
      </c>
      <c r="J133" s="644">
        <v>890</v>
      </c>
      <c r="K133" s="644">
        <v>942</v>
      </c>
      <c r="L133" s="644">
        <v>969</v>
      </c>
      <c r="M133" s="644">
        <v>1021</v>
      </c>
      <c r="N133" s="644">
        <v>1039</v>
      </c>
      <c r="O133" s="644">
        <v>1086</v>
      </c>
      <c r="P133" s="644">
        <v>1112</v>
      </c>
    </row>
    <row r="134" spans="1:16" ht="16.5" x14ac:dyDescent="0.3">
      <c r="A134" s="649" t="s">
        <v>909</v>
      </c>
      <c r="B134" s="644">
        <v>117</v>
      </c>
      <c r="C134" s="644">
        <v>116</v>
      </c>
      <c r="D134" s="644">
        <v>120</v>
      </c>
      <c r="E134" s="644">
        <v>119</v>
      </c>
      <c r="F134" s="644">
        <v>125</v>
      </c>
      <c r="G134" s="644">
        <v>130</v>
      </c>
      <c r="H134" s="644">
        <v>135</v>
      </c>
      <c r="I134" s="644">
        <v>141</v>
      </c>
      <c r="J134" s="644">
        <v>144</v>
      </c>
      <c r="K134" s="644">
        <v>151</v>
      </c>
      <c r="L134" s="644">
        <v>148</v>
      </c>
      <c r="M134" s="644">
        <v>161</v>
      </c>
      <c r="N134" s="644">
        <v>159</v>
      </c>
      <c r="O134" s="644">
        <v>168</v>
      </c>
      <c r="P134" s="644">
        <v>170</v>
      </c>
    </row>
    <row r="135" spans="1:16" ht="16.5" x14ac:dyDescent="0.3">
      <c r="A135" s="649" t="s">
        <v>908</v>
      </c>
      <c r="B135" s="644">
        <v>12</v>
      </c>
      <c r="C135" s="644">
        <v>13</v>
      </c>
      <c r="D135" s="644">
        <v>13</v>
      </c>
      <c r="E135" s="644">
        <v>10</v>
      </c>
      <c r="F135" s="644">
        <v>13</v>
      </c>
      <c r="G135" s="644">
        <v>13</v>
      </c>
      <c r="H135" s="644">
        <v>12</v>
      </c>
      <c r="I135" s="644">
        <v>13</v>
      </c>
      <c r="J135" s="644">
        <v>14</v>
      </c>
      <c r="K135" s="644">
        <v>15</v>
      </c>
      <c r="L135" s="644">
        <v>17</v>
      </c>
      <c r="M135" s="644">
        <v>22</v>
      </c>
      <c r="N135" s="644">
        <v>23</v>
      </c>
      <c r="O135" s="644">
        <v>23</v>
      </c>
      <c r="P135" s="644">
        <v>29</v>
      </c>
    </row>
    <row r="136" spans="1:16" ht="16.5" x14ac:dyDescent="0.3">
      <c r="A136" s="649" t="s">
        <v>907</v>
      </c>
      <c r="B136" s="644">
        <v>256</v>
      </c>
      <c r="C136" s="644">
        <v>250</v>
      </c>
      <c r="D136" s="644">
        <v>254</v>
      </c>
      <c r="E136" s="644">
        <v>262</v>
      </c>
      <c r="F136" s="644">
        <v>264</v>
      </c>
      <c r="G136" s="644">
        <v>275</v>
      </c>
      <c r="H136" s="644">
        <v>275</v>
      </c>
      <c r="I136" s="644">
        <v>274</v>
      </c>
      <c r="J136" s="644">
        <v>268</v>
      </c>
      <c r="K136" s="644">
        <v>294</v>
      </c>
      <c r="L136" s="644">
        <v>297</v>
      </c>
      <c r="M136" s="644">
        <v>310</v>
      </c>
      <c r="N136" s="644">
        <v>311</v>
      </c>
      <c r="O136" s="644">
        <v>319</v>
      </c>
      <c r="P136" s="644">
        <v>326</v>
      </c>
    </row>
    <row r="137" spans="1:16" ht="16.5" x14ac:dyDescent="0.3">
      <c r="A137" s="649" t="s">
        <v>906</v>
      </c>
      <c r="B137" s="644">
        <v>285</v>
      </c>
      <c r="C137" s="644">
        <v>281</v>
      </c>
      <c r="D137" s="644">
        <v>291</v>
      </c>
      <c r="E137" s="644">
        <v>291</v>
      </c>
      <c r="F137" s="644">
        <v>285</v>
      </c>
      <c r="G137" s="644">
        <v>300</v>
      </c>
      <c r="H137" s="644">
        <v>299</v>
      </c>
      <c r="I137" s="644">
        <v>296</v>
      </c>
      <c r="J137" s="644">
        <v>296</v>
      </c>
      <c r="K137" s="644">
        <v>295</v>
      </c>
      <c r="L137" s="644">
        <v>298</v>
      </c>
      <c r="M137" s="644">
        <v>301</v>
      </c>
      <c r="N137" s="644">
        <v>306</v>
      </c>
      <c r="O137" s="644">
        <v>308</v>
      </c>
      <c r="P137" s="644">
        <v>318</v>
      </c>
    </row>
    <row r="138" spans="1:16" ht="16.5" x14ac:dyDescent="0.3">
      <c r="A138" s="649" t="s">
        <v>905</v>
      </c>
      <c r="B138" s="644">
        <v>236</v>
      </c>
      <c r="C138" s="644">
        <v>235</v>
      </c>
      <c r="D138" s="644">
        <v>245</v>
      </c>
      <c r="E138" s="644">
        <v>251</v>
      </c>
      <c r="F138" s="644">
        <v>252</v>
      </c>
      <c r="G138" s="644">
        <v>267</v>
      </c>
      <c r="H138" s="644">
        <v>271</v>
      </c>
      <c r="I138" s="644">
        <v>277</v>
      </c>
      <c r="J138" s="644">
        <v>282</v>
      </c>
      <c r="K138" s="644">
        <v>290</v>
      </c>
      <c r="L138" s="644">
        <v>292</v>
      </c>
      <c r="M138" s="644">
        <v>310</v>
      </c>
      <c r="N138" s="644">
        <v>309</v>
      </c>
      <c r="O138" s="644">
        <v>314</v>
      </c>
      <c r="P138" s="644">
        <v>326</v>
      </c>
    </row>
    <row r="139" spans="1:16" ht="16.5" x14ac:dyDescent="0.3">
      <c r="A139" s="649" t="s">
        <v>904</v>
      </c>
      <c r="B139" s="644">
        <v>96</v>
      </c>
      <c r="C139" s="644">
        <v>96</v>
      </c>
      <c r="D139" s="644">
        <v>91</v>
      </c>
      <c r="E139" s="644">
        <v>93</v>
      </c>
      <c r="F139" s="644">
        <v>90</v>
      </c>
      <c r="G139" s="644">
        <v>87</v>
      </c>
      <c r="H139" s="644">
        <v>84</v>
      </c>
      <c r="I139" s="644">
        <v>82</v>
      </c>
      <c r="J139" s="644">
        <v>85</v>
      </c>
      <c r="K139" s="644">
        <v>88</v>
      </c>
      <c r="L139" s="644">
        <v>83</v>
      </c>
      <c r="M139" s="644">
        <v>86</v>
      </c>
      <c r="N139" s="644">
        <v>84</v>
      </c>
      <c r="O139" s="644">
        <v>93</v>
      </c>
      <c r="P139" s="644">
        <v>90</v>
      </c>
    </row>
    <row r="140" spans="1:16" ht="16.5" x14ac:dyDescent="0.3">
      <c r="A140" s="650"/>
      <c r="B140" s="646"/>
      <c r="C140" s="646"/>
      <c r="D140" s="646"/>
      <c r="E140" s="646"/>
      <c r="F140" s="646"/>
      <c r="G140" s="646"/>
      <c r="H140" s="646"/>
      <c r="I140" s="646"/>
      <c r="J140" s="646"/>
      <c r="K140" s="646"/>
      <c r="L140" s="646"/>
      <c r="M140" s="646"/>
      <c r="N140" s="646"/>
      <c r="O140" s="646"/>
      <c r="P140" s="646"/>
    </row>
    <row r="141" spans="1:16" ht="16.5" x14ac:dyDescent="0.3">
      <c r="A141" s="533" t="s">
        <v>733</v>
      </c>
      <c r="B141" s="534">
        <v>84756</v>
      </c>
      <c r="C141" s="534">
        <v>84110</v>
      </c>
      <c r="D141" s="534">
        <v>84390</v>
      </c>
      <c r="E141" s="534">
        <v>86079</v>
      </c>
      <c r="F141" s="534">
        <v>82826</v>
      </c>
      <c r="G141" s="534">
        <v>85470</v>
      </c>
      <c r="H141" s="534">
        <v>86464</v>
      </c>
      <c r="I141" s="534">
        <v>86580</v>
      </c>
      <c r="J141" s="534">
        <v>90271</v>
      </c>
      <c r="K141" s="534">
        <v>93230</v>
      </c>
      <c r="L141" s="534">
        <v>93449</v>
      </c>
      <c r="M141" s="534">
        <v>97049</v>
      </c>
      <c r="N141" s="534">
        <v>96210</v>
      </c>
      <c r="O141" s="534">
        <v>94609</v>
      </c>
      <c r="P141" s="534">
        <v>86056</v>
      </c>
    </row>
    <row r="142" spans="1:16" ht="16.5" x14ac:dyDescent="0.3">
      <c r="A142" s="537"/>
      <c r="B142" s="647"/>
      <c r="C142" s="647"/>
      <c r="D142" s="647"/>
      <c r="E142" s="647"/>
      <c r="F142" s="647"/>
      <c r="G142" s="647"/>
      <c r="H142" s="647"/>
      <c r="I142" s="647"/>
      <c r="J142" s="647"/>
      <c r="K142" s="647"/>
      <c r="L142" s="647"/>
      <c r="M142" s="647"/>
      <c r="N142" s="647"/>
      <c r="O142" s="647"/>
      <c r="P142" s="647"/>
    </row>
    <row r="143" spans="1:16" ht="16.5" x14ac:dyDescent="0.3">
      <c r="A143" s="648" t="s">
        <v>903</v>
      </c>
      <c r="B143" s="534">
        <v>18543</v>
      </c>
      <c r="C143" s="534">
        <v>17957</v>
      </c>
      <c r="D143" s="534">
        <v>18224</v>
      </c>
      <c r="E143" s="534">
        <v>17662</v>
      </c>
      <c r="F143" s="534">
        <v>17412</v>
      </c>
      <c r="G143" s="534">
        <v>17987</v>
      </c>
      <c r="H143" s="534">
        <v>18327</v>
      </c>
      <c r="I143" s="534">
        <v>18412</v>
      </c>
      <c r="J143" s="534">
        <v>18854</v>
      </c>
      <c r="K143" s="534">
        <v>19345</v>
      </c>
      <c r="L143" s="534">
        <v>19302</v>
      </c>
      <c r="M143" s="534">
        <v>19763</v>
      </c>
      <c r="N143" s="534">
        <v>19785</v>
      </c>
      <c r="O143" s="534">
        <v>20091</v>
      </c>
      <c r="P143" s="534">
        <v>13693</v>
      </c>
    </row>
    <row r="144" spans="1:16" ht="16.5" x14ac:dyDescent="0.3">
      <c r="A144" s="655"/>
      <c r="B144" s="534"/>
      <c r="C144" s="534"/>
      <c r="D144" s="534"/>
      <c r="E144" s="534"/>
      <c r="F144" s="534"/>
      <c r="G144" s="534"/>
      <c r="H144" s="534"/>
      <c r="I144" s="534"/>
      <c r="J144" s="534"/>
      <c r="K144" s="534"/>
      <c r="L144" s="534"/>
      <c r="M144" s="534"/>
      <c r="N144" s="534"/>
      <c r="O144" s="534"/>
      <c r="P144" s="534"/>
    </row>
    <row r="145" spans="1:16" ht="16.5" x14ac:dyDescent="0.3">
      <c r="A145" s="648" t="s">
        <v>902</v>
      </c>
      <c r="B145" s="534">
        <v>2087</v>
      </c>
      <c r="C145" s="534">
        <v>2258</v>
      </c>
      <c r="D145" s="534">
        <v>2306</v>
      </c>
      <c r="E145" s="534">
        <v>2336</v>
      </c>
      <c r="F145" s="534">
        <v>2330</v>
      </c>
      <c r="G145" s="534">
        <v>2449</v>
      </c>
      <c r="H145" s="534">
        <v>2482</v>
      </c>
      <c r="I145" s="534">
        <v>2609</v>
      </c>
      <c r="J145" s="534">
        <v>2678</v>
      </c>
      <c r="K145" s="534">
        <v>2809</v>
      </c>
      <c r="L145" s="534">
        <v>2889</v>
      </c>
      <c r="M145" s="534">
        <v>3071</v>
      </c>
      <c r="N145" s="534">
        <v>3031</v>
      </c>
      <c r="O145" s="534">
        <v>3191</v>
      </c>
      <c r="P145" s="534">
        <v>3718</v>
      </c>
    </row>
    <row r="146" spans="1:16" ht="16.5" x14ac:dyDescent="0.3">
      <c r="A146" s="649"/>
      <c r="B146" s="644"/>
      <c r="C146" s="644"/>
      <c r="D146" s="644"/>
      <c r="E146" s="644"/>
      <c r="F146" s="644"/>
      <c r="G146" s="644"/>
      <c r="H146" s="644"/>
      <c r="I146" s="644"/>
      <c r="J146" s="644"/>
      <c r="K146" s="644"/>
      <c r="L146" s="644"/>
      <c r="M146" s="644"/>
      <c r="N146" s="644"/>
      <c r="O146" s="644"/>
      <c r="P146" s="644"/>
    </row>
    <row r="147" spans="1:16" ht="16.5" x14ac:dyDescent="0.3">
      <c r="A147" s="655" t="s">
        <v>901</v>
      </c>
      <c r="B147" s="534">
        <v>6663</v>
      </c>
      <c r="C147" s="534">
        <v>6812</v>
      </c>
      <c r="D147" s="534">
        <v>6897</v>
      </c>
      <c r="E147" s="534">
        <v>6857</v>
      </c>
      <c r="F147" s="534">
        <v>6831</v>
      </c>
      <c r="G147" s="534">
        <v>7027</v>
      </c>
      <c r="H147" s="534">
        <v>6892</v>
      </c>
      <c r="I147" s="534">
        <v>6849</v>
      </c>
      <c r="J147" s="534">
        <v>6840</v>
      </c>
      <c r="K147" s="534">
        <v>6990</v>
      </c>
      <c r="L147" s="534">
        <v>6958</v>
      </c>
      <c r="M147" s="534">
        <v>7072</v>
      </c>
      <c r="N147" s="534">
        <v>7075</v>
      </c>
      <c r="O147" s="534">
        <v>7180</v>
      </c>
      <c r="P147" s="534">
        <v>7197</v>
      </c>
    </row>
    <row r="148" spans="1:16" ht="16.5" x14ac:dyDescent="0.3">
      <c r="A148" s="649" t="s">
        <v>900</v>
      </c>
      <c r="B148" s="644">
        <v>2</v>
      </c>
      <c r="C148" s="644">
        <v>3</v>
      </c>
      <c r="D148" s="644">
        <v>2</v>
      </c>
      <c r="E148" s="644">
        <v>2</v>
      </c>
      <c r="F148" s="644">
        <v>1</v>
      </c>
      <c r="G148" s="644">
        <v>2</v>
      </c>
      <c r="H148" s="644">
        <v>2</v>
      </c>
      <c r="I148" s="644">
        <v>2</v>
      </c>
      <c r="J148" s="644">
        <v>2</v>
      </c>
      <c r="K148" s="644">
        <v>2</v>
      </c>
      <c r="L148" s="644">
        <v>1</v>
      </c>
      <c r="M148" s="644">
        <v>5</v>
      </c>
      <c r="N148" s="644">
        <v>5</v>
      </c>
      <c r="O148" s="644">
        <v>5</v>
      </c>
      <c r="P148" s="644">
        <v>5</v>
      </c>
    </row>
    <row r="149" spans="1:16" ht="16.5" x14ac:dyDescent="0.3">
      <c r="A149" s="649" t="s">
        <v>899</v>
      </c>
      <c r="B149" s="644">
        <v>312</v>
      </c>
      <c r="C149" s="644">
        <v>314</v>
      </c>
      <c r="D149" s="644">
        <v>322</v>
      </c>
      <c r="E149" s="644">
        <v>321</v>
      </c>
      <c r="F149" s="644">
        <v>321</v>
      </c>
      <c r="G149" s="644">
        <v>348</v>
      </c>
      <c r="H149" s="644">
        <v>347</v>
      </c>
      <c r="I149" s="644">
        <v>364</v>
      </c>
      <c r="J149" s="644">
        <v>364</v>
      </c>
      <c r="K149" s="644">
        <v>386</v>
      </c>
      <c r="L149" s="644">
        <v>375</v>
      </c>
      <c r="M149" s="644">
        <v>411</v>
      </c>
      <c r="N149" s="644">
        <v>403</v>
      </c>
      <c r="O149" s="644">
        <v>416</v>
      </c>
      <c r="P149" s="644">
        <v>400</v>
      </c>
    </row>
    <row r="150" spans="1:16" ht="16.5" x14ac:dyDescent="0.3">
      <c r="A150" s="649" t="s">
        <v>898</v>
      </c>
      <c r="B150" s="644">
        <v>973</v>
      </c>
      <c r="C150" s="644">
        <v>994</v>
      </c>
      <c r="D150" s="644">
        <v>994</v>
      </c>
      <c r="E150" s="644">
        <v>1000</v>
      </c>
      <c r="F150" s="644">
        <v>1006</v>
      </c>
      <c r="G150" s="644">
        <v>1043</v>
      </c>
      <c r="H150" s="644">
        <v>1037</v>
      </c>
      <c r="I150" s="644">
        <v>1052</v>
      </c>
      <c r="J150" s="644">
        <v>1089</v>
      </c>
      <c r="K150" s="644">
        <v>1114</v>
      </c>
      <c r="L150" s="644">
        <v>1140</v>
      </c>
      <c r="M150" s="644">
        <v>1155</v>
      </c>
      <c r="N150" s="644">
        <v>1185</v>
      </c>
      <c r="O150" s="644">
        <v>1186</v>
      </c>
      <c r="P150" s="644">
        <v>1185</v>
      </c>
    </row>
    <row r="151" spans="1:16" ht="16.5" x14ac:dyDescent="0.3">
      <c r="A151" s="649" t="s">
        <v>897</v>
      </c>
      <c r="B151" s="644">
        <v>1441</v>
      </c>
      <c r="C151" s="644">
        <v>1443</v>
      </c>
      <c r="D151" s="644">
        <v>1455</v>
      </c>
      <c r="E151" s="644">
        <v>1458</v>
      </c>
      <c r="F151" s="644">
        <v>0</v>
      </c>
      <c r="G151" s="644">
        <v>1533</v>
      </c>
      <c r="H151" s="644">
        <v>1559</v>
      </c>
      <c r="I151" s="644">
        <v>1603</v>
      </c>
      <c r="J151" s="644">
        <v>1620</v>
      </c>
      <c r="K151" s="644">
        <v>1673</v>
      </c>
      <c r="L151" s="644">
        <v>1666</v>
      </c>
      <c r="M151" s="644">
        <v>1731</v>
      </c>
      <c r="N151" s="644">
        <v>1732</v>
      </c>
      <c r="O151" s="644">
        <v>1783</v>
      </c>
      <c r="P151" s="644">
        <v>1766</v>
      </c>
    </row>
    <row r="152" spans="1:16" ht="16.5" x14ac:dyDescent="0.3">
      <c r="A152" s="649" t="s">
        <v>896</v>
      </c>
      <c r="B152" s="644"/>
      <c r="C152" s="644"/>
      <c r="D152" s="644"/>
      <c r="E152" s="644"/>
      <c r="F152" s="644"/>
      <c r="G152" s="644"/>
      <c r="H152" s="644"/>
      <c r="I152" s="644"/>
      <c r="J152" s="644"/>
      <c r="K152" s="644"/>
      <c r="L152" s="644"/>
      <c r="M152" s="644"/>
      <c r="N152" s="644"/>
      <c r="O152" s="644"/>
      <c r="P152" s="644">
        <v>20</v>
      </c>
    </row>
    <row r="153" spans="1:16" ht="16.5" x14ac:dyDescent="0.3">
      <c r="A153" s="650" t="s">
        <v>895</v>
      </c>
      <c r="B153" s="644">
        <v>2311</v>
      </c>
      <c r="C153" s="644">
        <v>2361</v>
      </c>
      <c r="D153" s="644">
        <v>2404</v>
      </c>
      <c r="E153" s="644">
        <v>2360</v>
      </c>
      <c r="F153" s="644">
        <v>2349</v>
      </c>
      <c r="G153" s="644">
        <v>2394</v>
      </c>
      <c r="H153" s="644">
        <v>2374</v>
      </c>
      <c r="I153" s="644">
        <v>2342</v>
      </c>
      <c r="J153" s="644">
        <v>2340</v>
      </c>
      <c r="K153" s="644">
        <v>2396</v>
      </c>
      <c r="L153" s="644">
        <v>2341</v>
      </c>
      <c r="M153" s="644">
        <v>2361</v>
      </c>
      <c r="N153" s="644">
        <v>2350</v>
      </c>
      <c r="O153" s="644">
        <v>2396</v>
      </c>
      <c r="P153" s="644">
        <v>2444</v>
      </c>
    </row>
    <row r="154" spans="1:16" ht="16.5" x14ac:dyDescent="0.3">
      <c r="A154" s="649" t="s">
        <v>894</v>
      </c>
      <c r="B154" s="644">
        <v>609</v>
      </c>
      <c r="C154" s="644">
        <v>612</v>
      </c>
      <c r="D154" s="644">
        <v>625</v>
      </c>
      <c r="E154" s="644">
        <v>615</v>
      </c>
      <c r="F154" s="644">
        <v>620</v>
      </c>
      <c r="G154" s="644">
        <v>637</v>
      </c>
      <c r="H154" s="644">
        <v>529</v>
      </c>
      <c r="I154" s="644">
        <v>504</v>
      </c>
      <c r="J154" s="644">
        <v>470</v>
      </c>
      <c r="K154" s="644">
        <v>478</v>
      </c>
      <c r="L154" s="644">
        <v>530</v>
      </c>
      <c r="M154" s="644">
        <v>533</v>
      </c>
      <c r="N154" s="644">
        <v>535</v>
      </c>
      <c r="O154" s="644">
        <v>545</v>
      </c>
      <c r="P154" s="644">
        <v>536</v>
      </c>
    </row>
    <row r="155" spans="1:16" ht="16.5" x14ac:dyDescent="0.3">
      <c r="A155" s="650" t="s">
        <v>893</v>
      </c>
      <c r="B155" s="644">
        <v>1015</v>
      </c>
      <c r="C155" s="644">
        <v>1085</v>
      </c>
      <c r="D155" s="644">
        <v>1095</v>
      </c>
      <c r="E155" s="644">
        <v>1101</v>
      </c>
      <c r="F155" s="644">
        <v>1069</v>
      </c>
      <c r="G155" s="644">
        <v>1070</v>
      </c>
      <c r="H155" s="644">
        <v>1044</v>
      </c>
      <c r="I155" s="644">
        <v>982</v>
      </c>
      <c r="J155" s="644">
        <v>955</v>
      </c>
      <c r="K155" s="644">
        <v>941</v>
      </c>
      <c r="L155" s="644">
        <v>905</v>
      </c>
      <c r="M155" s="644">
        <v>876</v>
      </c>
      <c r="N155" s="644">
        <v>865</v>
      </c>
      <c r="O155" s="644">
        <v>849</v>
      </c>
      <c r="P155" s="644">
        <v>841</v>
      </c>
    </row>
    <row r="156" spans="1:16" ht="16.5" x14ac:dyDescent="0.3">
      <c r="A156" s="649"/>
      <c r="B156" s="644"/>
      <c r="C156" s="644"/>
      <c r="D156" s="644"/>
      <c r="E156" s="644"/>
      <c r="F156" s="644"/>
      <c r="G156" s="644"/>
      <c r="H156" s="644"/>
      <c r="I156" s="644"/>
      <c r="J156" s="644"/>
      <c r="K156" s="644"/>
      <c r="L156" s="644"/>
      <c r="M156" s="644"/>
      <c r="N156" s="644"/>
      <c r="O156" s="644"/>
      <c r="P156" s="644"/>
    </row>
    <row r="157" spans="1:16" ht="16.5" x14ac:dyDescent="0.3">
      <c r="A157" s="648" t="s">
        <v>892</v>
      </c>
      <c r="B157" s="534">
        <v>9073</v>
      </c>
      <c r="C157" s="534">
        <v>9067</v>
      </c>
      <c r="D157" s="534">
        <v>9170</v>
      </c>
      <c r="E157" s="534">
        <v>9107</v>
      </c>
      <c r="F157" s="534">
        <v>8990</v>
      </c>
      <c r="G157" s="534">
        <v>9214</v>
      </c>
      <c r="H157" s="534">
        <v>9342</v>
      </c>
      <c r="I157" s="534">
        <v>9189</v>
      </c>
      <c r="J157" s="534">
        <v>9582</v>
      </c>
      <c r="K157" s="534">
        <v>9870</v>
      </c>
      <c r="L157" s="534">
        <v>9865</v>
      </c>
      <c r="M157" s="534">
        <v>10321</v>
      </c>
      <c r="N157" s="534">
        <v>10327</v>
      </c>
      <c r="O157" s="534">
        <v>10542</v>
      </c>
      <c r="P157" s="534">
        <v>10553</v>
      </c>
    </row>
    <row r="158" spans="1:16" ht="16.5" x14ac:dyDescent="0.3">
      <c r="A158" s="649" t="s">
        <v>891</v>
      </c>
      <c r="B158" s="644">
        <v>1440</v>
      </c>
      <c r="C158" s="644">
        <v>1467</v>
      </c>
      <c r="D158" s="644">
        <v>1511</v>
      </c>
      <c r="E158" s="644">
        <v>1514</v>
      </c>
      <c r="F158" s="644">
        <v>1517</v>
      </c>
      <c r="G158" s="644">
        <v>1567</v>
      </c>
      <c r="H158" s="644">
        <v>1591</v>
      </c>
      <c r="I158" s="644">
        <v>1606</v>
      </c>
      <c r="J158" s="644">
        <v>1698</v>
      </c>
      <c r="K158" s="644">
        <v>1804</v>
      </c>
      <c r="L158" s="644">
        <v>1831</v>
      </c>
      <c r="M158" s="644">
        <v>1898</v>
      </c>
      <c r="N158" s="644">
        <v>1914</v>
      </c>
      <c r="O158" s="644">
        <v>1964</v>
      </c>
      <c r="P158" s="644">
        <v>1977</v>
      </c>
    </row>
    <row r="159" spans="1:16" ht="16.5" x14ac:dyDescent="0.3">
      <c r="A159" s="649" t="s">
        <v>890</v>
      </c>
      <c r="B159" s="644">
        <v>115</v>
      </c>
      <c r="C159" s="644">
        <v>113</v>
      </c>
      <c r="D159" s="644">
        <v>117</v>
      </c>
      <c r="E159" s="644">
        <v>119</v>
      </c>
      <c r="F159" s="644">
        <v>122</v>
      </c>
      <c r="G159" s="644">
        <v>144</v>
      </c>
      <c r="H159" s="644">
        <v>156</v>
      </c>
      <c r="I159" s="644">
        <v>147</v>
      </c>
      <c r="J159" s="644">
        <v>155</v>
      </c>
      <c r="K159" s="644">
        <v>174</v>
      </c>
      <c r="L159" s="644">
        <v>153</v>
      </c>
      <c r="M159" s="644">
        <v>178</v>
      </c>
      <c r="N159" s="644">
        <v>187</v>
      </c>
      <c r="O159" s="644">
        <v>195</v>
      </c>
      <c r="P159" s="644">
        <v>196</v>
      </c>
    </row>
    <row r="160" spans="1:16" ht="16.5" x14ac:dyDescent="0.3">
      <c r="A160" s="649" t="s">
        <v>889</v>
      </c>
      <c r="B160" s="644">
        <v>1116</v>
      </c>
      <c r="C160" s="644">
        <v>1118</v>
      </c>
      <c r="D160" s="644">
        <v>1115</v>
      </c>
      <c r="E160" s="644">
        <v>1127</v>
      </c>
      <c r="F160" s="644">
        <v>1118</v>
      </c>
      <c r="G160" s="644">
        <v>1134</v>
      </c>
      <c r="H160" s="644">
        <v>1156</v>
      </c>
      <c r="I160" s="644">
        <v>1155</v>
      </c>
      <c r="J160" s="644">
        <v>1133</v>
      </c>
      <c r="K160" s="644">
        <v>1136</v>
      </c>
      <c r="L160" s="644">
        <v>1143</v>
      </c>
      <c r="M160" s="644">
        <v>1176</v>
      </c>
      <c r="N160" s="644">
        <v>1175</v>
      </c>
      <c r="O160" s="644">
        <v>1203</v>
      </c>
      <c r="P160" s="644">
        <v>1225</v>
      </c>
    </row>
    <row r="161" spans="1:16" ht="16.5" x14ac:dyDescent="0.3">
      <c r="A161" s="649" t="s">
        <v>888</v>
      </c>
      <c r="B161" s="644">
        <v>6402</v>
      </c>
      <c r="C161" s="644">
        <v>6369</v>
      </c>
      <c r="D161" s="644">
        <v>6427</v>
      </c>
      <c r="E161" s="644">
        <v>6347</v>
      </c>
      <c r="F161" s="644">
        <v>6233</v>
      </c>
      <c r="G161" s="644">
        <v>6369</v>
      </c>
      <c r="H161" s="644">
        <v>6439</v>
      </c>
      <c r="I161" s="644">
        <v>6281</v>
      </c>
      <c r="J161" s="644">
        <v>6596</v>
      </c>
      <c r="K161" s="644">
        <v>6756</v>
      </c>
      <c r="L161" s="644">
        <v>6738</v>
      </c>
      <c r="M161" s="644">
        <v>7069</v>
      </c>
      <c r="N161" s="644">
        <v>7051</v>
      </c>
      <c r="O161" s="644">
        <v>7180</v>
      </c>
      <c r="P161" s="644">
        <v>7155</v>
      </c>
    </row>
    <row r="162" spans="1:16" ht="16.5" x14ac:dyDescent="0.3">
      <c r="A162" s="649"/>
      <c r="B162" s="644"/>
      <c r="C162" s="644"/>
      <c r="D162" s="644"/>
      <c r="E162" s="644"/>
      <c r="F162" s="644"/>
      <c r="G162" s="644"/>
      <c r="H162" s="644" t="s">
        <v>887</v>
      </c>
      <c r="I162" s="644"/>
      <c r="J162" s="644"/>
      <c r="K162" s="644"/>
      <c r="L162" s="644"/>
      <c r="M162" s="644"/>
      <c r="N162" s="644"/>
      <c r="O162" s="644"/>
      <c r="P162" s="644"/>
    </row>
    <row r="163" spans="1:16" ht="16.5" x14ac:dyDescent="0.3">
      <c r="A163" s="648" t="s">
        <v>724</v>
      </c>
      <c r="B163" s="534">
        <v>3165</v>
      </c>
      <c r="C163" s="534">
        <v>3163</v>
      </c>
      <c r="D163" s="534">
        <v>3228</v>
      </c>
      <c r="E163" s="534">
        <v>3268</v>
      </c>
      <c r="F163" s="534">
        <v>3289</v>
      </c>
      <c r="G163" s="534">
        <v>3484</v>
      </c>
      <c r="H163" s="534">
        <v>3537</v>
      </c>
      <c r="I163" s="534">
        <v>3590</v>
      </c>
      <c r="J163" s="534">
        <v>3732</v>
      </c>
      <c r="K163" s="534">
        <v>3866</v>
      </c>
      <c r="L163" s="534">
        <v>3983</v>
      </c>
      <c r="M163" s="534">
        <v>4262</v>
      </c>
      <c r="N163" s="534">
        <v>4308</v>
      </c>
      <c r="O163" s="534">
        <v>4483</v>
      </c>
      <c r="P163" s="534">
        <v>5164</v>
      </c>
    </row>
    <row r="164" spans="1:16" ht="16.5" x14ac:dyDescent="0.3">
      <c r="A164" s="649" t="s">
        <v>886</v>
      </c>
      <c r="B164" s="644">
        <v>5</v>
      </c>
      <c r="C164" s="644">
        <v>4</v>
      </c>
      <c r="D164" s="644">
        <v>4</v>
      </c>
      <c r="E164" s="644">
        <v>4</v>
      </c>
      <c r="F164" s="644">
        <v>4</v>
      </c>
      <c r="G164" s="644">
        <v>3</v>
      </c>
      <c r="H164" s="644">
        <v>3</v>
      </c>
      <c r="I164" s="644">
        <v>3</v>
      </c>
      <c r="J164" s="644">
        <v>3</v>
      </c>
      <c r="K164" s="644">
        <v>2</v>
      </c>
      <c r="L164" s="644">
        <v>1</v>
      </c>
      <c r="M164" s="644">
        <v>1</v>
      </c>
      <c r="N164" s="644">
        <v>1</v>
      </c>
      <c r="O164" s="644">
        <v>1</v>
      </c>
      <c r="P164" s="644">
        <v>15</v>
      </c>
    </row>
    <row r="165" spans="1:16" ht="16.5" x14ac:dyDescent="0.3">
      <c r="A165" s="649" t="s">
        <v>885</v>
      </c>
      <c r="B165" s="644">
        <v>623</v>
      </c>
      <c r="C165" s="644">
        <v>624</v>
      </c>
      <c r="D165" s="644">
        <v>639</v>
      </c>
      <c r="E165" s="644">
        <v>660</v>
      </c>
      <c r="F165" s="644">
        <v>664</v>
      </c>
      <c r="G165" s="644">
        <v>699</v>
      </c>
      <c r="H165" s="644">
        <v>709</v>
      </c>
      <c r="I165" s="644">
        <v>720</v>
      </c>
      <c r="J165" s="644">
        <v>743</v>
      </c>
      <c r="K165" s="644">
        <v>774</v>
      </c>
      <c r="L165" s="644">
        <v>770</v>
      </c>
      <c r="M165" s="644">
        <v>809</v>
      </c>
      <c r="N165" s="644">
        <v>819</v>
      </c>
      <c r="O165" s="644">
        <v>834</v>
      </c>
      <c r="P165" s="644">
        <v>848</v>
      </c>
    </row>
    <row r="166" spans="1:16" ht="16.5" x14ac:dyDescent="0.3">
      <c r="A166" s="649" t="s">
        <v>884</v>
      </c>
      <c r="B166" s="644">
        <v>3</v>
      </c>
      <c r="C166" s="644">
        <v>2</v>
      </c>
      <c r="D166" s="644">
        <v>1</v>
      </c>
      <c r="E166" s="644">
        <v>1</v>
      </c>
      <c r="F166" s="644"/>
      <c r="G166" s="644">
        <v>0</v>
      </c>
      <c r="H166" s="644">
        <v>0</v>
      </c>
      <c r="I166" s="644">
        <v>0</v>
      </c>
      <c r="J166" s="644">
        <v>0</v>
      </c>
      <c r="K166" s="644"/>
      <c r="L166" s="644"/>
      <c r="M166" s="644"/>
      <c r="N166" s="644"/>
      <c r="O166" s="644"/>
      <c r="P166" s="644"/>
    </row>
    <row r="167" spans="1:16" ht="16.5" x14ac:dyDescent="0.3">
      <c r="A167" s="649" t="s">
        <v>883</v>
      </c>
      <c r="B167" s="644">
        <v>196</v>
      </c>
      <c r="C167" s="644">
        <v>194</v>
      </c>
      <c r="D167" s="644">
        <v>200</v>
      </c>
      <c r="E167" s="644">
        <v>199</v>
      </c>
      <c r="F167" s="644">
        <v>224</v>
      </c>
      <c r="G167" s="644">
        <v>242</v>
      </c>
      <c r="H167" s="644">
        <v>227</v>
      </c>
      <c r="I167" s="644">
        <v>245</v>
      </c>
      <c r="J167" s="644">
        <v>242</v>
      </c>
      <c r="K167" s="644">
        <v>246</v>
      </c>
      <c r="L167" s="644">
        <v>241</v>
      </c>
      <c r="M167" s="644">
        <v>267</v>
      </c>
      <c r="N167" s="644">
        <v>267</v>
      </c>
      <c r="O167" s="644">
        <v>277</v>
      </c>
      <c r="P167" s="644">
        <v>270</v>
      </c>
    </row>
    <row r="168" spans="1:16" ht="16.5" x14ac:dyDescent="0.3">
      <c r="A168" s="649" t="s">
        <v>882</v>
      </c>
      <c r="B168" s="644">
        <v>1070</v>
      </c>
      <c r="C168" s="644">
        <v>1061</v>
      </c>
      <c r="D168" s="644">
        <v>1069</v>
      </c>
      <c r="E168" s="644">
        <v>1071</v>
      </c>
      <c r="F168" s="644">
        <v>1046</v>
      </c>
      <c r="G168" s="644">
        <v>1055</v>
      </c>
      <c r="H168" s="644">
        <v>1072</v>
      </c>
      <c r="I168" s="644">
        <v>1083</v>
      </c>
      <c r="J168" s="644">
        <v>1159</v>
      </c>
      <c r="K168" s="644">
        <v>1192</v>
      </c>
      <c r="L168" s="644">
        <v>1212</v>
      </c>
      <c r="M168" s="644">
        <v>1246</v>
      </c>
      <c r="N168" s="644">
        <v>1256</v>
      </c>
      <c r="O168" s="644">
        <v>1377</v>
      </c>
      <c r="P168" s="644">
        <v>1439</v>
      </c>
    </row>
    <row r="169" spans="1:16" ht="16.5" x14ac:dyDescent="0.3">
      <c r="A169" s="649" t="s">
        <v>881</v>
      </c>
      <c r="B169" s="644">
        <v>1267</v>
      </c>
      <c r="C169" s="644">
        <v>1277</v>
      </c>
      <c r="D169" s="644">
        <v>1314</v>
      </c>
      <c r="E169" s="644">
        <v>1332</v>
      </c>
      <c r="F169" s="644">
        <v>1351</v>
      </c>
      <c r="G169" s="644">
        <v>1485</v>
      </c>
      <c r="H169" s="644">
        <v>1526</v>
      </c>
      <c r="I169" s="644">
        <v>1539</v>
      </c>
      <c r="J169" s="644">
        <v>1585</v>
      </c>
      <c r="K169" s="644">
        <v>1652</v>
      </c>
      <c r="L169" s="644">
        <v>1759</v>
      </c>
      <c r="M169" s="644">
        <v>1939</v>
      </c>
      <c r="N169" s="644">
        <v>1965</v>
      </c>
      <c r="O169" s="644">
        <v>1994</v>
      </c>
      <c r="P169" s="644">
        <v>2592</v>
      </c>
    </row>
    <row r="170" spans="1:16" ht="16.5" x14ac:dyDescent="0.3">
      <c r="A170" s="649" t="s">
        <v>880</v>
      </c>
      <c r="B170" s="644">
        <v>1</v>
      </c>
      <c r="C170" s="644">
        <v>1</v>
      </c>
      <c r="D170" s="644">
        <v>1</v>
      </c>
      <c r="E170" s="644">
        <v>1</v>
      </c>
      <c r="F170" s="644"/>
      <c r="G170" s="644"/>
      <c r="H170" s="644"/>
      <c r="I170" s="644"/>
      <c r="J170" s="644">
        <v>0</v>
      </c>
      <c r="K170" s="644"/>
      <c r="L170" s="644"/>
      <c r="M170" s="644"/>
      <c r="N170" s="644"/>
      <c r="O170" s="644"/>
      <c r="P170" s="644"/>
    </row>
    <row r="171" spans="1:16" ht="16.5" x14ac:dyDescent="0.3">
      <c r="A171" s="649"/>
      <c r="B171" s="644"/>
      <c r="C171" s="644"/>
      <c r="D171" s="644"/>
      <c r="E171" s="644"/>
      <c r="F171" s="644"/>
      <c r="G171" s="644"/>
      <c r="H171" s="644"/>
      <c r="I171" s="644"/>
      <c r="J171" s="644"/>
      <c r="K171" s="644"/>
      <c r="L171" s="644"/>
      <c r="M171" s="644"/>
      <c r="N171" s="644"/>
      <c r="O171" s="644"/>
      <c r="P171" s="644"/>
    </row>
    <row r="172" spans="1:16" ht="16.5" x14ac:dyDescent="0.3">
      <c r="A172" s="648" t="s">
        <v>716</v>
      </c>
      <c r="B172" s="534">
        <v>45225</v>
      </c>
      <c r="C172" s="534">
        <v>44853</v>
      </c>
      <c r="D172" s="534">
        <v>44565</v>
      </c>
      <c r="E172" s="534">
        <v>46849</v>
      </c>
      <c r="F172" s="534">
        <v>43974</v>
      </c>
      <c r="G172" s="534">
        <v>45309</v>
      </c>
      <c r="H172" s="534">
        <v>45884</v>
      </c>
      <c r="I172" s="534">
        <v>45931</v>
      </c>
      <c r="J172" s="534">
        <v>48585</v>
      </c>
      <c r="K172" s="534">
        <v>50350</v>
      </c>
      <c r="L172" s="534">
        <v>50452</v>
      </c>
      <c r="M172" s="534">
        <v>52560</v>
      </c>
      <c r="N172" s="534">
        <v>51684</v>
      </c>
      <c r="O172" s="534">
        <v>49122</v>
      </c>
      <c r="P172" s="534">
        <v>45731</v>
      </c>
    </row>
    <row r="173" spans="1:16" ht="16.5" x14ac:dyDescent="0.3">
      <c r="A173" s="649" t="s">
        <v>879</v>
      </c>
      <c r="B173" s="644">
        <v>50</v>
      </c>
      <c r="C173" s="644">
        <v>204</v>
      </c>
      <c r="D173" s="644">
        <v>227</v>
      </c>
      <c r="E173" s="644">
        <v>247</v>
      </c>
      <c r="F173" s="644">
        <v>309</v>
      </c>
      <c r="G173" s="644">
        <v>339</v>
      </c>
      <c r="H173" s="644">
        <v>388</v>
      </c>
      <c r="I173" s="644">
        <v>418</v>
      </c>
      <c r="J173" s="644">
        <v>395</v>
      </c>
      <c r="K173" s="644">
        <v>419</v>
      </c>
      <c r="L173" s="644">
        <v>537</v>
      </c>
      <c r="M173" s="644">
        <v>669</v>
      </c>
      <c r="N173" s="644">
        <v>802</v>
      </c>
      <c r="O173" s="644">
        <v>736</v>
      </c>
      <c r="P173" s="644">
        <v>689</v>
      </c>
    </row>
    <row r="174" spans="1:16" ht="16.5" x14ac:dyDescent="0.3">
      <c r="A174" s="649" t="s">
        <v>878</v>
      </c>
      <c r="B174" s="644">
        <v>6013</v>
      </c>
      <c r="C174" s="644">
        <v>5999</v>
      </c>
      <c r="D174" s="644">
        <v>5984</v>
      </c>
      <c r="E174" s="644">
        <v>5910</v>
      </c>
      <c r="F174" s="644">
        <v>5801</v>
      </c>
      <c r="G174" s="644">
        <v>6079</v>
      </c>
      <c r="H174" s="644">
        <v>6217</v>
      </c>
      <c r="I174" s="644">
        <v>6237</v>
      </c>
      <c r="J174" s="644">
        <v>6353</v>
      </c>
      <c r="K174" s="644">
        <v>6536</v>
      </c>
      <c r="L174" s="644">
        <v>6474</v>
      </c>
      <c r="M174" s="644">
        <v>6754</v>
      </c>
      <c r="N174" s="644">
        <v>6798</v>
      </c>
      <c r="O174" s="644">
        <v>7008</v>
      </c>
      <c r="P174" s="644">
        <v>7546</v>
      </c>
    </row>
    <row r="175" spans="1:16" ht="16.5" x14ac:dyDescent="0.3">
      <c r="A175" s="649" t="s">
        <v>877</v>
      </c>
      <c r="B175" s="644">
        <v>28849</v>
      </c>
      <c r="C175" s="644">
        <v>28635</v>
      </c>
      <c r="D175" s="644">
        <v>28835</v>
      </c>
      <c r="E175" s="644">
        <v>28456</v>
      </c>
      <c r="F175" s="644">
        <v>27710</v>
      </c>
      <c r="G175" s="644">
        <v>28504</v>
      </c>
      <c r="H175" s="644">
        <v>28937</v>
      </c>
      <c r="I175" s="644">
        <v>28723</v>
      </c>
      <c r="J175" s="644">
        <v>30233</v>
      </c>
      <c r="K175" s="644">
        <v>31293</v>
      </c>
      <c r="L175" s="644">
        <v>31197</v>
      </c>
      <c r="M175" s="644">
        <v>32278</v>
      </c>
      <c r="N175" s="644">
        <v>31240</v>
      </c>
      <c r="O175" s="644">
        <v>27984</v>
      </c>
      <c r="P175" s="644">
        <v>19383</v>
      </c>
    </row>
    <row r="176" spans="1:16" ht="16.5" x14ac:dyDescent="0.3">
      <c r="A176" s="649" t="s">
        <v>876</v>
      </c>
      <c r="B176" s="644">
        <v>1442</v>
      </c>
      <c r="C176" s="644">
        <v>1423</v>
      </c>
      <c r="D176" s="644">
        <v>1414</v>
      </c>
      <c r="E176" s="644">
        <v>1410</v>
      </c>
      <c r="F176" s="644">
        <v>1388</v>
      </c>
      <c r="G176" s="644">
        <v>1398</v>
      </c>
      <c r="H176" s="644">
        <v>1392</v>
      </c>
      <c r="I176" s="644">
        <v>1383</v>
      </c>
      <c r="J176" s="644">
        <v>1383</v>
      </c>
      <c r="K176" s="644">
        <v>1384</v>
      </c>
      <c r="L176" s="644">
        <v>1339</v>
      </c>
      <c r="M176" s="644">
        <v>1357</v>
      </c>
      <c r="N176" s="644">
        <v>1371</v>
      </c>
      <c r="O176" s="644">
        <v>1385</v>
      </c>
      <c r="P176" s="644">
        <v>1417</v>
      </c>
    </row>
    <row r="177" spans="1:16" ht="16.5" x14ac:dyDescent="0.3">
      <c r="A177" s="649" t="s">
        <v>875</v>
      </c>
      <c r="B177" s="644">
        <v>3473</v>
      </c>
      <c r="C177" s="644">
        <v>3475</v>
      </c>
      <c r="D177" s="644">
        <v>3485</v>
      </c>
      <c r="E177" s="644">
        <v>3418</v>
      </c>
      <c r="F177" s="644">
        <v>3389</v>
      </c>
      <c r="G177" s="644">
        <v>3424</v>
      </c>
      <c r="H177" s="644">
        <v>1654</v>
      </c>
      <c r="I177" s="644">
        <v>1578</v>
      </c>
      <c r="J177" s="644">
        <v>1501</v>
      </c>
      <c r="K177" s="644">
        <v>1482</v>
      </c>
      <c r="L177" s="644">
        <v>1420</v>
      </c>
      <c r="M177" s="644">
        <v>1398</v>
      </c>
      <c r="N177" s="644">
        <v>1345</v>
      </c>
      <c r="O177" s="644">
        <v>1343</v>
      </c>
      <c r="P177" s="644">
        <v>3376</v>
      </c>
    </row>
    <row r="178" spans="1:16" ht="16.5" x14ac:dyDescent="0.3">
      <c r="A178" s="649" t="s">
        <v>874</v>
      </c>
      <c r="B178" s="644">
        <v>1686</v>
      </c>
      <c r="C178" s="644">
        <v>1713</v>
      </c>
      <c r="D178" s="644">
        <v>1719</v>
      </c>
      <c r="E178" s="644">
        <v>1714</v>
      </c>
      <c r="F178" s="644">
        <v>1692</v>
      </c>
      <c r="G178" s="644">
        <v>1743</v>
      </c>
      <c r="H178" s="644">
        <v>1775</v>
      </c>
      <c r="I178" s="644">
        <v>1778</v>
      </c>
      <c r="J178" s="644">
        <v>1819</v>
      </c>
      <c r="K178" s="644">
        <v>1873</v>
      </c>
      <c r="L178" s="644">
        <v>1839</v>
      </c>
      <c r="M178" s="644">
        <v>1876</v>
      </c>
      <c r="N178" s="644">
        <v>1899</v>
      </c>
      <c r="O178" s="644">
        <v>1994</v>
      </c>
      <c r="P178" s="644">
        <v>2289</v>
      </c>
    </row>
    <row r="179" spans="1:16" ht="17.25" thickBot="1" x14ac:dyDescent="0.35">
      <c r="A179" s="649" t="s">
        <v>873</v>
      </c>
      <c r="B179" s="644">
        <v>3712</v>
      </c>
      <c r="C179" s="644">
        <v>3404</v>
      </c>
      <c r="D179" s="644">
        <v>2901</v>
      </c>
      <c r="E179" s="644">
        <v>5694</v>
      </c>
      <c r="F179" s="644">
        <v>3685</v>
      </c>
      <c r="G179" s="644">
        <v>3822</v>
      </c>
      <c r="H179" s="644">
        <v>5521</v>
      </c>
      <c r="I179" s="644">
        <v>5814</v>
      </c>
      <c r="J179" s="644">
        <v>6901</v>
      </c>
      <c r="K179" s="644">
        <v>7363</v>
      </c>
      <c r="L179" s="644">
        <v>7646</v>
      </c>
      <c r="M179" s="644">
        <v>8228</v>
      </c>
      <c r="N179" s="644">
        <v>8229</v>
      </c>
      <c r="O179" s="644">
        <v>8672</v>
      </c>
      <c r="P179" s="644">
        <v>11031</v>
      </c>
    </row>
    <row r="180" spans="1:16" ht="3.75" customHeight="1" thickTop="1" x14ac:dyDescent="0.3">
      <c r="A180" s="538"/>
      <c r="B180" s="539"/>
      <c r="C180" s="539"/>
      <c r="D180" s="539"/>
      <c r="E180" s="539"/>
      <c r="F180" s="539"/>
      <c r="G180" s="539"/>
      <c r="H180" s="539"/>
      <c r="I180" s="539"/>
      <c r="J180" s="539"/>
      <c r="K180" s="539"/>
      <c r="L180" s="539"/>
      <c r="M180" s="539"/>
      <c r="N180" s="539"/>
      <c r="O180" s="539"/>
      <c r="P180" s="539"/>
    </row>
    <row r="181" spans="1:16" x14ac:dyDescent="0.3">
      <c r="A181" s="995" t="s">
        <v>872</v>
      </c>
      <c r="B181" s="995"/>
      <c r="C181" s="995"/>
      <c r="D181" s="995"/>
      <c r="E181" s="995"/>
      <c r="F181" s="995"/>
      <c r="G181" s="995"/>
      <c r="H181" s="995"/>
      <c r="I181" s="995"/>
      <c r="J181" s="995"/>
      <c r="K181" s="995"/>
      <c r="L181" s="995"/>
      <c r="M181" s="995"/>
      <c r="N181" s="995"/>
      <c r="O181" s="995"/>
      <c r="P181" s="995"/>
    </row>
    <row r="182" spans="1:16" x14ac:dyDescent="0.3"/>
  </sheetData>
  <mergeCells count="19">
    <mergeCell ref="L4:L5"/>
    <mergeCell ref="M4:M5"/>
    <mergeCell ref="N4:N5"/>
    <mergeCell ref="A181:P181"/>
    <mergeCell ref="A2:P2"/>
    <mergeCell ref="A3:J3"/>
    <mergeCell ref="A4:A5"/>
    <mergeCell ref="B4:B5"/>
    <mergeCell ref="C4:C5"/>
    <mergeCell ref="P4:P5"/>
    <mergeCell ref="I4:I5"/>
    <mergeCell ref="D4:D5"/>
    <mergeCell ref="E4:E5"/>
    <mergeCell ref="F4:F5"/>
    <mergeCell ref="G4:G5"/>
    <mergeCell ref="H4:H5"/>
    <mergeCell ref="O4:O5"/>
    <mergeCell ref="J4:J5"/>
    <mergeCell ref="K4:K5"/>
  </mergeCells>
  <printOptions gridLines="1"/>
  <pageMargins left="0.35433070866141736" right="0.27559055118110237" top="0.31496062992125984" bottom="0.31496062992125984" header="0.31496062992125984" footer="0.31496062992125984"/>
  <pageSetup scale="55"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D321C-F097-43D7-9D35-5872A441E588}">
  <sheetPr>
    <pageSetUpPr fitToPage="1"/>
  </sheetPr>
  <dimension ref="A1:AA209"/>
  <sheetViews>
    <sheetView showGridLines="0" zoomScale="80" zoomScaleNormal="80" workbookViewId="0"/>
  </sheetViews>
  <sheetFormatPr baseColWidth="10" defaultColWidth="0" defaultRowHeight="15" customHeight="1" zeroHeight="1" x14ac:dyDescent="0.3"/>
  <cols>
    <col min="1" max="1" width="54" style="41" customWidth="1"/>
    <col min="2" max="3" width="14" style="41" customWidth="1"/>
    <col min="4" max="6" width="13" style="41" customWidth="1"/>
    <col min="7" max="11" width="11.42578125" style="41" customWidth="1"/>
    <col min="12" max="12" width="4.42578125" style="41" customWidth="1"/>
    <col min="13" max="18" width="11.42578125" style="41" hidden="1" customWidth="1"/>
    <col min="19" max="19" width="0" style="41" hidden="1" customWidth="1"/>
    <col min="20" max="16384" width="11.42578125" style="41" hidden="1"/>
  </cols>
  <sheetData>
    <row r="1" spans="1:27" s="37" customFormat="1" ht="15" customHeight="1" x14ac:dyDescent="0.35">
      <c r="A1" s="514"/>
      <c r="B1" s="488"/>
      <c r="C1" s="488"/>
      <c r="D1" s="488"/>
      <c r="E1" s="488"/>
      <c r="F1" s="488"/>
      <c r="G1" s="488"/>
      <c r="H1" s="488"/>
      <c r="I1" s="488"/>
      <c r="J1" s="488"/>
      <c r="K1" s="488"/>
      <c r="L1" s="488"/>
      <c r="M1" s="488"/>
      <c r="N1" s="488"/>
      <c r="O1" s="515"/>
      <c r="P1" s="515"/>
      <c r="Q1" s="515"/>
      <c r="R1" s="515"/>
      <c r="S1" s="515"/>
    </row>
    <row r="2" spans="1:27" s="38" customFormat="1" ht="15" customHeight="1" x14ac:dyDescent="0.3">
      <c r="A2" s="1006" t="s">
        <v>480</v>
      </c>
      <c r="B2" s="1006"/>
      <c r="C2" s="1006"/>
      <c r="D2" s="1006"/>
      <c r="E2" s="1006"/>
      <c r="F2" s="1006"/>
      <c r="G2" s="1006"/>
      <c r="H2" s="1006"/>
      <c r="I2" s="1006"/>
      <c r="J2" s="1006"/>
      <c r="K2" s="1006"/>
      <c r="L2" s="633"/>
      <c r="M2" s="633"/>
      <c r="N2" s="633"/>
      <c r="O2" s="633"/>
      <c r="P2" s="633"/>
      <c r="Q2" s="633"/>
      <c r="R2" s="633"/>
      <c r="S2" s="633"/>
      <c r="T2" s="630"/>
      <c r="U2" s="630"/>
      <c r="V2" s="630"/>
      <c r="W2" s="630"/>
      <c r="X2" s="630"/>
      <c r="Y2" s="630"/>
      <c r="Z2" s="630"/>
      <c r="AA2" s="630"/>
    </row>
    <row r="3" spans="1:27" s="636" customFormat="1" ht="35.1" customHeight="1" thickBot="1" x14ac:dyDescent="0.4">
      <c r="A3" s="1007" t="s">
        <v>1355</v>
      </c>
      <c r="B3" s="1007"/>
      <c r="C3" s="1007"/>
      <c r="D3" s="1007"/>
      <c r="E3" s="1007"/>
      <c r="F3" s="1007"/>
      <c r="G3" s="1007"/>
      <c r="H3" s="1007"/>
      <c r="I3" s="1007"/>
      <c r="J3" s="1007"/>
      <c r="K3" s="1007"/>
      <c r="L3" s="641"/>
      <c r="M3" s="641"/>
      <c r="N3" s="641"/>
      <c r="O3" s="642"/>
      <c r="P3" s="642"/>
      <c r="Q3" s="642"/>
      <c r="R3" s="642"/>
      <c r="S3" s="642"/>
    </row>
    <row r="4" spans="1:27" ht="15.75" customHeight="1" thickTop="1" x14ac:dyDescent="0.3">
      <c r="A4" s="1008" t="s">
        <v>871</v>
      </c>
      <c r="B4" s="1010">
        <v>2016</v>
      </c>
      <c r="C4" s="1010">
        <v>2017</v>
      </c>
      <c r="D4" s="1010">
        <v>2018</v>
      </c>
      <c r="E4" s="1010">
        <v>2019</v>
      </c>
      <c r="F4" s="1010">
        <v>2020</v>
      </c>
      <c r="G4" s="1010">
        <v>2021</v>
      </c>
      <c r="H4" s="1010">
        <v>2022</v>
      </c>
      <c r="I4" s="1010">
        <v>2023</v>
      </c>
      <c r="J4" s="1010">
        <v>2024</v>
      </c>
      <c r="K4" s="1010">
        <v>2025</v>
      </c>
    </row>
    <row r="5" spans="1:27" ht="15.75" customHeight="1" thickBot="1" x14ac:dyDescent="0.35">
      <c r="A5" s="1009"/>
      <c r="B5" s="1011"/>
      <c r="C5" s="1011"/>
      <c r="D5" s="1011"/>
      <c r="E5" s="1011"/>
      <c r="F5" s="1011"/>
      <c r="G5" s="1011"/>
      <c r="H5" s="1011"/>
      <c r="I5" s="1011"/>
      <c r="J5" s="1011"/>
      <c r="K5" s="1011"/>
    </row>
    <row r="6" spans="1:27" ht="15.75" thickTop="1" x14ac:dyDescent="0.3">
      <c r="A6" s="1012" t="s">
        <v>870</v>
      </c>
      <c r="B6" s="516"/>
      <c r="C6" s="516"/>
      <c r="D6" s="516"/>
      <c r="E6" s="516"/>
      <c r="F6" s="516"/>
      <c r="G6" s="516"/>
      <c r="H6" s="516"/>
      <c r="I6" s="516"/>
      <c r="J6" s="516"/>
      <c r="K6" s="516"/>
    </row>
    <row r="7" spans="1:27" x14ac:dyDescent="0.3">
      <c r="A7" s="1013"/>
      <c r="B7" s="518">
        <v>324974</v>
      </c>
      <c r="C7" s="518">
        <v>328729</v>
      </c>
      <c r="D7" s="518">
        <v>336538</v>
      </c>
      <c r="E7" s="518">
        <v>340872</v>
      </c>
      <c r="F7" s="518">
        <v>348917</v>
      </c>
      <c r="G7" s="518">
        <v>357644</v>
      </c>
      <c r="H7" s="518">
        <v>367329</v>
      </c>
      <c r="I7" s="518">
        <v>377956</v>
      </c>
      <c r="J7" s="518">
        <v>393630</v>
      </c>
      <c r="K7" s="518">
        <v>428431</v>
      </c>
      <c r="L7" s="198"/>
      <c r="M7" s="198"/>
    </row>
    <row r="8" spans="1:27" ht="15.75" thickBot="1" x14ac:dyDescent="0.35">
      <c r="A8" s="1013"/>
      <c r="B8" s="518"/>
      <c r="C8" s="518"/>
      <c r="D8" s="518"/>
      <c r="E8" s="518"/>
      <c r="F8" s="518"/>
      <c r="G8" s="518"/>
      <c r="H8" s="518"/>
      <c r="I8" s="518"/>
      <c r="J8" s="518"/>
      <c r="K8" s="518"/>
      <c r="M8" s="198"/>
    </row>
    <row r="9" spans="1:27" s="8" customFormat="1" ht="36" customHeight="1" thickBot="1" x14ac:dyDescent="0.25">
      <c r="A9" s="661" t="s">
        <v>869</v>
      </c>
      <c r="B9" s="662">
        <v>73369</v>
      </c>
      <c r="C9" s="662">
        <v>74679</v>
      </c>
      <c r="D9" s="662">
        <v>77469</v>
      </c>
      <c r="E9" s="662">
        <v>80113</v>
      </c>
      <c r="F9" s="662">
        <v>84371</v>
      </c>
      <c r="G9" s="662">
        <v>89502</v>
      </c>
      <c r="H9" s="662">
        <v>95358</v>
      </c>
      <c r="I9" s="662">
        <v>98831</v>
      </c>
      <c r="J9" s="662">
        <v>104512</v>
      </c>
      <c r="K9" s="662">
        <v>113643</v>
      </c>
      <c r="L9" s="185"/>
      <c r="M9" s="185"/>
    </row>
    <row r="10" spans="1:27" x14ac:dyDescent="0.3">
      <c r="A10" s="517"/>
      <c r="B10" s="518"/>
      <c r="C10" s="518"/>
      <c r="D10" s="518"/>
      <c r="E10" s="518"/>
      <c r="F10" s="518"/>
      <c r="G10" s="518"/>
      <c r="H10" s="518"/>
      <c r="I10" s="518"/>
      <c r="J10" s="518"/>
      <c r="K10" s="518"/>
      <c r="M10" s="198"/>
    </row>
    <row r="11" spans="1:27" x14ac:dyDescent="0.3">
      <c r="A11" s="520" t="s">
        <v>868</v>
      </c>
      <c r="B11" s="518">
        <v>36629</v>
      </c>
      <c r="C11" s="518">
        <v>37217</v>
      </c>
      <c r="D11" s="518">
        <v>38018</v>
      </c>
      <c r="E11" s="518">
        <v>38691</v>
      </c>
      <c r="F11" s="518">
        <v>40450</v>
      </c>
      <c r="G11" s="518">
        <v>41227</v>
      </c>
      <c r="H11" s="518">
        <v>42849</v>
      </c>
      <c r="I11" s="518">
        <v>43881</v>
      </c>
      <c r="J11" s="518">
        <v>45562</v>
      </c>
      <c r="K11" s="518">
        <v>50835</v>
      </c>
      <c r="L11" s="198"/>
      <c r="M11" s="198"/>
    </row>
    <row r="12" spans="1:27" x14ac:dyDescent="0.3">
      <c r="A12" s="520" t="s">
        <v>867</v>
      </c>
      <c r="B12" s="518">
        <v>16844</v>
      </c>
      <c r="C12" s="518">
        <v>17050</v>
      </c>
      <c r="D12" s="518">
        <v>17505</v>
      </c>
      <c r="E12" s="518">
        <v>17866</v>
      </c>
      <c r="F12" s="518">
        <v>18688</v>
      </c>
      <c r="G12" s="518">
        <v>19234</v>
      </c>
      <c r="H12" s="518">
        <v>19709</v>
      </c>
      <c r="I12" s="518">
        <v>20048</v>
      </c>
      <c r="J12" s="518">
        <v>23223</v>
      </c>
      <c r="K12" s="518">
        <v>24536</v>
      </c>
      <c r="L12" s="198"/>
      <c r="M12" s="198"/>
    </row>
    <row r="13" spans="1:27" x14ac:dyDescent="0.3">
      <c r="A13" s="520" t="s">
        <v>866</v>
      </c>
      <c r="B13" s="518">
        <v>245</v>
      </c>
      <c r="C13" s="518">
        <v>216</v>
      </c>
      <c r="D13" s="518">
        <v>193</v>
      </c>
      <c r="E13" s="518">
        <v>166</v>
      </c>
      <c r="F13" s="518">
        <v>169</v>
      </c>
      <c r="G13" s="518">
        <v>165</v>
      </c>
      <c r="H13" s="518">
        <v>151</v>
      </c>
      <c r="I13" s="518">
        <v>147</v>
      </c>
      <c r="J13" s="518">
        <v>137</v>
      </c>
      <c r="K13" s="518">
        <v>131</v>
      </c>
      <c r="L13" s="198"/>
      <c r="M13" s="198"/>
    </row>
    <row r="14" spans="1:27" x14ac:dyDescent="0.3">
      <c r="A14" s="520" t="s">
        <v>865</v>
      </c>
      <c r="B14" s="518">
        <v>32</v>
      </c>
      <c r="C14" s="518">
        <v>31</v>
      </c>
      <c r="D14" s="518">
        <v>27</v>
      </c>
      <c r="E14" s="518">
        <v>21</v>
      </c>
      <c r="F14" s="518">
        <v>16</v>
      </c>
      <c r="G14" s="518">
        <v>17</v>
      </c>
      <c r="H14" s="518">
        <v>14</v>
      </c>
      <c r="I14" s="518">
        <v>13</v>
      </c>
      <c r="J14" s="518">
        <v>12</v>
      </c>
      <c r="K14" s="518">
        <v>10</v>
      </c>
      <c r="L14" s="198"/>
      <c r="M14" s="198"/>
    </row>
    <row r="15" spans="1:27" x14ac:dyDescent="0.3">
      <c r="A15" s="520" t="s">
        <v>864</v>
      </c>
      <c r="B15" s="518">
        <v>2928</v>
      </c>
      <c r="C15" s="518">
        <v>2518</v>
      </c>
      <c r="D15" s="518">
        <v>2686</v>
      </c>
      <c r="E15" s="518">
        <v>3405</v>
      </c>
      <c r="F15" s="518">
        <v>3065</v>
      </c>
      <c r="G15" s="518">
        <v>3377</v>
      </c>
      <c r="H15" s="518">
        <v>3978</v>
      </c>
      <c r="I15" s="518">
        <v>4061</v>
      </c>
      <c r="J15" s="518">
        <v>4830</v>
      </c>
      <c r="K15" s="518">
        <v>7766</v>
      </c>
      <c r="L15" s="198"/>
      <c r="M15" s="198"/>
    </row>
    <row r="16" spans="1:27" x14ac:dyDescent="0.3">
      <c r="A16" s="517"/>
      <c r="B16" s="518"/>
      <c r="C16" s="518"/>
      <c r="D16" s="518"/>
      <c r="E16" s="518"/>
      <c r="F16" s="518"/>
      <c r="G16" s="518"/>
      <c r="M16" s="198"/>
    </row>
    <row r="17" spans="1:13" x14ac:dyDescent="0.3">
      <c r="A17" s="521" t="s">
        <v>863</v>
      </c>
      <c r="B17" s="518">
        <v>24638</v>
      </c>
      <c r="C17" s="518">
        <v>24924</v>
      </c>
      <c r="D17" s="518">
        <v>25292</v>
      </c>
      <c r="E17" s="518">
        <v>25577</v>
      </c>
      <c r="F17" s="518">
        <v>26669</v>
      </c>
      <c r="G17" s="518">
        <v>27053</v>
      </c>
      <c r="H17" s="518">
        <v>27876</v>
      </c>
      <c r="I17" s="518">
        <v>28317</v>
      </c>
      <c r="J17" s="518">
        <v>28951</v>
      </c>
      <c r="K17" s="518">
        <v>32026</v>
      </c>
      <c r="M17" s="198"/>
    </row>
    <row r="18" spans="1:13" x14ac:dyDescent="0.3">
      <c r="A18" s="520" t="s">
        <v>862</v>
      </c>
      <c r="B18" s="518">
        <v>107</v>
      </c>
      <c r="C18" s="518">
        <v>109</v>
      </c>
      <c r="D18" s="518">
        <v>113</v>
      </c>
      <c r="E18" s="518">
        <v>113</v>
      </c>
      <c r="F18" s="518">
        <v>117</v>
      </c>
      <c r="G18" s="518">
        <v>115</v>
      </c>
      <c r="H18" s="518">
        <v>118</v>
      </c>
      <c r="I18" s="518">
        <v>120</v>
      </c>
      <c r="J18" s="518">
        <v>125</v>
      </c>
      <c r="K18" s="518">
        <v>129</v>
      </c>
      <c r="M18" s="198"/>
    </row>
    <row r="19" spans="1:13" x14ac:dyDescent="0.3">
      <c r="A19" s="520" t="s">
        <v>861</v>
      </c>
      <c r="B19" s="518"/>
      <c r="C19" s="518"/>
      <c r="D19" s="518"/>
      <c r="E19" s="518"/>
      <c r="F19" s="518"/>
      <c r="G19" s="518"/>
      <c r="H19" s="518">
        <v>1</v>
      </c>
      <c r="I19" s="518">
        <v>2</v>
      </c>
      <c r="J19" s="518">
        <v>4</v>
      </c>
      <c r="K19" s="518">
        <v>10</v>
      </c>
      <c r="M19" s="198"/>
    </row>
    <row r="20" spans="1:13" x14ac:dyDescent="0.3">
      <c r="A20" s="520" t="s">
        <v>860</v>
      </c>
      <c r="B20" s="518">
        <v>169</v>
      </c>
      <c r="C20" s="518">
        <v>179</v>
      </c>
      <c r="D20" s="518">
        <v>176</v>
      </c>
      <c r="E20" s="518">
        <v>176</v>
      </c>
      <c r="F20" s="518">
        <v>183</v>
      </c>
      <c r="G20" s="518">
        <v>194</v>
      </c>
      <c r="H20" s="518">
        <v>196</v>
      </c>
      <c r="I20" s="518">
        <v>196</v>
      </c>
      <c r="J20" s="518">
        <v>202</v>
      </c>
      <c r="K20" s="518">
        <v>211</v>
      </c>
      <c r="M20" s="198"/>
    </row>
    <row r="21" spans="1:13" x14ac:dyDescent="0.3">
      <c r="A21" s="520" t="s">
        <v>859</v>
      </c>
      <c r="B21" s="518">
        <v>100</v>
      </c>
      <c r="C21" s="518">
        <v>104</v>
      </c>
      <c r="D21" s="518">
        <v>112</v>
      </c>
      <c r="E21" s="518">
        <v>109</v>
      </c>
      <c r="F21" s="518">
        <v>117</v>
      </c>
      <c r="G21" s="518">
        <v>120</v>
      </c>
      <c r="H21" s="518">
        <v>128</v>
      </c>
      <c r="I21" s="518">
        <v>129</v>
      </c>
      <c r="J21" s="518">
        <v>130</v>
      </c>
      <c r="K21" s="518">
        <v>138</v>
      </c>
      <c r="M21" s="198"/>
    </row>
    <row r="22" spans="1:13" x14ac:dyDescent="0.3">
      <c r="A22" s="520" t="s">
        <v>858</v>
      </c>
      <c r="B22" s="518"/>
      <c r="C22" s="518"/>
      <c r="D22" s="518"/>
      <c r="E22" s="518"/>
      <c r="F22" s="518"/>
      <c r="G22" s="518"/>
      <c r="H22" s="518">
        <v>12</v>
      </c>
      <c r="I22" s="518">
        <v>17</v>
      </c>
      <c r="J22" s="518">
        <v>25</v>
      </c>
      <c r="K22" s="518">
        <v>32</v>
      </c>
      <c r="M22" s="198"/>
    </row>
    <row r="23" spans="1:13" x14ac:dyDescent="0.3">
      <c r="A23" s="520" t="s">
        <v>857</v>
      </c>
      <c r="B23" s="518">
        <v>675</v>
      </c>
      <c r="C23" s="518">
        <v>656</v>
      </c>
      <c r="D23" s="518">
        <v>667</v>
      </c>
      <c r="E23" s="518">
        <v>655</v>
      </c>
      <c r="F23" s="518">
        <v>685</v>
      </c>
      <c r="G23" s="518">
        <v>701</v>
      </c>
      <c r="H23" s="518">
        <v>702</v>
      </c>
      <c r="I23" s="518">
        <v>717</v>
      </c>
      <c r="J23" s="518">
        <v>714</v>
      </c>
      <c r="K23" s="518">
        <v>724</v>
      </c>
      <c r="M23" s="198"/>
    </row>
    <row r="24" spans="1:13" x14ac:dyDescent="0.3">
      <c r="A24" s="520" t="s">
        <v>856</v>
      </c>
      <c r="B24" s="518">
        <v>22</v>
      </c>
      <c r="C24" s="518">
        <v>31</v>
      </c>
      <c r="D24" s="518">
        <v>42</v>
      </c>
      <c r="E24" s="518">
        <v>43</v>
      </c>
      <c r="F24" s="518">
        <v>56</v>
      </c>
      <c r="G24" s="518">
        <v>61</v>
      </c>
      <c r="H24" s="518">
        <v>69</v>
      </c>
      <c r="I24" s="518">
        <v>73</v>
      </c>
      <c r="J24" s="518">
        <v>86</v>
      </c>
      <c r="K24" s="518">
        <v>105</v>
      </c>
      <c r="M24" s="198"/>
    </row>
    <row r="25" spans="1:13" x14ac:dyDescent="0.3">
      <c r="A25" s="520" t="s">
        <v>855</v>
      </c>
      <c r="B25" s="518">
        <v>101</v>
      </c>
      <c r="C25" s="518">
        <v>106</v>
      </c>
      <c r="D25" s="518">
        <v>106</v>
      </c>
      <c r="E25" s="518">
        <v>112</v>
      </c>
      <c r="F25" s="518">
        <v>120</v>
      </c>
      <c r="G25" s="518">
        <v>120</v>
      </c>
      <c r="H25" s="518">
        <v>125</v>
      </c>
      <c r="I25" s="518">
        <v>133</v>
      </c>
      <c r="J25" s="518">
        <v>125</v>
      </c>
      <c r="K25" s="518">
        <v>136</v>
      </c>
      <c r="M25" s="198"/>
    </row>
    <row r="26" spans="1:13" x14ac:dyDescent="0.3">
      <c r="A26" s="520" t="s">
        <v>854</v>
      </c>
      <c r="B26" s="518">
        <v>2529</v>
      </c>
      <c r="C26" s="518">
        <v>2537</v>
      </c>
      <c r="D26" s="518">
        <v>2569</v>
      </c>
      <c r="E26" s="518">
        <v>2607</v>
      </c>
      <c r="F26" s="518">
        <v>2666</v>
      </c>
      <c r="G26" s="518">
        <v>2665</v>
      </c>
      <c r="H26" s="518">
        <v>2709</v>
      </c>
      <c r="I26" s="518">
        <v>2712</v>
      </c>
      <c r="J26" s="518">
        <v>2748</v>
      </c>
      <c r="K26" s="518">
        <v>3427</v>
      </c>
      <c r="M26" s="198"/>
    </row>
    <row r="27" spans="1:13" x14ac:dyDescent="0.3">
      <c r="A27" s="520" t="s">
        <v>853</v>
      </c>
      <c r="B27" s="518">
        <v>9</v>
      </c>
      <c r="C27" s="518">
        <v>8</v>
      </c>
      <c r="D27" s="518">
        <v>7</v>
      </c>
      <c r="E27" s="518">
        <v>7</v>
      </c>
      <c r="F27" s="518">
        <v>6</v>
      </c>
      <c r="G27" s="518">
        <v>5</v>
      </c>
      <c r="H27" s="518">
        <v>5</v>
      </c>
      <c r="I27" s="518">
        <v>4</v>
      </c>
      <c r="J27" s="518">
        <v>3</v>
      </c>
      <c r="K27" s="518">
        <v>2</v>
      </c>
      <c r="M27" s="198"/>
    </row>
    <row r="28" spans="1:13" x14ac:dyDescent="0.3">
      <c r="A28" s="520" t="s">
        <v>852</v>
      </c>
      <c r="B28" s="518">
        <v>266</v>
      </c>
      <c r="C28" s="518">
        <v>263</v>
      </c>
      <c r="D28" s="518">
        <v>275</v>
      </c>
      <c r="E28" s="518">
        <v>289</v>
      </c>
      <c r="F28" s="518">
        <v>315</v>
      </c>
      <c r="G28" s="518">
        <v>325</v>
      </c>
      <c r="H28" s="518">
        <v>332</v>
      </c>
      <c r="I28" s="518">
        <v>334</v>
      </c>
      <c r="J28" s="518">
        <v>375</v>
      </c>
      <c r="K28" s="518">
        <v>406</v>
      </c>
      <c r="M28" s="198"/>
    </row>
    <row r="29" spans="1:13" x14ac:dyDescent="0.3">
      <c r="A29" s="520" t="s">
        <v>851</v>
      </c>
      <c r="B29" s="518">
        <v>241</v>
      </c>
      <c r="C29" s="518">
        <v>229</v>
      </c>
      <c r="D29" s="518">
        <v>223</v>
      </c>
      <c r="E29" s="518">
        <v>218</v>
      </c>
      <c r="F29" s="518">
        <v>220</v>
      </c>
      <c r="G29" s="518">
        <v>228</v>
      </c>
      <c r="H29" s="518">
        <v>205</v>
      </c>
      <c r="I29" s="518">
        <v>199</v>
      </c>
      <c r="J29" s="518">
        <v>192</v>
      </c>
      <c r="K29" s="518">
        <v>207</v>
      </c>
      <c r="M29" s="198"/>
    </row>
    <row r="30" spans="1:13" x14ac:dyDescent="0.3">
      <c r="A30" s="520" t="s">
        <v>850</v>
      </c>
      <c r="B30" s="518">
        <v>190</v>
      </c>
      <c r="C30" s="518">
        <v>189</v>
      </c>
      <c r="D30" s="518">
        <v>186</v>
      </c>
      <c r="E30" s="518">
        <v>175</v>
      </c>
      <c r="F30" s="518">
        <v>174</v>
      </c>
      <c r="G30" s="518">
        <v>173</v>
      </c>
      <c r="H30" s="518">
        <v>166</v>
      </c>
      <c r="I30" s="518">
        <v>160</v>
      </c>
      <c r="J30" s="518">
        <v>151</v>
      </c>
      <c r="K30" s="518">
        <v>140</v>
      </c>
      <c r="M30" s="198"/>
    </row>
    <row r="31" spans="1:13" x14ac:dyDescent="0.3">
      <c r="A31" s="520" t="s">
        <v>849</v>
      </c>
      <c r="B31" s="518">
        <v>148</v>
      </c>
      <c r="C31" s="518">
        <v>149</v>
      </c>
      <c r="D31" s="518">
        <v>149</v>
      </c>
      <c r="E31" s="518">
        <v>152</v>
      </c>
      <c r="F31" s="518">
        <v>159</v>
      </c>
      <c r="G31" s="518">
        <v>166</v>
      </c>
      <c r="H31" s="518">
        <v>169</v>
      </c>
      <c r="I31" s="518">
        <v>163</v>
      </c>
      <c r="J31" s="518">
        <v>154</v>
      </c>
      <c r="K31" s="518">
        <v>140</v>
      </c>
      <c r="M31" s="198"/>
    </row>
    <row r="32" spans="1:13" x14ac:dyDescent="0.3">
      <c r="A32" s="520" t="s">
        <v>848</v>
      </c>
      <c r="B32" s="518">
        <v>18</v>
      </c>
      <c r="C32" s="518">
        <v>21</v>
      </c>
      <c r="D32" s="518">
        <v>23</v>
      </c>
      <c r="E32" s="518">
        <v>28</v>
      </c>
      <c r="F32" s="518">
        <v>32</v>
      </c>
      <c r="G32" s="518">
        <v>36</v>
      </c>
      <c r="H32" s="518">
        <v>39</v>
      </c>
      <c r="I32" s="518">
        <v>39</v>
      </c>
      <c r="J32" s="518">
        <v>42</v>
      </c>
      <c r="K32" s="518">
        <v>49</v>
      </c>
      <c r="M32" s="198"/>
    </row>
    <row r="33" spans="1:13" x14ac:dyDescent="0.3">
      <c r="A33" s="520" t="s">
        <v>847</v>
      </c>
      <c r="B33" s="518">
        <v>177</v>
      </c>
      <c r="C33" s="518">
        <v>168</v>
      </c>
      <c r="D33" s="518">
        <v>169</v>
      </c>
      <c r="E33" s="518">
        <v>167</v>
      </c>
      <c r="F33" s="518">
        <v>175</v>
      </c>
      <c r="G33" s="518">
        <v>178</v>
      </c>
      <c r="H33" s="518">
        <v>181</v>
      </c>
      <c r="I33" s="518">
        <v>175</v>
      </c>
      <c r="J33" s="518">
        <v>160</v>
      </c>
      <c r="K33" s="518">
        <v>168</v>
      </c>
      <c r="M33" s="198"/>
    </row>
    <row r="34" spans="1:13" x14ac:dyDescent="0.3">
      <c r="A34" s="520" t="s">
        <v>846</v>
      </c>
      <c r="B34" s="518">
        <v>13</v>
      </c>
      <c r="C34" s="518">
        <v>13</v>
      </c>
      <c r="D34" s="518">
        <v>16</v>
      </c>
      <c r="E34" s="518">
        <v>21</v>
      </c>
      <c r="F34" s="518">
        <v>23</v>
      </c>
      <c r="G34" s="518">
        <v>22</v>
      </c>
      <c r="H34" s="518">
        <v>25</v>
      </c>
      <c r="I34" s="518">
        <v>25</v>
      </c>
      <c r="J34" s="518">
        <v>34</v>
      </c>
      <c r="K34" s="518">
        <v>44</v>
      </c>
      <c r="M34" s="198"/>
    </row>
    <row r="35" spans="1:13" x14ac:dyDescent="0.3">
      <c r="A35" s="520" t="s">
        <v>845</v>
      </c>
      <c r="B35" s="518">
        <v>13</v>
      </c>
      <c r="C35" s="518">
        <v>16</v>
      </c>
      <c r="D35" s="518">
        <v>17</v>
      </c>
      <c r="E35" s="518">
        <v>19</v>
      </c>
      <c r="F35" s="518">
        <v>18</v>
      </c>
      <c r="G35" s="518">
        <v>20</v>
      </c>
      <c r="H35" s="518">
        <v>20</v>
      </c>
      <c r="I35" s="518">
        <v>21</v>
      </c>
      <c r="J35" s="518">
        <v>22</v>
      </c>
      <c r="K35" s="518">
        <v>27</v>
      </c>
      <c r="M35" s="198"/>
    </row>
    <row r="36" spans="1:13" x14ac:dyDescent="0.3">
      <c r="A36" s="520" t="s">
        <v>844</v>
      </c>
      <c r="B36" s="518">
        <v>98</v>
      </c>
      <c r="C36" s="518">
        <v>139</v>
      </c>
      <c r="D36" s="518">
        <v>168</v>
      </c>
      <c r="E36" s="518">
        <v>173</v>
      </c>
      <c r="F36" s="518">
        <v>261</v>
      </c>
      <c r="G36" s="518">
        <v>302</v>
      </c>
      <c r="H36" s="518">
        <v>332</v>
      </c>
      <c r="I36" s="518">
        <v>427</v>
      </c>
      <c r="J36" s="518">
        <v>491</v>
      </c>
      <c r="K36" s="518">
        <v>609</v>
      </c>
      <c r="M36" s="198"/>
    </row>
    <row r="37" spans="1:13" x14ac:dyDescent="0.3">
      <c r="A37" s="520" t="s">
        <v>843</v>
      </c>
      <c r="B37" s="518">
        <v>4</v>
      </c>
      <c r="C37" s="518">
        <v>7</v>
      </c>
      <c r="D37" s="518">
        <v>14</v>
      </c>
      <c r="E37" s="518">
        <v>26</v>
      </c>
      <c r="F37" s="518">
        <v>38</v>
      </c>
      <c r="G37" s="518">
        <v>44</v>
      </c>
      <c r="H37" s="518">
        <v>48</v>
      </c>
      <c r="I37" s="518">
        <v>50</v>
      </c>
      <c r="J37" s="518">
        <v>53</v>
      </c>
      <c r="K37" s="518">
        <v>61</v>
      </c>
      <c r="M37" s="198"/>
    </row>
    <row r="38" spans="1:13" x14ac:dyDescent="0.3">
      <c r="A38" s="520" t="s">
        <v>842</v>
      </c>
      <c r="B38" s="518">
        <v>3927</v>
      </c>
      <c r="C38" s="518">
        <v>3956</v>
      </c>
      <c r="D38" s="518">
        <v>3994</v>
      </c>
      <c r="E38" s="518">
        <v>4043</v>
      </c>
      <c r="F38" s="518">
        <v>4175</v>
      </c>
      <c r="G38" s="518">
        <v>4207</v>
      </c>
      <c r="H38" s="518">
        <v>4310</v>
      </c>
      <c r="I38" s="518">
        <v>4321</v>
      </c>
      <c r="J38" s="518">
        <v>4310</v>
      </c>
      <c r="K38" s="518">
        <v>4813</v>
      </c>
      <c r="M38" s="198"/>
    </row>
    <row r="39" spans="1:13" x14ac:dyDescent="0.3">
      <c r="A39" s="520" t="s">
        <v>841</v>
      </c>
      <c r="B39" s="518">
        <v>214</v>
      </c>
      <c r="C39" s="518">
        <v>216</v>
      </c>
      <c r="D39" s="518">
        <v>212</v>
      </c>
      <c r="E39" s="518">
        <v>217</v>
      </c>
      <c r="F39" s="518">
        <v>232</v>
      </c>
      <c r="G39" s="518">
        <v>234</v>
      </c>
      <c r="H39" s="518">
        <v>241</v>
      </c>
      <c r="I39" s="518">
        <v>244</v>
      </c>
      <c r="J39" s="518">
        <v>249</v>
      </c>
      <c r="K39" s="518">
        <v>264</v>
      </c>
      <c r="M39" s="198"/>
    </row>
    <row r="40" spans="1:13" x14ac:dyDescent="0.3">
      <c r="A40" s="520" t="s">
        <v>840</v>
      </c>
      <c r="B40" s="518">
        <v>10</v>
      </c>
      <c r="C40" s="518">
        <v>16</v>
      </c>
      <c r="D40" s="518">
        <v>24</v>
      </c>
      <c r="E40" s="518">
        <v>28</v>
      </c>
      <c r="F40" s="518">
        <v>35</v>
      </c>
      <c r="G40" s="518">
        <v>38</v>
      </c>
      <c r="H40" s="518">
        <v>52</v>
      </c>
      <c r="I40" s="518">
        <v>57</v>
      </c>
      <c r="J40" s="518">
        <v>69</v>
      </c>
      <c r="K40" s="518">
        <v>80</v>
      </c>
      <c r="M40" s="198"/>
    </row>
    <row r="41" spans="1:13" x14ac:dyDescent="0.3">
      <c r="A41" s="520" t="s">
        <v>839</v>
      </c>
      <c r="B41" s="518">
        <v>115</v>
      </c>
      <c r="C41" s="518">
        <v>117</v>
      </c>
      <c r="D41" s="518">
        <v>117</v>
      </c>
      <c r="E41" s="518">
        <v>122</v>
      </c>
      <c r="F41" s="518">
        <v>140</v>
      </c>
      <c r="G41" s="518">
        <v>143</v>
      </c>
      <c r="H41" s="518">
        <v>147</v>
      </c>
      <c r="I41" s="518">
        <v>142</v>
      </c>
      <c r="J41" s="518">
        <v>142</v>
      </c>
      <c r="K41" s="518">
        <v>154</v>
      </c>
      <c r="M41" s="198"/>
    </row>
    <row r="42" spans="1:13" x14ac:dyDescent="0.3">
      <c r="A42" s="520" t="s">
        <v>838</v>
      </c>
      <c r="B42" s="518"/>
      <c r="C42" s="518"/>
      <c r="D42" s="518"/>
      <c r="E42" s="518"/>
      <c r="F42" s="518"/>
      <c r="G42" s="518"/>
      <c r="H42" s="518">
        <v>2</v>
      </c>
      <c r="I42" s="518">
        <v>16</v>
      </c>
      <c r="J42" s="518">
        <v>22</v>
      </c>
      <c r="K42" s="518">
        <v>28</v>
      </c>
      <c r="M42" s="198"/>
    </row>
    <row r="43" spans="1:13" x14ac:dyDescent="0.3">
      <c r="A43" s="520" t="s">
        <v>837</v>
      </c>
      <c r="B43" s="518">
        <v>24</v>
      </c>
      <c r="C43" s="518">
        <v>53</v>
      </c>
      <c r="D43" s="518">
        <v>79</v>
      </c>
      <c r="E43" s="518">
        <v>106</v>
      </c>
      <c r="F43" s="518">
        <v>126</v>
      </c>
      <c r="G43" s="518">
        <v>141</v>
      </c>
      <c r="H43" s="518">
        <v>148</v>
      </c>
      <c r="I43" s="518">
        <v>153</v>
      </c>
      <c r="J43" s="518">
        <v>184</v>
      </c>
      <c r="K43" s="518">
        <v>203</v>
      </c>
      <c r="M43" s="198"/>
    </row>
    <row r="44" spans="1:13" x14ac:dyDescent="0.3">
      <c r="A44" s="520" t="s">
        <v>836</v>
      </c>
      <c r="B44" s="518">
        <v>430</v>
      </c>
      <c r="C44" s="518">
        <v>437</v>
      </c>
      <c r="D44" s="518">
        <v>441</v>
      </c>
      <c r="E44" s="518">
        <v>444</v>
      </c>
      <c r="F44" s="518">
        <v>461</v>
      </c>
      <c r="G44" s="518">
        <v>475</v>
      </c>
      <c r="H44" s="518">
        <v>491</v>
      </c>
      <c r="I44" s="518">
        <v>508</v>
      </c>
      <c r="J44" s="518">
        <v>515</v>
      </c>
      <c r="K44" s="518">
        <v>574</v>
      </c>
      <c r="M44" s="198"/>
    </row>
    <row r="45" spans="1:13" x14ac:dyDescent="0.3">
      <c r="A45" s="520" t="s">
        <v>835</v>
      </c>
      <c r="B45" s="518">
        <v>3016</v>
      </c>
      <c r="C45" s="518">
        <v>2993</v>
      </c>
      <c r="D45" s="518">
        <v>2980</v>
      </c>
      <c r="E45" s="518">
        <v>2921</v>
      </c>
      <c r="F45" s="518">
        <v>2946</v>
      </c>
      <c r="G45" s="518">
        <v>2953</v>
      </c>
      <c r="H45" s="518">
        <v>3007</v>
      </c>
      <c r="I45" s="518">
        <v>3084</v>
      </c>
      <c r="J45" s="518">
        <v>3187</v>
      </c>
      <c r="K45" s="518">
        <v>3598</v>
      </c>
      <c r="M45" s="198"/>
    </row>
    <row r="46" spans="1:13" x14ac:dyDescent="0.3">
      <c r="A46" s="520" t="s">
        <v>834</v>
      </c>
      <c r="B46" s="518">
        <v>1</v>
      </c>
      <c r="C46" s="518">
        <v>3</v>
      </c>
      <c r="D46" s="518">
        <v>4</v>
      </c>
      <c r="E46" s="518">
        <v>4</v>
      </c>
      <c r="F46" s="518">
        <v>8</v>
      </c>
      <c r="G46" s="518">
        <v>9</v>
      </c>
      <c r="H46" s="518">
        <v>30</v>
      </c>
      <c r="I46" s="518">
        <v>48</v>
      </c>
      <c r="J46" s="518">
        <v>48</v>
      </c>
      <c r="K46" s="518">
        <v>56</v>
      </c>
      <c r="M46" s="198"/>
    </row>
    <row r="47" spans="1:13" x14ac:dyDescent="0.3">
      <c r="A47" s="520" t="s">
        <v>833</v>
      </c>
      <c r="B47" s="518"/>
      <c r="C47" s="518"/>
      <c r="D47" s="518"/>
      <c r="E47" s="518"/>
      <c r="F47" s="518"/>
      <c r="G47" s="518">
        <v>6</v>
      </c>
      <c r="H47" s="518">
        <v>15</v>
      </c>
      <c r="I47" s="518">
        <v>24</v>
      </c>
      <c r="J47" s="518">
        <v>36</v>
      </c>
      <c r="K47" s="518">
        <v>49</v>
      </c>
      <c r="M47" s="198"/>
    </row>
    <row r="48" spans="1:13" x14ac:dyDescent="0.3">
      <c r="A48" s="520" t="s">
        <v>832</v>
      </c>
      <c r="B48" s="518">
        <v>460</v>
      </c>
      <c r="C48" s="518">
        <v>495</v>
      </c>
      <c r="D48" s="518">
        <v>503</v>
      </c>
      <c r="E48" s="518">
        <v>523</v>
      </c>
      <c r="F48" s="518">
        <v>581</v>
      </c>
      <c r="G48" s="518">
        <v>592</v>
      </c>
      <c r="H48" s="518">
        <v>610</v>
      </c>
      <c r="I48" s="518">
        <v>638</v>
      </c>
      <c r="J48" s="518">
        <v>662</v>
      </c>
      <c r="K48" s="518">
        <v>714</v>
      </c>
      <c r="M48" s="198"/>
    </row>
    <row r="49" spans="1:13" x14ac:dyDescent="0.3">
      <c r="A49" s="520" t="s">
        <v>831</v>
      </c>
      <c r="B49" s="518">
        <v>21</v>
      </c>
      <c r="C49" s="518">
        <v>22</v>
      </c>
      <c r="D49" s="518">
        <v>25</v>
      </c>
      <c r="E49" s="518">
        <v>29</v>
      </c>
      <c r="F49" s="518">
        <v>34</v>
      </c>
      <c r="G49" s="518">
        <v>35</v>
      </c>
      <c r="H49" s="518">
        <v>38</v>
      </c>
      <c r="I49" s="518">
        <v>40</v>
      </c>
      <c r="J49" s="518">
        <v>46</v>
      </c>
      <c r="K49" s="518">
        <v>53</v>
      </c>
      <c r="M49" s="198"/>
    </row>
    <row r="50" spans="1:13" x14ac:dyDescent="0.3">
      <c r="A50" s="520" t="s">
        <v>830</v>
      </c>
      <c r="B50" s="518">
        <v>522</v>
      </c>
      <c r="C50" s="518">
        <v>559</v>
      </c>
      <c r="D50" s="518">
        <v>597</v>
      </c>
      <c r="E50" s="518">
        <v>650</v>
      </c>
      <c r="F50" s="518">
        <v>710</v>
      </c>
      <c r="G50" s="518">
        <v>752</v>
      </c>
      <c r="H50" s="518">
        <v>790</v>
      </c>
      <c r="I50" s="518">
        <v>797</v>
      </c>
      <c r="J50" s="518">
        <v>862</v>
      </c>
      <c r="K50" s="518">
        <v>923</v>
      </c>
      <c r="M50" s="198"/>
    </row>
    <row r="51" spans="1:13" x14ac:dyDescent="0.3">
      <c r="A51" s="520" t="s">
        <v>829</v>
      </c>
      <c r="B51" s="518">
        <v>214</v>
      </c>
      <c r="C51" s="518">
        <v>212</v>
      </c>
      <c r="D51" s="518">
        <v>208</v>
      </c>
      <c r="E51" s="518">
        <v>221</v>
      </c>
      <c r="F51" s="518">
        <v>232</v>
      </c>
      <c r="G51" s="518">
        <v>237</v>
      </c>
      <c r="H51" s="518">
        <v>248</v>
      </c>
      <c r="I51" s="518">
        <v>249</v>
      </c>
      <c r="J51" s="518">
        <v>248</v>
      </c>
      <c r="K51" s="518">
        <v>277</v>
      </c>
      <c r="M51" s="198"/>
    </row>
    <row r="52" spans="1:13" x14ac:dyDescent="0.3">
      <c r="A52" s="520" t="s">
        <v>828</v>
      </c>
      <c r="B52" s="518">
        <v>11</v>
      </c>
      <c r="C52" s="518">
        <v>20</v>
      </c>
      <c r="D52" s="518">
        <v>24</v>
      </c>
      <c r="E52" s="518">
        <v>25</v>
      </c>
      <c r="F52" s="518">
        <v>30</v>
      </c>
      <c r="G52" s="518">
        <v>30</v>
      </c>
      <c r="H52" s="518">
        <v>30</v>
      </c>
      <c r="I52" s="518">
        <v>31</v>
      </c>
      <c r="J52" s="518">
        <v>32</v>
      </c>
      <c r="K52" s="518">
        <v>41</v>
      </c>
      <c r="M52" s="198"/>
    </row>
    <row r="53" spans="1:13" x14ac:dyDescent="0.3">
      <c r="A53" s="520" t="s">
        <v>827</v>
      </c>
      <c r="B53" s="518">
        <v>313</v>
      </c>
      <c r="C53" s="518">
        <v>314</v>
      </c>
      <c r="D53" s="518">
        <v>320</v>
      </c>
      <c r="E53" s="518">
        <v>312</v>
      </c>
      <c r="F53" s="518">
        <v>330</v>
      </c>
      <c r="G53" s="518">
        <v>332</v>
      </c>
      <c r="H53" s="518">
        <v>338</v>
      </c>
      <c r="I53" s="518">
        <v>348</v>
      </c>
      <c r="J53" s="518">
        <v>353</v>
      </c>
      <c r="K53" s="518">
        <v>352</v>
      </c>
      <c r="M53" s="198"/>
    </row>
    <row r="54" spans="1:13" x14ac:dyDescent="0.3">
      <c r="A54" s="520" t="s">
        <v>826</v>
      </c>
      <c r="B54" s="518"/>
      <c r="C54" s="518"/>
      <c r="D54" s="518"/>
      <c r="E54" s="518"/>
      <c r="F54" s="518"/>
      <c r="G54" s="518"/>
      <c r="H54" s="518">
        <v>1</v>
      </c>
      <c r="I54" s="518">
        <v>1</v>
      </c>
      <c r="J54" s="518">
        <v>3</v>
      </c>
      <c r="K54" s="518">
        <v>4</v>
      </c>
      <c r="M54" s="198"/>
    </row>
    <row r="55" spans="1:13" x14ac:dyDescent="0.3">
      <c r="A55" s="520" t="s">
        <v>1386</v>
      </c>
      <c r="B55" s="518"/>
      <c r="C55" s="518"/>
      <c r="D55" s="518"/>
      <c r="E55" s="518"/>
      <c r="F55" s="518"/>
      <c r="G55" s="518"/>
      <c r="H55" s="518"/>
      <c r="I55" s="518"/>
      <c r="J55" s="518"/>
      <c r="K55" s="518">
        <v>5</v>
      </c>
      <c r="M55" s="198"/>
    </row>
    <row r="56" spans="1:13" x14ac:dyDescent="0.3">
      <c r="A56" s="520" t="s">
        <v>825</v>
      </c>
      <c r="B56" s="518">
        <v>221</v>
      </c>
      <c r="C56" s="518">
        <v>222</v>
      </c>
      <c r="D56" s="518">
        <v>224</v>
      </c>
      <c r="E56" s="518">
        <v>221</v>
      </c>
      <c r="F56" s="518">
        <v>222</v>
      </c>
      <c r="G56" s="518">
        <v>222</v>
      </c>
      <c r="H56" s="518">
        <v>220</v>
      </c>
      <c r="I56" s="518">
        <v>222</v>
      </c>
      <c r="J56" s="518">
        <v>221</v>
      </c>
      <c r="K56" s="518">
        <v>216</v>
      </c>
      <c r="M56" s="198"/>
    </row>
    <row r="57" spans="1:13" x14ac:dyDescent="0.3">
      <c r="A57" s="520" t="s">
        <v>824</v>
      </c>
      <c r="B57" s="518">
        <v>37</v>
      </c>
      <c r="C57" s="518">
        <v>42</v>
      </c>
      <c r="D57" s="518">
        <v>47</v>
      </c>
      <c r="E57" s="518">
        <v>49</v>
      </c>
      <c r="F57" s="518">
        <v>64</v>
      </c>
      <c r="G57" s="518">
        <v>62</v>
      </c>
      <c r="H57" s="518">
        <v>64</v>
      </c>
      <c r="I57" s="518">
        <v>72</v>
      </c>
      <c r="J57" s="518">
        <v>74</v>
      </c>
      <c r="K57" s="518">
        <v>74</v>
      </c>
      <c r="M57" s="198"/>
    </row>
    <row r="58" spans="1:13" x14ac:dyDescent="0.3">
      <c r="A58" s="520" t="s">
        <v>823</v>
      </c>
      <c r="B58" s="518">
        <v>747</v>
      </c>
      <c r="C58" s="518">
        <v>766</v>
      </c>
      <c r="D58" s="518">
        <v>766</v>
      </c>
      <c r="E58" s="518">
        <v>746</v>
      </c>
      <c r="F58" s="518">
        <v>771</v>
      </c>
      <c r="G58" s="518">
        <v>799</v>
      </c>
      <c r="H58" s="518">
        <v>780</v>
      </c>
      <c r="I58" s="518">
        <v>777</v>
      </c>
      <c r="J58" s="518">
        <v>776</v>
      </c>
      <c r="K58" s="518">
        <v>809</v>
      </c>
      <c r="M58" s="198"/>
    </row>
    <row r="59" spans="1:13" x14ac:dyDescent="0.3">
      <c r="A59" s="520" t="s">
        <v>822</v>
      </c>
      <c r="B59" s="518">
        <v>190</v>
      </c>
      <c r="C59" s="518">
        <v>192</v>
      </c>
      <c r="D59" s="518">
        <v>201</v>
      </c>
      <c r="E59" s="518">
        <v>208</v>
      </c>
      <c r="F59" s="518">
        <v>222</v>
      </c>
      <c r="G59" s="518">
        <v>238</v>
      </c>
      <c r="H59" s="518">
        <v>237</v>
      </c>
      <c r="I59" s="518">
        <v>242</v>
      </c>
      <c r="J59" s="518">
        <v>244</v>
      </c>
      <c r="K59" s="518">
        <v>246</v>
      </c>
      <c r="M59" s="198"/>
    </row>
    <row r="60" spans="1:13" x14ac:dyDescent="0.3">
      <c r="A60" s="520" t="s">
        <v>821</v>
      </c>
      <c r="B60" s="518">
        <v>15</v>
      </c>
      <c r="C60" s="518">
        <v>24</v>
      </c>
      <c r="D60" s="518">
        <v>27</v>
      </c>
      <c r="E60" s="518">
        <v>37</v>
      </c>
      <c r="F60" s="518">
        <v>40</v>
      </c>
      <c r="G60" s="518">
        <v>46</v>
      </c>
      <c r="H60" s="518">
        <v>93</v>
      </c>
      <c r="I60" s="518">
        <v>92</v>
      </c>
      <c r="J60" s="518">
        <v>98</v>
      </c>
      <c r="K60" s="518">
        <v>105</v>
      </c>
      <c r="M60" s="198"/>
    </row>
    <row r="61" spans="1:13" x14ac:dyDescent="0.3">
      <c r="A61" s="520" t="s">
        <v>820</v>
      </c>
      <c r="B61" s="518">
        <v>228</v>
      </c>
      <c r="C61" s="518">
        <v>238</v>
      </c>
      <c r="D61" s="518">
        <v>243</v>
      </c>
      <c r="E61" s="518">
        <v>242</v>
      </c>
      <c r="F61" s="518">
        <v>270</v>
      </c>
      <c r="G61" s="518">
        <v>287</v>
      </c>
      <c r="H61" s="518">
        <v>295</v>
      </c>
      <c r="I61" s="518">
        <v>287</v>
      </c>
      <c r="J61" s="518">
        <v>285</v>
      </c>
      <c r="K61" s="518">
        <v>307</v>
      </c>
      <c r="M61" s="198"/>
    </row>
    <row r="62" spans="1:13" x14ac:dyDescent="0.3">
      <c r="A62" s="520" t="s">
        <v>819</v>
      </c>
      <c r="B62" s="518">
        <v>606</v>
      </c>
      <c r="C62" s="518">
        <v>604</v>
      </c>
      <c r="D62" s="518">
        <v>606</v>
      </c>
      <c r="E62" s="518">
        <v>607</v>
      </c>
      <c r="F62" s="518">
        <v>606</v>
      </c>
      <c r="G62" s="518">
        <v>608</v>
      </c>
      <c r="H62" s="518">
        <v>608</v>
      </c>
      <c r="I62" s="518">
        <v>579</v>
      </c>
      <c r="J62" s="518">
        <v>562</v>
      </c>
      <c r="K62" s="518">
        <v>570</v>
      </c>
      <c r="M62" s="198"/>
    </row>
    <row r="63" spans="1:13" x14ac:dyDescent="0.3">
      <c r="A63" s="520" t="s">
        <v>1284</v>
      </c>
      <c r="B63" s="518"/>
      <c r="C63" s="518"/>
      <c r="D63" s="518"/>
      <c r="E63" s="518"/>
      <c r="F63" s="518"/>
      <c r="G63" s="518"/>
      <c r="H63" s="518"/>
      <c r="I63" s="518"/>
      <c r="J63" s="518">
        <v>1</v>
      </c>
      <c r="K63" s="518">
        <v>2</v>
      </c>
      <c r="M63" s="198"/>
    </row>
    <row r="64" spans="1:13" x14ac:dyDescent="0.3">
      <c r="A64" s="520" t="s">
        <v>818</v>
      </c>
      <c r="B64" s="518">
        <v>0</v>
      </c>
      <c r="C64" s="518">
        <v>0</v>
      </c>
      <c r="D64" s="518">
        <v>0</v>
      </c>
      <c r="E64" s="518">
        <v>1</v>
      </c>
      <c r="F64" s="518">
        <v>4</v>
      </c>
      <c r="G64" s="518">
        <v>7</v>
      </c>
      <c r="H64" s="518">
        <v>9</v>
      </c>
      <c r="I64" s="518">
        <v>19</v>
      </c>
      <c r="J64" s="518">
        <v>18</v>
      </c>
      <c r="K64" s="518">
        <v>19</v>
      </c>
      <c r="M64" s="198"/>
    </row>
    <row r="65" spans="1:13" x14ac:dyDescent="0.3">
      <c r="A65" s="520" t="s">
        <v>817</v>
      </c>
      <c r="B65" s="518"/>
      <c r="C65" s="518"/>
      <c r="D65" s="518"/>
      <c r="E65" s="518"/>
      <c r="F65" s="518"/>
      <c r="G65" s="518"/>
      <c r="H65" s="518">
        <v>1</v>
      </c>
      <c r="I65" s="518">
        <v>8</v>
      </c>
      <c r="J65" s="518">
        <v>10</v>
      </c>
      <c r="K65" s="518">
        <v>17</v>
      </c>
      <c r="M65" s="198"/>
    </row>
    <row r="66" spans="1:13" x14ac:dyDescent="0.3">
      <c r="A66" s="520" t="s">
        <v>1285</v>
      </c>
      <c r="B66" s="518"/>
      <c r="C66" s="518"/>
      <c r="D66" s="518"/>
      <c r="E66" s="518"/>
      <c r="F66" s="518"/>
      <c r="G66" s="518"/>
      <c r="H66" s="518"/>
      <c r="I66" s="518"/>
      <c r="J66" s="518">
        <v>1</v>
      </c>
      <c r="K66" s="518">
        <v>1</v>
      </c>
      <c r="M66" s="198"/>
    </row>
    <row r="67" spans="1:13" x14ac:dyDescent="0.3">
      <c r="A67" s="520" t="s">
        <v>816</v>
      </c>
      <c r="B67" s="518">
        <v>3372</v>
      </c>
      <c r="C67" s="518">
        <v>3374</v>
      </c>
      <c r="D67" s="518">
        <v>3396</v>
      </c>
      <c r="E67" s="518">
        <v>3399</v>
      </c>
      <c r="F67" s="518">
        <v>3455</v>
      </c>
      <c r="G67" s="518">
        <v>3477</v>
      </c>
      <c r="H67" s="518">
        <v>3643</v>
      </c>
      <c r="I67" s="518">
        <v>3669</v>
      </c>
      <c r="J67" s="518">
        <v>3681</v>
      </c>
      <c r="K67" s="518">
        <v>4069</v>
      </c>
      <c r="M67" s="198"/>
    </row>
    <row r="68" spans="1:13" x14ac:dyDescent="0.3">
      <c r="A68" s="520" t="s">
        <v>815</v>
      </c>
      <c r="B68" s="518">
        <v>70</v>
      </c>
      <c r="C68" s="518">
        <v>76</v>
      </c>
      <c r="D68" s="518">
        <v>78</v>
      </c>
      <c r="E68" s="518">
        <v>83</v>
      </c>
      <c r="F68" s="518">
        <v>97</v>
      </c>
      <c r="G68" s="518">
        <v>94</v>
      </c>
      <c r="H68" s="518">
        <v>92</v>
      </c>
      <c r="I68" s="518">
        <v>91</v>
      </c>
      <c r="J68" s="518">
        <v>106</v>
      </c>
      <c r="K68" s="518">
        <v>109</v>
      </c>
      <c r="M68" s="198"/>
    </row>
    <row r="69" spans="1:13" x14ac:dyDescent="0.3">
      <c r="A69" s="520" t="s">
        <v>814</v>
      </c>
      <c r="B69" s="518">
        <v>326</v>
      </c>
      <c r="C69" s="518">
        <v>334</v>
      </c>
      <c r="D69" s="518">
        <v>334</v>
      </c>
      <c r="E69" s="518">
        <v>335</v>
      </c>
      <c r="F69" s="518">
        <v>360</v>
      </c>
      <c r="G69" s="518">
        <v>359</v>
      </c>
      <c r="H69" s="518">
        <v>395</v>
      </c>
      <c r="I69" s="518">
        <v>386</v>
      </c>
      <c r="J69" s="518">
        <v>383</v>
      </c>
      <c r="K69" s="518">
        <v>395</v>
      </c>
      <c r="M69" s="198"/>
    </row>
    <row r="70" spans="1:13" x14ac:dyDescent="0.3">
      <c r="A70" s="520" t="s">
        <v>813</v>
      </c>
      <c r="B70" s="518">
        <v>133</v>
      </c>
      <c r="C70" s="518">
        <v>135</v>
      </c>
      <c r="D70" s="518">
        <v>147</v>
      </c>
      <c r="E70" s="518">
        <v>147</v>
      </c>
      <c r="F70" s="518">
        <v>174</v>
      </c>
      <c r="G70" s="518">
        <v>170</v>
      </c>
      <c r="H70" s="518">
        <v>176</v>
      </c>
      <c r="I70" s="518">
        <v>179</v>
      </c>
      <c r="J70" s="518">
        <v>188</v>
      </c>
      <c r="K70" s="518">
        <v>196</v>
      </c>
      <c r="M70" s="198"/>
    </row>
    <row r="71" spans="1:13" x14ac:dyDescent="0.3">
      <c r="A71" s="520" t="s">
        <v>812</v>
      </c>
      <c r="B71" s="518"/>
      <c r="C71" s="518"/>
      <c r="D71" s="518"/>
      <c r="E71" s="518"/>
      <c r="F71" s="518"/>
      <c r="G71" s="518">
        <v>1</v>
      </c>
      <c r="H71" s="518">
        <v>3</v>
      </c>
      <c r="I71" s="518">
        <v>4</v>
      </c>
      <c r="J71" s="518">
        <v>6</v>
      </c>
      <c r="K71" s="518">
        <v>7</v>
      </c>
      <c r="M71" s="198"/>
    </row>
    <row r="72" spans="1:13" x14ac:dyDescent="0.3">
      <c r="A72" s="520" t="s">
        <v>811</v>
      </c>
      <c r="B72" s="518">
        <v>813</v>
      </c>
      <c r="C72" s="518">
        <v>828</v>
      </c>
      <c r="D72" s="518">
        <v>845</v>
      </c>
      <c r="E72" s="518">
        <v>859</v>
      </c>
      <c r="F72" s="518">
        <v>881</v>
      </c>
      <c r="G72" s="518">
        <v>887</v>
      </c>
      <c r="H72" s="518">
        <v>921</v>
      </c>
      <c r="I72" s="518">
        <v>947</v>
      </c>
      <c r="J72" s="518">
        <v>1022</v>
      </c>
      <c r="K72" s="518">
        <v>1084</v>
      </c>
      <c r="M72" s="198"/>
    </row>
    <row r="73" spans="1:13" x14ac:dyDescent="0.3">
      <c r="A73" s="520" t="s">
        <v>810</v>
      </c>
      <c r="B73" s="518">
        <v>1097</v>
      </c>
      <c r="C73" s="518">
        <v>1089</v>
      </c>
      <c r="D73" s="518">
        <v>1126</v>
      </c>
      <c r="E73" s="518">
        <v>1153</v>
      </c>
      <c r="F73" s="518">
        <v>1188</v>
      </c>
      <c r="G73" s="518">
        <v>1216</v>
      </c>
      <c r="H73" s="518">
        <v>1266</v>
      </c>
      <c r="I73" s="518">
        <v>1311</v>
      </c>
      <c r="J73" s="518">
        <v>1350</v>
      </c>
      <c r="K73" s="518">
        <v>1398</v>
      </c>
      <c r="M73" s="198"/>
    </row>
    <row r="74" spans="1:13" x14ac:dyDescent="0.3">
      <c r="A74" s="520" t="s">
        <v>809</v>
      </c>
      <c r="B74" s="518">
        <v>7</v>
      </c>
      <c r="C74" s="518">
        <v>7</v>
      </c>
      <c r="D74" s="518">
        <v>6</v>
      </c>
      <c r="E74" s="518">
        <v>7</v>
      </c>
      <c r="F74" s="518">
        <v>6</v>
      </c>
      <c r="G74" s="518">
        <v>7</v>
      </c>
      <c r="H74" s="518">
        <v>7</v>
      </c>
      <c r="I74" s="518">
        <v>6</v>
      </c>
      <c r="J74" s="518">
        <v>7</v>
      </c>
      <c r="K74" s="518">
        <v>6</v>
      </c>
      <c r="M74" s="198"/>
    </row>
    <row r="75" spans="1:13" x14ac:dyDescent="0.3">
      <c r="A75" s="520" t="s">
        <v>808</v>
      </c>
      <c r="B75" s="518">
        <v>10</v>
      </c>
      <c r="C75" s="518">
        <v>9</v>
      </c>
      <c r="D75" s="518">
        <v>10</v>
      </c>
      <c r="E75" s="518">
        <v>9</v>
      </c>
      <c r="F75" s="518">
        <v>10</v>
      </c>
      <c r="G75" s="518">
        <v>9</v>
      </c>
      <c r="H75" s="518">
        <v>12</v>
      </c>
      <c r="I75" s="518">
        <v>11</v>
      </c>
      <c r="J75" s="518">
        <v>18</v>
      </c>
      <c r="K75" s="518">
        <v>19</v>
      </c>
      <c r="M75" s="198"/>
    </row>
    <row r="76" spans="1:13" x14ac:dyDescent="0.3">
      <c r="A76" s="520" t="s">
        <v>807</v>
      </c>
      <c r="B76" s="518">
        <v>7</v>
      </c>
      <c r="C76" s="518">
        <v>8</v>
      </c>
      <c r="D76" s="518">
        <v>5</v>
      </c>
      <c r="E76" s="518">
        <v>7</v>
      </c>
      <c r="F76" s="518">
        <v>8</v>
      </c>
      <c r="G76" s="518">
        <v>9</v>
      </c>
      <c r="H76" s="518">
        <v>10</v>
      </c>
      <c r="I76" s="518">
        <v>9</v>
      </c>
      <c r="J76" s="518">
        <v>15</v>
      </c>
      <c r="K76" s="518">
        <v>24</v>
      </c>
      <c r="M76" s="198"/>
    </row>
    <row r="77" spans="1:13" x14ac:dyDescent="0.3">
      <c r="A77" s="520" t="s">
        <v>806</v>
      </c>
      <c r="B77" s="518">
        <v>109</v>
      </c>
      <c r="C77" s="518">
        <v>104</v>
      </c>
      <c r="D77" s="518">
        <v>102</v>
      </c>
      <c r="E77" s="518">
        <v>112</v>
      </c>
      <c r="F77" s="518">
        <v>103</v>
      </c>
      <c r="G77" s="518">
        <v>104</v>
      </c>
      <c r="H77" s="518">
        <v>107</v>
      </c>
      <c r="I77" s="518">
        <v>114</v>
      </c>
      <c r="J77" s="518">
        <v>126</v>
      </c>
      <c r="K77" s="518">
        <v>129</v>
      </c>
      <c r="M77" s="198"/>
    </row>
    <row r="78" spans="1:13" x14ac:dyDescent="0.3">
      <c r="A78" s="520" t="s">
        <v>805</v>
      </c>
      <c r="B78" s="518">
        <v>1982</v>
      </c>
      <c r="C78" s="518">
        <v>2021</v>
      </c>
      <c r="D78" s="518">
        <v>2050</v>
      </c>
      <c r="E78" s="518">
        <v>2093</v>
      </c>
      <c r="F78" s="518">
        <v>2185</v>
      </c>
      <c r="G78" s="518">
        <v>2187</v>
      </c>
      <c r="H78" s="518">
        <v>2260</v>
      </c>
      <c r="I78" s="518">
        <v>2312</v>
      </c>
      <c r="J78" s="518">
        <v>2378</v>
      </c>
      <c r="K78" s="518">
        <v>2660</v>
      </c>
      <c r="M78" s="198"/>
    </row>
    <row r="79" spans="1:13" x14ac:dyDescent="0.3">
      <c r="A79" s="520" t="s">
        <v>1387</v>
      </c>
      <c r="B79" s="518"/>
      <c r="C79" s="518"/>
      <c r="D79" s="518"/>
      <c r="E79" s="518"/>
      <c r="F79" s="518"/>
      <c r="G79" s="518"/>
      <c r="H79" s="518"/>
      <c r="I79" s="518"/>
      <c r="J79" s="518"/>
      <c r="K79" s="518">
        <v>1</v>
      </c>
      <c r="M79" s="198"/>
    </row>
    <row r="80" spans="1:13" x14ac:dyDescent="0.3">
      <c r="A80" s="520" t="s">
        <v>804</v>
      </c>
      <c r="B80" s="518">
        <v>510</v>
      </c>
      <c r="C80" s="518">
        <v>514</v>
      </c>
      <c r="D80" s="518">
        <v>519</v>
      </c>
      <c r="E80" s="518">
        <v>527</v>
      </c>
      <c r="F80" s="518">
        <v>598</v>
      </c>
      <c r="G80" s="518">
        <v>605</v>
      </c>
      <c r="H80" s="518">
        <v>594</v>
      </c>
      <c r="I80" s="518">
        <v>579</v>
      </c>
      <c r="J80" s="518">
        <v>573</v>
      </c>
      <c r="K80" s="518">
        <v>591</v>
      </c>
      <c r="M80" s="198"/>
    </row>
    <row r="81" spans="1:13" x14ac:dyDescent="0.3">
      <c r="A81" s="520" t="s">
        <v>803</v>
      </c>
      <c r="B81" s="518"/>
      <c r="C81" s="518"/>
      <c r="D81" s="518"/>
      <c r="E81" s="518"/>
      <c r="F81" s="518"/>
      <c r="G81" s="518"/>
      <c r="H81" s="518">
        <v>3</v>
      </c>
      <c r="I81" s="518">
        <v>4</v>
      </c>
      <c r="J81" s="518">
        <v>4</v>
      </c>
      <c r="K81" s="518">
        <v>17</v>
      </c>
      <c r="M81" s="198"/>
    </row>
    <row r="82" spans="1:13" x14ac:dyDescent="0.3">
      <c r="A82" s="520" t="s">
        <v>1388</v>
      </c>
      <c r="B82" s="518"/>
      <c r="C82" s="518"/>
      <c r="D82" s="518"/>
      <c r="E82" s="518"/>
      <c r="F82" s="518"/>
      <c r="G82" s="518"/>
      <c r="H82" s="518"/>
      <c r="I82" s="518"/>
      <c r="J82" s="518"/>
      <c r="K82" s="518">
        <v>2</v>
      </c>
      <c r="M82" s="198"/>
    </row>
    <row r="83" spans="1:13" x14ac:dyDescent="0.3">
      <c r="A83" s="522"/>
      <c r="B83" s="518"/>
      <c r="C83" s="518"/>
      <c r="D83" s="518"/>
      <c r="F83" s="518"/>
      <c r="G83" s="518"/>
      <c r="H83" s="518"/>
      <c r="I83" s="518"/>
      <c r="J83" s="518"/>
      <c r="K83" s="518"/>
      <c r="M83" s="198"/>
    </row>
    <row r="84" spans="1:13" x14ac:dyDescent="0.3">
      <c r="A84" s="519" t="s">
        <v>802</v>
      </c>
      <c r="B84" s="518"/>
      <c r="C84" s="518"/>
      <c r="D84" s="518"/>
      <c r="E84" s="518"/>
      <c r="M84" s="198"/>
    </row>
    <row r="85" spans="1:13" x14ac:dyDescent="0.3">
      <c r="A85" s="520" t="s">
        <v>801</v>
      </c>
      <c r="B85" s="518">
        <v>17355</v>
      </c>
      <c r="C85" s="518">
        <v>17159</v>
      </c>
      <c r="D85" s="518">
        <v>17637</v>
      </c>
      <c r="E85" s="518">
        <v>18277</v>
      </c>
      <c r="F85" s="518">
        <v>18431</v>
      </c>
      <c r="G85" s="518">
        <v>19110</v>
      </c>
      <c r="H85" s="518">
        <v>19613</v>
      </c>
      <c r="I85" s="518">
        <v>19967</v>
      </c>
      <c r="J85" s="518">
        <v>21705</v>
      </c>
      <c r="K85" s="518">
        <v>25769</v>
      </c>
      <c r="M85" s="198"/>
    </row>
    <row r="86" spans="1:13" x14ac:dyDescent="0.3">
      <c r="A86" s="520" t="s">
        <v>800</v>
      </c>
      <c r="B86" s="518">
        <v>6264</v>
      </c>
      <c r="C86" s="518">
        <v>6417</v>
      </c>
      <c r="D86" s="518">
        <v>6540</v>
      </c>
      <c r="E86" s="518">
        <v>7156</v>
      </c>
      <c r="F86" s="518">
        <v>7756</v>
      </c>
      <c r="G86" s="518">
        <v>8129</v>
      </c>
      <c r="H86" s="518">
        <v>8907</v>
      </c>
      <c r="I86" s="518">
        <v>9351</v>
      </c>
      <c r="J86" s="518">
        <v>11876</v>
      </c>
      <c r="K86" s="518">
        <v>12905</v>
      </c>
      <c r="M86" s="198"/>
    </row>
    <row r="87" spans="1:13" x14ac:dyDescent="0.3">
      <c r="A87" s="517"/>
      <c r="B87" s="518"/>
      <c r="C87" s="523"/>
      <c r="D87" s="523"/>
      <c r="F87" s="518"/>
      <c r="G87" s="518"/>
      <c r="H87" s="518"/>
      <c r="I87" s="518"/>
      <c r="J87" s="518"/>
      <c r="K87" s="518"/>
      <c r="M87" s="198"/>
    </row>
    <row r="88" spans="1:13" ht="30" x14ac:dyDescent="0.3">
      <c r="A88" s="524" t="s">
        <v>799</v>
      </c>
      <c r="B88" s="518">
        <v>7710</v>
      </c>
      <c r="C88" s="518">
        <v>7853</v>
      </c>
      <c r="D88" s="518">
        <v>8038</v>
      </c>
      <c r="E88" s="518">
        <v>8268</v>
      </c>
      <c r="F88" s="518">
        <v>8666</v>
      </c>
      <c r="G88" s="518">
        <v>8840</v>
      </c>
      <c r="H88" s="518">
        <v>9249</v>
      </c>
      <c r="I88" s="518">
        <v>9435</v>
      </c>
      <c r="J88" s="518">
        <v>10136</v>
      </c>
      <c r="K88" s="518">
        <v>11639</v>
      </c>
      <c r="M88" s="198"/>
    </row>
    <row r="89" spans="1:13" x14ac:dyDescent="0.3">
      <c r="A89" s="525" t="s">
        <v>798</v>
      </c>
      <c r="B89" s="518">
        <v>371</v>
      </c>
      <c r="C89" s="518">
        <v>380</v>
      </c>
      <c r="D89" s="518">
        <v>390</v>
      </c>
      <c r="E89" s="518">
        <v>394</v>
      </c>
      <c r="F89" s="518">
        <v>422</v>
      </c>
      <c r="G89" s="518">
        <v>431</v>
      </c>
      <c r="H89" s="518">
        <v>459</v>
      </c>
      <c r="I89" s="518">
        <v>468</v>
      </c>
      <c r="J89" s="518">
        <v>470</v>
      </c>
      <c r="K89" s="518">
        <v>509</v>
      </c>
      <c r="M89" s="198"/>
    </row>
    <row r="90" spans="1:13" x14ac:dyDescent="0.3">
      <c r="A90" s="520" t="s">
        <v>797</v>
      </c>
      <c r="B90" s="518">
        <v>5192</v>
      </c>
      <c r="C90" s="518">
        <v>5273</v>
      </c>
      <c r="D90" s="518">
        <v>5361</v>
      </c>
      <c r="E90" s="518">
        <v>5435</v>
      </c>
      <c r="F90" s="518">
        <v>5662</v>
      </c>
      <c r="G90" s="518">
        <v>5692</v>
      </c>
      <c r="H90" s="518">
        <v>5966</v>
      </c>
      <c r="I90" s="518">
        <v>6083</v>
      </c>
      <c r="J90" s="518">
        <v>6380</v>
      </c>
      <c r="K90" s="518">
        <v>7554</v>
      </c>
      <c r="M90" s="198"/>
    </row>
    <row r="91" spans="1:13" x14ac:dyDescent="0.3">
      <c r="A91" s="520" t="s">
        <v>796</v>
      </c>
      <c r="B91" s="518">
        <v>6</v>
      </c>
      <c r="C91" s="518">
        <v>19</v>
      </c>
      <c r="D91" s="518">
        <v>27</v>
      </c>
      <c r="E91" s="518">
        <v>33</v>
      </c>
      <c r="F91" s="518">
        <v>36</v>
      </c>
      <c r="G91" s="518">
        <v>45</v>
      </c>
      <c r="H91" s="518">
        <v>44</v>
      </c>
      <c r="I91" s="518">
        <v>45</v>
      </c>
      <c r="J91" s="518">
        <v>49</v>
      </c>
      <c r="K91" s="518">
        <v>72</v>
      </c>
      <c r="M91" s="198"/>
    </row>
    <row r="92" spans="1:13" x14ac:dyDescent="0.3">
      <c r="A92" s="520" t="s">
        <v>795</v>
      </c>
      <c r="B92" s="518">
        <v>49</v>
      </c>
      <c r="C92" s="518">
        <v>49</v>
      </c>
      <c r="D92" s="518">
        <v>51</v>
      </c>
      <c r="E92" s="518">
        <v>54</v>
      </c>
      <c r="F92" s="518">
        <v>56</v>
      </c>
      <c r="G92" s="518">
        <v>59</v>
      </c>
      <c r="H92" s="518">
        <v>70</v>
      </c>
      <c r="I92" s="518">
        <v>86</v>
      </c>
      <c r="J92" s="518">
        <v>352</v>
      </c>
      <c r="K92" s="518">
        <v>362</v>
      </c>
      <c r="M92" s="198"/>
    </row>
    <row r="93" spans="1:13" x14ac:dyDescent="0.3">
      <c r="A93" s="520" t="s">
        <v>794</v>
      </c>
      <c r="B93" s="518">
        <v>165</v>
      </c>
      <c r="C93" s="518">
        <v>166</v>
      </c>
      <c r="D93" s="518">
        <v>166</v>
      </c>
      <c r="E93" s="518">
        <v>170</v>
      </c>
      <c r="F93" s="518">
        <v>186</v>
      </c>
      <c r="G93" s="518">
        <v>190</v>
      </c>
      <c r="H93" s="518">
        <v>200</v>
      </c>
      <c r="I93" s="518">
        <v>201</v>
      </c>
      <c r="J93" s="518">
        <v>208</v>
      </c>
      <c r="K93" s="518">
        <v>221</v>
      </c>
      <c r="M93" s="198"/>
    </row>
    <row r="94" spans="1:13" x14ac:dyDescent="0.3">
      <c r="A94" s="520" t="s">
        <v>793</v>
      </c>
      <c r="B94" s="518">
        <v>8</v>
      </c>
      <c r="C94" s="518">
        <v>7</v>
      </c>
      <c r="D94" s="518">
        <v>7</v>
      </c>
      <c r="E94" s="518">
        <v>9</v>
      </c>
      <c r="F94" s="518">
        <v>9</v>
      </c>
      <c r="G94" s="518">
        <v>8</v>
      </c>
      <c r="H94" s="518">
        <v>8</v>
      </c>
      <c r="I94" s="518">
        <v>6</v>
      </c>
      <c r="J94" s="518">
        <v>7</v>
      </c>
      <c r="K94" s="518">
        <v>9</v>
      </c>
      <c r="M94" s="198"/>
    </row>
    <row r="95" spans="1:13" x14ac:dyDescent="0.3">
      <c r="A95" s="520" t="s">
        <v>792</v>
      </c>
      <c r="B95" s="518">
        <v>70</v>
      </c>
      <c r="C95" s="518">
        <v>93</v>
      </c>
      <c r="D95" s="518">
        <v>95</v>
      </c>
      <c r="E95" s="518">
        <v>108</v>
      </c>
      <c r="F95" s="518">
        <v>111</v>
      </c>
      <c r="G95" s="518">
        <v>114</v>
      </c>
      <c r="H95" s="518">
        <v>137</v>
      </c>
      <c r="I95" s="518">
        <v>146</v>
      </c>
      <c r="J95" s="518">
        <v>165</v>
      </c>
      <c r="K95" s="518">
        <v>181</v>
      </c>
      <c r="M95" s="198"/>
    </row>
    <row r="96" spans="1:13" x14ac:dyDescent="0.3">
      <c r="A96" s="520" t="s">
        <v>791</v>
      </c>
      <c r="B96" s="518">
        <v>83</v>
      </c>
      <c r="C96" s="518">
        <v>77</v>
      </c>
      <c r="D96" s="518">
        <v>78</v>
      </c>
      <c r="E96" s="518">
        <v>81</v>
      </c>
      <c r="F96" s="518">
        <v>86</v>
      </c>
      <c r="G96" s="518">
        <v>82</v>
      </c>
      <c r="H96" s="518">
        <v>84</v>
      </c>
      <c r="I96" s="518">
        <v>84</v>
      </c>
      <c r="J96" s="518">
        <v>95</v>
      </c>
      <c r="K96" s="518">
        <v>113</v>
      </c>
      <c r="M96" s="198"/>
    </row>
    <row r="97" spans="1:13" x14ac:dyDescent="0.3">
      <c r="A97" s="520" t="s">
        <v>790</v>
      </c>
      <c r="B97" s="518">
        <v>1632</v>
      </c>
      <c r="C97" s="518">
        <v>1650</v>
      </c>
      <c r="D97" s="518">
        <v>1721</v>
      </c>
      <c r="E97" s="518">
        <v>1829</v>
      </c>
      <c r="F97" s="518">
        <v>1946</v>
      </c>
      <c r="G97" s="518">
        <v>2052</v>
      </c>
      <c r="H97" s="518">
        <v>2106</v>
      </c>
      <c r="I97" s="518">
        <v>2140</v>
      </c>
      <c r="J97" s="518">
        <v>2230</v>
      </c>
      <c r="K97" s="518">
        <v>2424</v>
      </c>
      <c r="M97" s="198"/>
    </row>
    <row r="98" spans="1:13" x14ac:dyDescent="0.3">
      <c r="A98" s="520" t="s">
        <v>789</v>
      </c>
      <c r="B98" s="518">
        <v>68</v>
      </c>
      <c r="C98" s="518">
        <v>66</v>
      </c>
      <c r="D98" s="518">
        <v>65</v>
      </c>
      <c r="E98" s="518">
        <v>63</v>
      </c>
      <c r="F98" s="518">
        <v>60</v>
      </c>
      <c r="G98" s="518">
        <v>69</v>
      </c>
      <c r="H98" s="518">
        <v>73</v>
      </c>
      <c r="I98" s="518">
        <v>76</v>
      </c>
      <c r="J98" s="518">
        <v>78</v>
      </c>
      <c r="K98" s="518">
        <v>85</v>
      </c>
      <c r="M98" s="198"/>
    </row>
    <row r="99" spans="1:13" x14ac:dyDescent="0.3">
      <c r="A99" s="520" t="s">
        <v>788</v>
      </c>
      <c r="B99" s="518">
        <v>66</v>
      </c>
      <c r="C99" s="518">
        <v>73</v>
      </c>
      <c r="D99" s="518">
        <v>77</v>
      </c>
      <c r="E99" s="518">
        <v>92</v>
      </c>
      <c r="F99" s="518">
        <v>92</v>
      </c>
      <c r="G99" s="518">
        <v>98</v>
      </c>
      <c r="H99" s="518">
        <v>102</v>
      </c>
      <c r="I99" s="518">
        <v>100</v>
      </c>
      <c r="J99" s="518">
        <v>102</v>
      </c>
      <c r="K99" s="518">
        <v>109</v>
      </c>
      <c r="M99" s="198"/>
    </row>
    <row r="100" spans="1:13" x14ac:dyDescent="0.3">
      <c r="A100" s="517"/>
      <c r="B100" s="518"/>
      <c r="C100" s="523"/>
      <c r="D100" s="523"/>
      <c r="F100" s="518"/>
      <c r="G100" s="518"/>
      <c r="H100" s="518"/>
      <c r="I100" s="518"/>
      <c r="J100" s="518"/>
      <c r="K100" s="518"/>
      <c r="M100" s="198"/>
    </row>
    <row r="101" spans="1:13" x14ac:dyDescent="0.3">
      <c r="A101" s="526" t="s">
        <v>787</v>
      </c>
      <c r="B101" s="518">
        <v>691</v>
      </c>
      <c r="C101" s="518">
        <v>679</v>
      </c>
      <c r="D101" s="518">
        <v>702</v>
      </c>
      <c r="E101" s="518">
        <v>684</v>
      </c>
      <c r="F101" s="518">
        <v>681</v>
      </c>
      <c r="G101" s="518">
        <v>705</v>
      </c>
      <c r="H101" s="518">
        <v>721</v>
      </c>
      <c r="I101" s="518">
        <v>732</v>
      </c>
      <c r="J101" s="518">
        <v>763</v>
      </c>
      <c r="K101" s="518">
        <v>798</v>
      </c>
      <c r="M101" s="198"/>
    </row>
    <row r="102" spans="1:13" x14ac:dyDescent="0.3">
      <c r="A102" s="527" t="s">
        <v>786</v>
      </c>
      <c r="B102" s="518">
        <v>11</v>
      </c>
      <c r="C102" s="518">
        <v>11</v>
      </c>
      <c r="D102" s="518">
        <v>9</v>
      </c>
      <c r="E102" s="518">
        <v>10</v>
      </c>
      <c r="F102" s="518">
        <v>9</v>
      </c>
      <c r="G102" s="518">
        <v>10</v>
      </c>
      <c r="H102" s="518">
        <v>10</v>
      </c>
      <c r="I102" s="518">
        <v>10</v>
      </c>
      <c r="J102" s="518">
        <v>9</v>
      </c>
      <c r="K102" s="518">
        <v>10</v>
      </c>
      <c r="M102" s="198"/>
    </row>
    <row r="103" spans="1:13" x14ac:dyDescent="0.3">
      <c r="A103" s="527" t="s">
        <v>785</v>
      </c>
      <c r="B103" s="518">
        <v>71</v>
      </c>
      <c r="C103" s="518">
        <v>69</v>
      </c>
      <c r="D103" s="518">
        <v>64</v>
      </c>
      <c r="E103" s="518">
        <v>61</v>
      </c>
      <c r="F103" s="518">
        <v>63</v>
      </c>
      <c r="G103" s="518">
        <v>61</v>
      </c>
      <c r="H103" s="518">
        <v>60</v>
      </c>
      <c r="I103" s="518">
        <v>58</v>
      </c>
      <c r="J103" s="518">
        <v>55</v>
      </c>
      <c r="K103" s="518">
        <v>55</v>
      </c>
      <c r="M103" s="198"/>
    </row>
    <row r="104" spans="1:13" x14ac:dyDescent="0.3">
      <c r="A104" s="527" t="s">
        <v>784</v>
      </c>
      <c r="B104" s="518">
        <v>577</v>
      </c>
      <c r="C104" s="518">
        <v>569</v>
      </c>
      <c r="D104" s="518">
        <v>597</v>
      </c>
      <c r="E104" s="518">
        <v>582</v>
      </c>
      <c r="F104" s="518">
        <v>582</v>
      </c>
      <c r="G104" s="518">
        <v>606</v>
      </c>
      <c r="H104" s="518">
        <v>619</v>
      </c>
      <c r="I104" s="518">
        <v>632</v>
      </c>
      <c r="J104" s="518">
        <v>667</v>
      </c>
      <c r="K104" s="518">
        <v>700</v>
      </c>
      <c r="M104" s="198"/>
    </row>
    <row r="105" spans="1:13" x14ac:dyDescent="0.3">
      <c r="A105" s="527" t="s">
        <v>783</v>
      </c>
      <c r="B105" s="518">
        <v>32</v>
      </c>
      <c r="C105" s="518">
        <v>30</v>
      </c>
      <c r="D105" s="518">
        <v>32</v>
      </c>
      <c r="E105" s="518">
        <v>31</v>
      </c>
      <c r="F105" s="518">
        <v>27</v>
      </c>
      <c r="G105" s="518">
        <v>28</v>
      </c>
      <c r="H105" s="518">
        <v>32</v>
      </c>
      <c r="I105" s="518">
        <v>32</v>
      </c>
      <c r="J105" s="518">
        <v>32</v>
      </c>
      <c r="K105" s="518">
        <v>33</v>
      </c>
      <c r="M105" s="198"/>
    </row>
    <row r="106" spans="1:13" x14ac:dyDescent="0.3">
      <c r="A106" s="517"/>
      <c r="B106" s="518"/>
      <c r="C106" s="523"/>
      <c r="D106" s="523"/>
      <c r="F106" s="518"/>
      <c r="G106" s="518"/>
      <c r="H106" s="518"/>
      <c r="I106" s="518"/>
      <c r="J106" s="518"/>
      <c r="K106" s="518"/>
      <c r="M106" s="198"/>
    </row>
    <row r="107" spans="1:13" x14ac:dyDescent="0.3">
      <c r="A107" s="526" t="s">
        <v>782</v>
      </c>
      <c r="B107" s="518">
        <v>5564</v>
      </c>
      <c r="C107" s="518">
        <v>5592</v>
      </c>
      <c r="D107" s="518">
        <v>5794</v>
      </c>
      <c r="E107" s="518">
        <v>5718</v>
      </c>
      <c r="F107" s="518">
        <v>5808</v>
      </c>
      <c r="G107" s="518">
        <v>5898</v>
      </c>
      <c r="H107" s="518">
        <v>6040</v>
      </c>
      <c r="I107" s="518">
        <v>6176</v>
      </c>
      <c r="J107" s="518">
        <v>6415</v>
      </c>
      <c r="K107" s="518">
        <v>6728</v>
      </c>
      <c r="M107" s="198"/>
    </row>
    <row r="108" spans="1:13" x14ac:dyDescent="0.3">
      <c r="A108" s="517"/>
      <c r="B108" s="518"/>
      <c r="C108" s="518"/>
      <c r="D108" s="518"/>
      <c r="F108" s="518"/>
      <c r="G108" s="518"/>
      <c r="H108" s="518"/>
      <c r="I108" s="518"/>
      <c r="J108" s="518"/>
      <c r="K108" s="518"/>
      <c r="M108" s="198"/>
    </row>
    <row r="109" spans="1:13" x14ac:dyDescent="0.3">
      <c r="A109" s="528" t="s">
        <v>781</v>
      </c>
      <c r="B109" s="518">
        <v>11127</v>
      </c>
      <c r="C109" s="518">
        <v>12055</v>
      </c>
      <c r="D109" s="518">
        <v>13246</v>
      </c>
      <c r="E109" s="518">
        <v>14246</v>
      </c>
      <c r="F109" s="518">
        <v>16175</v>
      </c>
      <c r="G109" s="518">
        <v>19584</v>
      </c>
      <c r="H109" s="518">
        <v>22617</v>
      </c>
      <c r="I109" s="518">
        <v>24505</v>
      </c>
      <c r="J109" s="518">
        <v>24333</v>
      </c>
      <c r="K109" s="518">
        <v>23637</v>
      </c>
      <c r="M109" s="198"/>
    </row>
    <row r="110" spans="1:13" x14ac:dyDescent="0.3">
      <c r="A110" s="517" t="s">
        <v>780</v>
      </c>
      <c r="B110" s="518"/>
      <c r="C110" s="518"/>
      <c r="D110" s="518"/>
      <c r="F110" s="518"/>
      <c r="G110" s="518"/>
      <c r="H110" s="518"/>
      <c r="I110" s="518"/>
      <c r="J110" s="518"/>
      <c r="K110" s="518"/>
      <c r="M110" s="198"/>
    </row>
    <row r="111" spans="1:13" x14ac:dyDescent="0.3">
      <c r="A111" s="528" t="s">
        <v>779</v>
      </c>
      <c r="B111" s="518">
        <v>11127</v>
      </c>
      <c r="C111" s="518">
        <v>12055</v>
      </c>
      <c r="D111" s="518">
        <v>13246</v>
      </c>
      <c r="E111" s="518">
        <v>14246</v>
      </c>
      <c r="F111" s="518">
        <v>16175</v>
      </c>
      <c r="G111" s="518">
        <v>19584</v>
      </c>
      <c r="H111" s="518">
        <v>22617</v>
      </c>
      <c r="I111" s="518">
        <v>24505</v>
      </c>
      <c r="J111" s="518">
        <v>24333</v>
      </c>
      <c r="K111" s="518">
        <v>23637</v>
      </c>
      <c r="M111" s="198"/>
    </row>
    <row r="112" spans="1:13" ht="15.75" thickBot="1" x14ac:dyDescent="0.35">
      <c r="A112" s="528"/>
      <c r="B112" s="518"/>
      <c r="C112" s="518"/>
      <c r="D112" s="518"/>
      <c r="F112" s="518"/>
      <c r="G112" s="518"/>
      <c r="H112" s="518"/>
      <c r="I112" s="518"/>
      <c r="J112" s="518"/>
      <c r="K112" s="518"/>
      <c r="M112" s="198"/>
    </row>
    <row r="113" spans="1:13" s="8" customFormat="1" ht="17.25" thickBot="1" x14ac:dyDescent="0.25">
      <c r="A113" s="659" t="s">
        <v>778</v>
      </c>
      <c r="B113" s="660">
        <v>251605</v>
      </c>
      <c r="C113" s="660">
        <v>254050</v>
      </c>
      <c r="D113" s="660">
        <v>259069</v>
      </c>
      <c r="E113" s="660">
        <v>260759</v>
      </c>
      <c r="F113" s="660">
        <v>264546</v>
      </c>
      <c r="G113" s="660">
        <v>268142</v>
      </c>
      <c r="H113" s="660">
        <v>271971</v>
      </c>
      <c r="I113" s="660">
        <v>279125</v>
      </c>
      <c r="J113" s="660">
        <v>289118</v>
      </c>
      <c r="K113" s="660">
        <v>314788</v>
      </c>
      <c r="M113" s="185"/>
    </row>
    <row r="114" spans="1:13" s="8" customFormat="1" ht="17.25" thickBot="1" x14ac:dyDescent="0.35">
      <c r="A114" s="519"/>
      <c r="B114" s="518"/>
      <c r="C114" s="518"/>
      <c r="D114" s="518"/>
      <c r="E114" s="518"/>
      <c r="F114" s="529"/>
      <c r="G114" s="529"/>
      <c r="H114" s="529"/>
      <c r="I114" s="529"/>
      <c r="J114" s="529"/>
      <c r="K114" s="529"/>
      <c r="M114" s="185"/>
    </row>
    <row r="115" spans="1:13" s="8" customFormat="1" ht="15.75" thickBot="1" x14ac:dyDescent="0.25">
      <c r="A115" s="661" t="s">
        <v>777</v>
      </c>
      <c r="B115" s="662">
        <v>2106</v>
      </c>
      <c r="C115" s="662">
        <v>2102</v>
      </c>
      <c r="D115" s="662">
        <v>2136</v>
      </c>
      <c r="E115" s="662">
        <v>2136</v>
      </c>
      <c r="F115" s="662">
        <v>2187</v>
      </c>
      <c r="G115" s="662">
        <v>2192</v>
      </c>
      <c r="H115" s="662">
        <v>2207</v>
      </c>
      <c r="I115" s="662">
        <v>2203</v>
      </c>
      <c r="J115" s="662">
        <v>2214</v>
      </c>
      <c r="K115" s="662">
        <v>2388</v>
      </c>
      <c r="M115" s="185"/>
    </row>
    <row r="116" spans="1:13" x14ac:dyDescent="0.3">
      <c r="A116" s="657" t="s">
        <v>776</v>
      </c>
      <c r="B116" s="658">
        <v>1960</v>
      </c>
      <c r="C116" s="658">
        <v>1961</v>
      </c>
      <c r="D116" s="658">
        <v>1982</v>
      </c>
      <c r="E116" s="658">
        <v>1984</v>
      </c>
      <c r="F116" s="658">
        <v>2027</v>
      </c>
      <c r="G116" s="658">
        <v>2033</v>
      </c>
      <c r="H116" s="658">
        <v>2044</v>
      </c>
      <c r="I116" s="658">
        <v>2043</v>
      </c>
      <c r="J116" s="658">
        <v>2055</v>
      </c>
      <c r="K116" s="658">
        <v>2235</v>
      </c>
      <c r="M116" s="198"/>
    </row>
    <row r="117" spans="1:13" s="8" customFormat="1" x14ac:dyDescent="0.2">
      <c r="A117" s="657" t="s">
        <v>775</v>
      </c>
      <c r="B117" s="658">
        <v>146</v>
      </c>
      <c r="C117" s="658">
        <v>141</v>
      </c>
      <c r="D117" s="658">
        <v>154</v>
      </c>
      <c r="E117" s="658">
        <v>152</v>
      </c>
      <c r="F117" s="658">
        <v>160</v>
      </c>
      <c r="G117" s="658">
        <v>159</v>
      </c>
      <c r="H117" s="658">
        <v>163</v>
      </c>
      <c r="I117" s="658">
        <v>160</v>
      </c>
      <c r="J117" s="658">
        <v>159</v>
      </c>
      <c r="K117" s="658">
        <v>153</v>
      </c>
      <c r="M117" s="185"/>
    </row>
    <row r="118" spans="1:13" ht="15.75" thickBot="1" x14ac:dyDescent="0.35">
      <c r="A118" s="517"/>
      <c r="B118" s="518"/>
      <c r="C118" s="518"/>
      <c r="D118" s="518"/>
      <c r="F118" s="518"/>
      <c r="G118" s="518"/>
      <c r="H118" s="518"/>
      <c r="I118" s="518"/>
      <c r="J118" s="518"/>
      <c r="K118" s="518"/>
      <c r="M118" s="198"/>
    </row>
    <row r="119" spans="1:13" ht="15.75" thickBot="1" x14ac:dyDescent="0.35">
      <c r="A119" s="661" t="s">
        <v>774</v>
      </c>
      <c r="B119" s="662">
        <v>158001</v>
      </c>
      <c r="C119" s="662">
        <v>159531</v>
      </c>
      <c r="D119" s="662">
        <v>162117</v>
      </c>
      <c r="E119" s="662">
        <v>163563</v>
      </c>
      <c r="F119" s="662">
        <v>165892</v>
      </c>
      <c r="G119" s="662">
        <v>168054</v>
      </c>
      <c r="H119" s="662">
        <v>170996</v>
      </c>
      <c r="I119" s="662">
        <v>175083</v>
      </c>
      <c r="J119" s="662">
        <v>181033</v>
      </c>
      <c r="K119" s="662">
        <v>197796</v>
      </c>
      <c r="M119" s="198"/>
    </row>
    <row r="120" spans="1:13" x14ac:dyDescent="0.3">
      <c r="A120" s="526"/>
      <c r="B120" s="518"/>
      <c r="C120" s="518"/>
      <c r="D120" s="518"/>
      <c r="E120" s="518"/>
      <c r="F120" s="518"/>
      <c r="G120" s="518"/>
      <c r="H120" s="518"/>
      <c r="I120" s="518"/>
      <c r="J120" s="518"/>
      <c r="K120" s="518"/>
      <c r="M120" s="198"/>
    </row>
    <row r="121" spans="1:13" x14ac:dyDescent="0.3">
      <c r="A121" s="520" t="s">
        <v>773</v>
      </c>
      <c r="B121" s="518">
        <v>108491</v>
      </c>
      <c r="C121" s="518">
        <v>109227</v>
      </c>
      <c r="D121" s="518">
        <v>110686</v>
      </c>
      <c r="E121" s="518">
        <v>111612</v>
      </c>
      <c r="F121" s="518">
        <v>113076</v>
      </c>
      <c r="G121" s="518">
        <v>114779</v>
      </c>
      <c r="H121" s="518">
        <v>116904</v>
      </c>
      <c r="I121" s="518">
        <v>120355</v>
      </c>
      <c r="J121" s="518">
        <v>124191</v>
      </c>
      <c r="K121" s="518">
        <v>137473</v>
      </c>
      <c r="M121" s="198"/>
    </row>
    <row r="122" spans="1:13" x14ac:dyDescent="0.3">
      <c r="A122" s="527" t="s">
        <v>772</v>
      </c>
      <c r="B122" s="518">
        <v>2817</v>
      </c>
      <c r="C122" s="518">
        <v>2973</v>
      </c>
      <c r="D122" s="518">
        <v>3120</v>
      </c>
      <c r="E122" s="518">
        <v>3007</v>
      </c>
      <c r="F122" s="518">
        <v>3195</v>
      </c>
      <c r="G122" s="518">
        <v>3216</v>
      </c>
      <c r="H122" s="518">
        <v>3252</v>
      </c>
      <c r="I122" s="518">
        <v>3352</v>
      </c>
      <c r="J122" s="518">
        <v>3601</v>
      </c>
      <c r="K122" s="518">
        <v>3990</v>
      </c>
      <c r="M122" s="198"/>
    </row>
    <row r="123" spans="1:13" x14ac:dyDescent="0.3">
      <c r="A123" s="527" t="s">
        <v>771</v>
      </c>
      <c r="B123" s="518">
        <v>6190</v>
      </c>
      <c r="C123" s="518">
        <v>6156</v>
      </c>
      <c r="D123" s="518">
        <v>6031</v>
      </c>
      <c r="E123" s="518">
        <v>5841</v>
      </c>
      <c r="F123" s="518">
        <v>5738</v>
      </c>
      <c r="G123" s="518">
        <v>5797</v>
      </c>
      <c r="H123" s="518">
        <v>6167</v>
      </c>
      <c r="I123" s="518">
        <v>6296</v>
      </c>
      <c r="J123" s="518">
        <v>6516</v>
      </c>
      <c r="K123" s="518">
        <v>6645</v>
      </c>
      <c r="M123" s="198"/>
    </row>
    <row r="124" spans="1:13" x14ac:dyDescent="0.3">
      <c r="A124" s="527" t="s">
        <v>770</v>
      </c>
      <c r="B124" s="518">
        <v>14358</v>
      </c>
      <c r="C124" s="518">
        <v>14495</v>
      </c>
      <c r="D124" s="518">
        <v>14610</v>
      </c>
      <c r="E124" s="518">
        <v>14759</v>
      </c>
      <c r="F124" s="518">
        <v>14823</v>
      </c>
      <c r="G124" s="518">
        <v>15227</v>
      </c>
      <c r="H124" s="518">
        <v>15645</v>
      </c>
      <c r="I124" s="518">
        <v>16056</v>
      </c>
      <c r="J124" s="518">
        <v>16316</v>
      </c>
      <c r="K124" s="518">
        <v>17212</v>
      </c>
      <c r="M124" s="198"/>
    </row>
    <row r="125" spans="1:13" x14ac:dyDescent="0.3">
      <c r="A125" s="527" t="s">
        <v>769</v>
      </c>
      <c r="B125" s="518">
        <v>48368</v>
      </c>
      <c r="C125" s="518">
        <v>48640</v>
      </c>
      <c r="D125" s="518">
        <v>49591</v>
      </c>
      <c r="E125" s="518">
        <v>50062</v>
      </c>
      <c r="F125" s="518">
        <v>50777</v>
      </c>
      <c r="G125" s="518">
        <v>51555</v>
      </c>
      <c r="H125" s="518">
        <v>52414</v>
      </c>
      <c r="I125" s="518">
        <v>53142</v>
      </c>
      <c r="J125" s="518">
        <v>55464</v>
      </c>
      <c r="K125" s="518">
        <v>60617</v>
      </c>
      <c r="M125" s="198"/>
    </row>
    <row r="126" spans="1:13" x14ac:dyDescent="0.3">
      <c r="A126" s="527" t="s">
        <v>768</v>
      </c>
      <c r="B126" s="518">
        <v>36408</v>
      </c>
      <c r="C126" s="518">
        <v>36631</v>
      </c>
      <c r="D126" s="518">
        <v>36999</v>
      </c>
      <c r="E126" s="518">
        <v>37614</v>
      </c>
      <c r="F126" s="518">
        <v>38236</v>
      </c>
      <c r="G126" s="518">
        <v>38668</v>
      </c>
      <c r="H126" s="518">
        <v>39113</v>
      </c>
      <c r="I126" s="518">
        <v>41206</v>
      </c>
      <c r="J126" s="518">
        <v>42007</v>
      </c>
      <c r="K126" s="518">
        <v>48740</v>
      </c>
      <c r="M126" s="198"/>
    </row>
    <row r="127" spans="1:13" x14ac:dyDescent="0.3">
      <c r="A127" s="527" t="s">
        <v>767</v>
      </c>
      <c r="B127" s="518">
        <v>39</v>
      </c>
      <c r="C127" s="518">
        <v>34</v>
      </c>
      <c r="D127" s="518">
        <v>34</v>
      </c>
      <c r="E127" s="518">
        <v>36</v>
      </c>
      <c r="F127" s="518">
        <v>29</v>
      </c>
      <c r="G127" s="518">
        <v>26</v>
      </c>
      <c r="H127" s="518">
        <v>24</v>
      </c>
      <c r="I127" s="518">
        <v>22</v>
      </c>
      <c r="J127" s="518">
        <v>21</v>
      </c>
      <c r="K127" s="518">
        <v>20</v>
      </c>
      <c r="M127" s="198"/>
    </row>
    <row r="128" spans="1:13" x14ac:dyDescent="0.3">
      <c r="A128" s="527" t="s">
        <v>766</v>
      </c>
      <c r="B128" s="518">
        <v>311</v>
      </c>
      <c r="C128" s="518">
        <v>298</v>
      </c>
      <c r="D128" s="518">
        <v>301</v>
      </c>
      <c r="E128" s="518">
        <v>293</v>
      </c>
      <c r="F128" s="518">
        <v>278</v>
      </c>
      <c r="G128" s="518">
        <v>290</v>
      </c>
      <c r="H128" s="518">
        <v>289</v>
      </c>
      <c r="I128" s="518">
        <v>281</v>
      </c>
      <c r="J128" s="518">
        <v>266</v>
      </c>
      <c r="K128" s="518">
        <v>249</v>
      </c>
      <c r="M128" s="198"/>
    </row>
    <row r="129" spans="1:13" x14ac:dyDescent="0.3">
      <c r="A129" s="527" t="s">
        <v>765</v>
      </c>
      <c r="B129" s="518"/>
      <c r="C129" s="518"/>
      <c r="D129" s="518"/>
      <c r="F129" s="518"/>
      <c r="G129" s="518"/>
      <c r="H129" s="518"/>
      <c r="I129" s="518"/>
      <c r="J129" s="518"/>
      <c r="K129" s="518"/>
      <c r="M129" s="198"/>
    </row>
    <row r="130" spans="1:13" x14ac:dyDescent="0.3">
      <c r="A130" s="517"/>
      <c r="B130" s="518"/>
      <c r="C130" s="518"/>
      <c r="D130" s="518"/>
      <c r="E130" s="518"/>
      <c r="M130" s="198"/>
    </row>
    <row r="131" spans="1:13" x14ac:dyDescent="0.3">
      <c r="A131" s="520" t="s">
        <v>764</v>
      </c>
      <c r="B131" s="518">
        <v>31097</v>
      </c>
      <c r="C131" s="518">
        <v>31631</v>
      </c>
      <c r="D131" s="518">
        <v>32399</v>
      </c>
      <c r="E131" s="518">
        <v>32699</v>
      </c>
      <c r="F131" s="518">
        <v>33227</v>
      </c>
      <c r="G131" s="518">
        <v>33436</v>
      </c>
      <c r="H131" s="518">
        <v>33839</v>
      </c>
      <c r="I131" s="518">
        <v>34044</v>
      </c>
      <c r="J131" s="518">
        <v>35125</v>
      </c>
      <c r="K131" s="518">
        <v>36876</v>
      </c>
      <c r="M131" s="198"/>
    </row>
    <row r="132" spans="1:13" x14ac:dyDescent="0.3">
      <c r="A132" s="527" t="s">
        <v>763</v>
      </c>
      <c r="B132" s="518">
        <v>432</v>
      </c>
      <c r="C132" s="518">
        <v>431</v>
      </c>
      <c r="D132" s="518">
        <v>438</v>
      </c>
      <c r="E132" s="518">
        <v>433</v>
      </c>
      <c r="F132" s="518">
        <v>451</v>
      </c>
      <c r="G132" s="518">
        <v>443</v>
      </c>
      <c r="H132" s="518">
        <v>441</v>
      </c>
      <c r="I132" s="518">
        <v>466</v>
      </c>
      <c r="J132" s="518">
        <v>469</v>
      </c>
      <c r="K132" s="518">
        <v>474</v>
      </c>
      <c r="M132" s="198"/>
    </row>
    <row r="133" spans="1:13" x14ac:dyDescent="0.3">
      <c r="A133" s="527" t="s">
        <v>762</v>
      </c>
      <c r="B133" s="518">
        <v>4813</v>
      </c>
      <c r="C133" s="518">
        <v>4854</v>
      </c>
      <c r="D133" s="518">
        <v>4911</v>
      </c>
      <c r="E133" s="518">
        <v>4907</v>
      </c>
      <c r="F133" s="518">
        <v>4948</v>
      </c>
      <c r="G133" s="518">
        <v>5062</v>
      </c>
      <c r="H133" s="518">
        <v>5224</v>
      </c>
      <c r="I133" s="518">
        <v>5340</v>
      </c>
      <c r="J133" s="518">
        <v>5539</v>
      </c>
      <c r="K133" s="518">
        <v>6042</v>
      </c>
      <c r="M133" s="198"/>
    </row>
    <row r="134" spans="1:13" x14ac:dyDescent="0.3">
      <c r="A134" s="527" t="s">
        <v>761</v>
      </c>
      <c r="B134" s="518">
        <v>1003</v>
      </c>
      <c r="C134" s="518">
        <v>1008</v>
      </c>
      <c r="D134" s="518">
        <v>1022</v>
      </c>
      <c r="E134" s="518">
        <v>1003</v>
      </c>
      <c r="F134" s="518">
        <v>1019</v>
      </c>
      <c r="G134" s="518">
        <v>997</v>
      </c>
      <c r="H134" s="518">
        <v>1063</v>
      </c>
      <c r="I134" s="518">
        <v>1077</v>
      </c>
      <c r="J134" s="518">
        <v>1085</v>
      </c>
      <c r="K134" s="518">
        <v>1105</v>
      </c>
      <c r="M134" s="198"/>
    </row>
    <row r="135" spans="1:13" x14ac:dyDescent="0.3">
      <c r="A135" s="527" t="s">
        <v>760</v>
      </c>
      <c r="B135" s="518">
        <v>15</v>
      </c>
      <c r="C135" s="518">
        <v>15</v>
      </c>
      <c r="D135" s="518">
        <v>15</v>
      </c>
      <c r="E135" s="518">
        <v>16</v>
      </c>
      <c r="F135" s="518">
        <v>16</v>
      </c>
      <c r="G135" s="518">
        <v>12</v>
      </c>
      <c r="H135" s="518">
        <v>12</v>
      </c>
      <c r="I135" s="518">
        <v>11</v>
      </c>
      <c r="J135" s="518">
        <v>11</v>
      </c>
      <c r="K135" s="518">
        <v>8</v>
      </c>
      <c r="M135" s="198"/>
    </row>
    <row r="136" spans="1:13" x14ac:dyDescent="0.3">
      <c r="A136" s="527" t="s">
        <v>759</v>
      </c>
      <c r="B136" s="518">
        <v>24834</v>
      </c>
      <c r="C136" s="518">
        <v>25323</v>
      </c>
      <c r="D136" s="518">
        <v>26013</v>
      </c>
      <c r="E136" s="518">
        <v>26340</v>
      </c>
      <c r="F136" s="518">
        <v>26793</v>
      </c>
      <c r="G136" s="518">
        <v>26922</v>
      </c>
      <c r="H136" s="518">
        <v>27099</v>
      </c>
      <c r="I136" s="518">
        <v>27150</v>
      </c>
      <c r="J136" s="518">
        <v>28021</v>
      </c>
      <c r="K136" s="518">
        <v>29247</v>
      </c>
      <c r="M136" s="198"/>
    </row>
    <row r="137" spans="1:13" x14ac:dyDescent="0.3">
      <c r="A137" s="527" t="s">
        <v>758</v>
      </c>
      <c r="B137" s="518"/>
      <c r="C137" s="518"/>
      <c r="D137" s="518"/>
      <c r="F137" s="518"/>
      <c r="G137" s="518"/>
      <c r="H137" s="518"/>
      <c r="I137" s="518"/>
      <c r="J137" s="518"/>
      <c r="K137" s="518"/>
      <c r="M137" s="198"/>
    </row>
    <row r="138" spans="1:13" x14ac:dyDescent="0.3">
      <c r="A138" s="517"/>
      <c r="B138" s="518"/>
      <c r="C138" s="518"/>
      <c r="D138" s="518"/>
      <c r="E138" s="518"/>
      <c r="H138" s="518"/>
      <c r="I138" s="518"/>
      <c r="J138" s="518"/>
      <c r="K138" s="518"/>
      <c r="M138" s="198"/>
    </row>
    <row r="139" spans="1:13" x14ac:dyDescent="0.3">
      <c r="A139" s="525" t="s">
        <v>757</v>
      </c>
      <c r="B139" s="518">
        <v>18413</v>
      </c>
      <c r="C139" s="518">
        <v>18673</v>
      </c>
      <c r="D139" s="518">
        <v>19032</v>
      </c>
      <c r="E139" s="518">
        <v>19252</v>
      </c>
      <c r="F139" s="518">
        <v>19589</v>
      </c>
      <c r="G139" s="518">
        <v>19839</v>
      </c>
      <c r="H139" s="518">
        <v>20253</v>
      </c>
      <c r="I139" s="518">
        <v>20684</v>
      </c>
      <c r="J139" s="518">
        <v>21717</v>
      </c>
      <c r="K139" s="518">
        <v>23447</v>
      </c>
      <c r="M139" s="198"/>
    </row>
    <row r="140" spans="1:13" x14ac:dyDescent="0.3">
      <c r="A140" s="527" t="s">
        <v>756</v>
      </c>
      <c r="B140" s="518">
        <v>124</v>
      </c>
      <c r="C140" s="518">
        <v>125</v>
      </c>
      <c r="D140" s="518">
        <v>127</v>
      </c>
      <c r="E140" s="518">
        <v>122</v>
      </c>
      <c r="F140" s="518">
        <v>121</v>
      </c>
      <c r="G140" s="518">
        <v>119</v>
      </c>
      <c r="H140" s="518">
        <v>120</v>
      </c>
      <c r="I140" s="518">
        <v>130</v>
      </c>
      <c r="J140" s="518">
        <v>128</v>
      </c>
      <c r="K140" s="518">
        <v>131</v>
      </c>
      <c r="M140" s="198"/>
    </row>
    <row r="141" spans="1:13" x14ac:dyDescent="0.3">
      <c r="A141" s="527" t="s">
        <v>755</v>
      </c>
      <c r="B141" s="518">
        <v>3899</v>
      </c>
      <c r="C141" s="518">
        <v>3931</v>
      </c>
      <c r="D141" s="518">
        <v>3973</v>
      </c>
      <c r="E141" s="518">
        <v>3985</v>
      </c>
      <c r="F141" s="518">
        <v>3972</v>
      </c>
      <c r="G141" s="518">
        <v>4010</v>
      </c>
      <c r="H141" s="518">
        <v>4100</v>
      </c>
      <c r="I141" s="518">
        <v>4221</v>
      </c>
      <c r="J141" s="518">
        <v>4518</v>
      </c>
      <c r="K141" s="518">
        <v>4812</v>
      </c>
      <c r="M141" s="198"/>
    </row>
    <row r="142" spans="1:13" x14ac:dyDescent="0.3">
      <c r="A142" s="527" t="s">
        <v>754</v>
      </c>
      <c r="B142" s="518">
        <v>3809</v>
      </c>
      <c r="C142" s="518">
        <v>3844</v>
      </c>
      <c r="D142" s="518">
        <v>3877</v>
      </c>
      <c r="E142" s="518">
        <v>3901</v>
      </c>
      <c r="F142" s="518">
        <v>3936</v>
      </c>
      <c r="G142" s="518">
        <v>4016</v>
      </c>
      <c r="H142" s="518">
        <v>4102</v>
      </c>
      <c r="I142" s="518">
        <v>4194</v>
      </c>
      <c r="J142" s="518">
        <v>4352</v>
      </c>
      <c r="K142" s="518">
        <v>4745</v>
      </c>
      <c r="M142" s="198"/>
    </row>
    <row r="143" spans="1:13" x14ac:dyDescent="0.3">
      <c r="A143" s="527" t="s">
        <v>753</v>
      </c>
      <c r="B143" s="518">
        <v>2243</v>
      </c>
      <c r="C143" s="518">
        <v>2240</v>
      </c>
      <c r="D143" s="518">
        <v>2264</v>
      </c>
      <c r="E143" s="518">
        <v>2271</v>
      </c>
      <c r="F143" s="518">
        <v>2290</v>
      </c>
      <c r="G143" s="518">
        <v>2324</v>
      </c>
      <c r="H143" s="518">
        <v>2349</v>
      </c>
      <c r="I143" s="518">
        <v>2387</v>
      </c>
      <c r="J143" s="518">
        <v>2435</v>
      </c>
      <c r="K143" s="518">
        <v>2764</v>
      </c>
      <c r="M143" s="198"/>
    </row>
    <row r="144" spans="1:13" x14ac:dyDescent="0.3">
      <c r="A144" s="527" t="s">
        <v>752</v>
      </c>
      <c r="B144" s="518">
        <v>235</v>
      </c>
      <c r="C144" s="518">
        <v>243</v>
      </c>
      <c r="D144" s="518">
        <v>248</v>
      </c>
      <c r="E144" s="518">
        <v>240</v>
      </c>
      <c r="F144" s="518">
        <v>251</v>
      </c>
      <c r="G144" s="518">
        <v>246</v>
      </c>
      <c r="H144" s="518">
        <v>254</v>
      </c>
      <c r="I144" s="518">
        <v>252</v>
      </c>
      <c r="J144" s="518">
        <v>293</v>
      </c>
      <c r="K144" s="518">
        <v>325</v>
      </c>
      <c r="M144" s="198"/>
    </row>
    <row r="145" spans="1:13" x14ac:dyDescent="0.3">
      <c r="A145" s="527" t="s">
        <v>751</v>
      </c>
      <c r="B145" s="518">
        <v>3749</v>
      </c>
      <c r="C145" s="518">
        <v>3863</v>
      </c>
      <c r="D145" s="518">
        <v>3984</v>
      </c>
      <c r="E145" s="518">
        <v>4126</v>
      </c>
      <c r="F145" s="518">
        <v>4267</v>
      </c>
      <c r="G145" s="518">
        <v>4324</v>
      </c>
      <c r="H145" s="518">
        <v>4445</v>
      </c>
      <c r="I145" s="518">
        <v>4502</v>
      </c>
      <c r="J145" s="518">
        <v>4840</v>
      </c>
      <c r="K145" s="518">
        <v>5166</v>
      </c>
      <c r="M145" s="198"/>
    </row>
    <row r="146" spans="1:13" x14ac:dyDescent="0.3">
      <c r="A146" s="527" t="s">
        <v>750</v>
      </c>
      <c r="B146" s="518">
        <v>175</v>
      </c>
      <c r="C146" s="518">
        <v>160</v>
      </c>
      <c r="D146" s="518">
        <v>150</v>
      </c>
      <c r="E146" s="518">
        <v>138</v>
      </c>
      <c r="F146" s="518">
        <v>131</v>
      </c>
      <c r="G146" s="518">
        <v>111</v>
      </c>
      <c r="H146" s="518">
        <v>101</v>
      </c>
      <c r="I146" s="518">
        <v>89</v>
      </c>
      <c r="J146" s="518">
        <v>79</v>
      </c>
      <c r="K146" s="518">
        <v>70</v>
      </c>
      <c r="M146" s="198"/>
    </row>
    <row r="147" spans="1:13" x14ac:dyDescent="0.3">
      <c r="A147" s="527" t="s">
        <v>749</v>
      </c>
      <c r="B147" s="518">
        <v>343</v>
      </c>
      <c r="C147" s="518">
        <v>351</v>
      </c>
      <c r="D147" s="518">
        <v>358</v>
      </c>
      <c r="E147" s="518">
        <v>361</v>
      </c>
      <c r="F147" s="518">
        <v>367</v>
      </c>
      <c r="G147" s="518">
        <v>379</v>
      </c>
      <c r="H147" s="518">
        <v>390</v>
      </c>
      <c r="I147" s="518">
        <v>402</v>
      </c>
      <c r="J147" s="518">
        <v>400</v>
      </c>
      <c r="K147" s="518">
        <v>416</v>
      </c>
      <c r="M147" s="198"/>
    </row>
    <row r="148" spans="1:13" x14ac:dyDescent="0.3">
      <c r="A148" s="527" t="s">
        <v>748</v>
      </c>
      <c r="B148" s="518">
        <v>19</v>
      </c>
      <c r="C148" s="518">
        <v>21</v>
      </c>
      <c r="D148" s="518">
        <v>19</v>
      </c>
      <c r="E148" s="518">
        <v>16</v>
      </c>
      <c r="F148" s="518">
        <v>16</v>
      </c>
      <c r="G148" s="518">
        <v>16</v>
      </c>
      <c r="H148" s="518">
        <v>17</v>
      </c>
      <c r="I148" s="518">
        <v>17</v>
      </c>
      <c r="J148" s="518">
        <v>15</v>
      </c>
      <c r="K148" s="518">
        <v>15</v>
      </c>
      <c r="M148" s="198"/>
    </row>
    <row r="149" spans="1:13" x14ac:dyDescent="0.3">
      <c r="A149" s="527" t="s">
        <v>747</v>
      </c>
      <c r="B149" s="518">
        <v>54</v>
      </c>
      <c r="C149" s="518">
        <v>51</v>
      </c>
      <c r="D149" s="518">
        <v>52</v>
      </c>
      <c r="E149" s="518">
        <v>55</v>
      </c>
      <c r="F149" s="518">
        <v>55</v>
      </c>
      <c r="G149" s="518">
        <v>54</v>
      </c>
      <c r="H149" s="518">
        <v>57</v>
      </c>
      <c r="I149" s="518">
        <v>62</v>
      </c>
      <c r="J149" s="518">
        <v>67</v>
      </c>
      <c r="K149" s="518">
        <v>69</v>
      </c>
      <c r="M149" s="198"/>
    </row>
    <row r="150" spans="1:13" x14ac:dyDescent="0.3">
      <c r="A150" s="527" t="s">
        <v>746</v>
      </c>
      <c r="B150" s="518">
        <v>136</v>
      </c>
      <c r="C150" s="518">
        <v>144</v>
      </c>
      <c r="D150" s="518">
        <v>151</v>
      </c>
      <c r="E150" s="518">
        <v>150</v>
      </c>
      <c r="F150" s="518">
        <v>155</v>
      </c>
      <c r="G150" s="518">
        <v>150</v>
      </c>
      <c r="H150" s="518">
        <v>151</v>
      </c>
      <c r="I150" s="518">
        <v>183</v>
      </c>
      <c r="J150" s="518">
        <v>180</v>
      </c>
      <c r="K150" s="518">
        <v>193</v>
      </c>
      <c r="M150" s="198"/>
    </row>
    <row r="151" spans="1:13" x14ac:dyDescent="0.3">
      <c r="A151" s="527" t="s">
        <v>745</v>
      </c>
      <c r="B151" s="518">
        <v>64</v>
      </c>
      <c r="C151" s="518">
        <v>68</v>
      </c>
      <c r="D151" s="518">
        <v>85</v>
      </c>
      <c r="E151" s="518">
        <v>84</v>
      </c>
      <c r="F151" s="518">
        <v>85</v>
      </c>
      <c r="G151" s="518">
        <v>84</v>
      </c>
      <c r="H151" s="518">
        <v>93</v>
      </c>
      <c r="I151" s="518">
        <v>98</v>
      </c>
      <c r="J151" s="518">
        <v>100</v>
      </c>
      <c r="K151" s="518">
        <v>99</v>
      </c>
      <c r="M151" s="198"/>
    </row>
    <row r="152" spans="1:13" x14ac:dyDescent="0.3">
      <c r="A152" s="527" t="s">
        <v>744</v>
      </c>
      <c r="B152" s="518">
        <v>34</v>
      </c>
      <c r="C152" s="518">
        <v>34</v>
      </c>
      <c r="D152" s="518">
        <v>34</v>
      </c>
      <c r="E152" s="518">
        <v>30</v>
      </c>
      <c r="F152" s="518">
        <v>31</v>
      </c>
      <c r="G152" s="518">
        <v>30</v>
      </c>
      <c r="H152" s="518">
        <v>31</v>
      </c>
      <c r="I152" s="518">
        <v>31</v>
      </c>
      <c r="J152" s="518">
        <v>31</v>
      </c>
      <c r="K152" s="518">
        <v>30</v>
      </c>
      <c r="M152" s="198"/>
    </row>
    <row r="153" spans="1:13" x14ac:dyDescent="0.3">
      <c r="A153" s="527" t="s">
        <v>743</v>
      </c>
      <c r="B153" s="518">
        <v>54</v>
      </c>
      <c r="C153" s="518">
        <v>55</v>
      </c>
      <c r="D153" s="518">
        <v>56</v>
      </c>
      <c r="E153" s="518">
        <v>58</v>
      </c>
      <c r="F153" s="518">
        <v>57</v>
      </c>
      <c r="G153" s="518">
        <v>57</v>
      </c>
      <c r="H153" s="518">
        <v>60</v>
      </c>
      <c r="I153" s="518">
        <v>60</v>
      </c>
      <c r="J153" s="518">
        <v>59</v>
      </c>
      <c r="K153" s="518">
        <v>63</v>
      </c>
      <c r="M153" s="198"/>
    </row>
    <row r="154" spans="1:13" x14ac:dyDescent="0.3">
      <c r="A154" s="527" t="s">
        <v>742</v>
      </c>
      <c r="B154" s="518">
        <v>918</v>
      </c>
      <c r="C154" s="518">
        <v>940</v>
      </c>
      <c r="D154" s="518">
        <v>964</v>
      </c>
      <c r="E154" s="518">
        <v>986</v>
      </c>
      <c r="F154" s="518">
        <v>979</v>
      </c>
      <c r="G154" s="518">
        <v>1012</v>
      </c>
      <c r="H154" s="518">
        <v>1040</v>
      </c>
      <c r="I154" s="518">
        <v>1059</v>
      </c>
      <c r="J154" s="518">
        <v>1088</v>
      </c>
      <c r="K154" s="518">
        <v>1166</v>
      </c>
      <c r="M154" s="198"/>
    </row>
    <row r="155" spans="1:13" x14ac:dyDescent="0.3">
      <c r="A155" s="527" t="s">
        <v>741</v>
      </c>
      <c r="B155" s="518">
        <v>1149</v>
      </c>
      <c r="C155" s="518">
        <v>1157</v>
      </c>
      <c r="D155" s="518">
        <v>1189</v>
      </c>
      <c r="E155" s="518">
        <v>1212</v>
      </c>
      <c r="F155" s="518">
        <v>1219</v>
      </c>
      <c r="G155" s="518">
        <v>1217</v>
      </c>
      <c r="H155" s="518">
        <v>1223</v>
      </c>
      <c r="I155" s="518">
        <v>1244</v>
      </c>
      <c r="J155" s="518">
        <v>1246</v>
      </c>
      <c r="K155" s="518">
        <v>1288</v>
      </c>
      <c r="M155" s="198"/>
    </row>
    <row r="156" spans="1:13" x14ac:dyDescent="0.3">
      <c r="A156" s="527" t="s">
        <v>740</v>
      </c>
      <c r="B156" s="518">
        <v>175</v>
      </c>
      <c r="C156" s="518">
        <v>180</v>
      </c>
      <c r="D156" s="518">
        <v>186</v>
      </c>
      <c r="E156" s="518">
        <v>196</v>
      </c>
      <c r="F156" s="518">
        <v>193</v>
      </c>
      <c r="G156" s="518">
        <v>200</v>
      </c>
      <c r="H156" s="518">
        <v>201</v>
      </c>
      <c r="I156" s="518">
        <v>199</v>
      </c>
      <c r="J156" s="518">
        <v>203</v>
      </c>
      <c r="K156" s="518">
        <v>214</v>
      </c>
      <c r="M156" s="198"/>
    </row>
    <row r="157" spans="1:13" x14ac:dyDescent="0.3">
      <c r="A157" s="527" t="s">
        <v>739</v>
      </c>
      <c r="B157" s="518">
        <v>32</v>
      </c>
      <c r="C157" s="518">
        <v>36</v>
      </c>
      <c r="D157" s="518">
        <v>37</v>
      </c>
      <c r="E157" s="518">
        <v>37</v>
      </c>
      <c r="F157" s="518">
        <v>35</v>
      </c>
      <c r="G157" s="518">
        <v>37</v>
      </c>
      <c r="H157" s="518">
        <v>38</v>
      </c>
      <c r="I157" s="518">
        <v>37</v>
      </c>
      <c r="J157" s="518">
        <v>38</v>
      </c>
      <c r="K157" s="518">
        <v>118</v>
      </c>
      <c r="M157" s="198"/>
    </row>
    <row r="158" spans="1:13" x14ac:dyDescent="0.3">
      <c r="A158" s="527" t="s">
        <v>738</v>
      </c>
      <c r="B158" s="518">
        <v>334</v>
      </c>
      <c r="C158" s="518">
        <v>341</v>
      </c>
      <c r="D158" s="518">
        <v>364</v>
      </c>
      <c r="E158" s="518">
        <v>372</v>
      </c>
      <c r="F158" s="518">
        <v>499</v>
      </c>
      <c r="G158" s="518">
        <v>506</v>
      </c>
      <c r="H158" s="518">
        <v>516</v>
      </c>
      <c r="I158" s="518">
        <v>526</v>
      </c>
      <c r="J158" s="518">
        <v>651</v>
      </c>
      <c r="K158" s="518">
        <v>693</v>
      </c>
      <c r="M158" s="198"/>
    </row>
    <row r="159" spans="1:13" x14ac:dyDescent="0.3">
      <c r="A159" s="527" t="s">
        <v>737</v>
      </c>
      <c r="B159" s="518">
        <v>329</v>
      </c>
      <c r="C159" s="518">
        <v>347</v>
      </c>
      <c r="D159" s="518">
        <v>350</v>
      </c>
      <c r="E159" s="518">
        <v>357</v>
      </c>
      <c r="F159" s="518">
        <v>369</v>
      </c>
      <c r="G159" s="518">
        <v>372</v>
      </c>
      <c r="H159" s="518">
        <v>381</v>
      </c>
      <c r="I159" s="518">
        <v>385</v>
      </c>
      <c r="J159" s="518">
        <v>389</v>
      </c>
      <c r="K159" s="518">
        <v>455</v>
      </c>
      <c r="M159" s="198"/>
    </row>
    <row r="160" spans="1:13" x14ac:dyDescent="0.3">
      <c r="A160" s="527" t="s">
        <v>736</v>
      </c>
      <c r="B160" s="518">
        <v>340</v>
      </c>
      <c r="C160" s="518">
        <v>348</v>
      </c>
      <c r="D160" s="518">
        <v>357</v>
      </c>
      <c r="E160" s="518">
        <v>358</v>
      </c>
      <c r="F160" s="518">
        <v>365</v>
      </c>
      <c r="G160" s="518">
        <v>374</v>
      </c>
      <c r="H160" s="518">
        <v>382</v>
      </c>
      <c r="I160" s="518">
        <v>397</v>
      </c>
      <c r="J160" s="518">
        <v>395</v>
      </c>
      <c r="K160" s="518">
        <v>403</v>
      </c>
      <c r="M160" s="198"/>
    </row>
    <row r="161" spans="1:13" x14ac:dyDescent="0.3">
      <c r="A161" s="527" t="s">
        <v>735</v>
      </c>
      <c r="B161" s="518">
        <v>87</v>
      </c>
      <c r="C161" s="518">
        <v>87</v>
      </c>
      <c r="D161" s="518">
        <v>91</v>
      </c>
      <c r="E161" s="518">
        <v>92</v>
      </c>
      <c r="F161" s="518">
        <v>94</v>
      </c>
      <c r="G161" s="518">
        <v>97</v>
      </c>
      <c r="H161" s="518">
        <v>99</v>
      </c>
      <c r="I161" s="518">
        <v>100</v>
      </c>
      <c r="J161" s="518">
        <v>102</v>
      </c>
      <c r="K161" s="518">
        <v>104</v>
      </c>
      <c r="M161" s="198"/>
    </row>
    <row r="162" spans="1:13" s="8" customFormat="1" x14ac:dyDescent="0.3">
      <c r="A162" s="527" t="s">
        <v>734</v>
      </c>
      <c r="B162" s="518">
        <v>111</v>
      </c>
      <c r="C162" s="518">
        <v>107</v>
      </c>
      <c r="D162" s="518">
        <v>116</v>
      </c>
      <c r="E162" s="518">
        <v>105</v>
      </c>
      <c r="F162" s="518">
        <v>102</v>
      </c>
      <c r="G162" s="518">
        <v>104</v>
      </c>
      <c r="H162" s="518">
        <v>103</v>
      </c>
      <c r="I162" s="518">
        <v>109</v>
      </c>
      <c r="J162" s="518">
        <v>108</v>
      </c>
      <c r="K162" s="518">
        <v>108</v>
      </c>
      <c r="M162" s="185"/>
    </row>
    <row r="163" spans="1:13" ht="15.75" thickBot="1" x14ac:dyDescent="0.35">
      <c r="A163" s="530"/>
      <c r="B163" s="531"/>
      <c r="C163" s="531"/>
      <c r="D163" s="531"/>
      <c r="F163" s="518"/>
      <c r="G163" s="518"/>
      <c r="H163" s="518"/>
      <c r="I163" s="518"/>
      <c r="J163" s="518"/>
      <c r="K163" s="518"/>
      <c r="M163" s="198"/>
    </row>
    <row r="164" spans="1:13" ht="15.75" thickBot="1" x14ac:dyDescent="0.35">
      <c r="A164" s="661" t="s">
        <v>733</v>
      </c>
      <c r="B164" s="662">
        <v>91498</v>
      </c>
      <c r="C164" s="662">
        <v>92417</v>
      </c>
      <c r="D164" s="662">
        <v>94816</v>
      </c>
      <c r="E164" s="662">
        <v>95060</v>
      </c>
      <c r="F164" s="662">
        <v>96467</v>
      </c>
      <c r="G164" s="662">
        <v>97896</v>
      </c>
      <c r="H164" s="662">
        <v>98768</v>
      </c>
      <c r="I164" s="662">
        <v>101839</v>
      </c>
      <c r="J164" s="662">
        <v>105871</v>
      </c>
      <c r="K164" s="662">
        <v>114604</v>
      </c>
      <c r="M164" s="198"/>
    </row>
    <row r="165" spans="1:13" x14ac:dyDescent="0.3">
      <c r="A165" s="519"/>
      <c r="B165" s="518"/>
      <c r="C165" s="518"/>
      <c r="D165" s="518"/>
      <c r="M165" s="198"/>
    </row>
    <row r="166" spans="1:13" x14ac:dyDescent="0.3">
      <c r="A166" s="517" t="s">
        <v>732</v>
      </c>
      <c r="B166" s="518">
        <v>11023</v>
      </c>
      <c r="C166" s="518">
        <v>11020</v>
      </c>
      <c r="D166" s="518">
        <v>11211</v>
      </c>
      <c r="E166" s="518">
        <v>11300</v>
      </c>
      <c r="F166" s="518">
        <v>11435</v>
      </c>
      <c r="G166" s="518">
        <v>11625</v>
      </c>
      <c r="H166" s="518">
        <v>11785</v>
      </c>
      <c r="I166" s="518">
        <v>11904</v>
      </c>
      <c r="J166" s="518">
        <v>12330</v>
      </c>
      <c r="K166" s="518">
        <v>12663</v>
      </c>
      <c r="M166" s="198"/>
    </row>
    <row r="167" spans="1:13" x14ac:dyDescent="0.3">
      <c r="A167" s="527" t="s">
        <v>731</v>
      </c>
      <c r="B167" s="518">
        <v>2027</v>
      </c>
      <c r="C167" s="518">
        <v>2057</v>
      </c>
      <c r="D167" s="518">
        <v>2115</v>
      </c>
      <c r="E167" s="518">
        <v>2140</v>
      </c>
      <c r="F167" s="518">
        <v>2180</v>
      </c>
      <c r="G167" s="518">
        <v>2248</v>
      </c>
      <c r="H167" s="518">
        <v>2285</v>
      </c>
      <c r="I167" s="518">
        <v>2320</v>
      </c>
      <c r="J167" s="518">
        <v>2522</v>
      </c>
      <c r="K167" s="518">
        <v>2695</v>
      </c>
      <c r="M167" s="198"/>
    </row>
    <row r="168" spans="1:13" x14ac:dyDescent="0.3">
      <c r="A168" s="527" t="s">
        <v>730</v>
      </c>
      <c r="B168" s="518">
        <v>198</v>
      </c>
      <c r="C168" s="518">
        <v>192</v>
      </c>
      <c r="D168" s="518">
        <v>200</v>
      </c>
      <c r="E168" s="518">
        <v>195</v>
      </c>
      <c r="F168" s="518">
        <v>190</v>
      </c>
      <c r="G168" s="518">
        <v>203</v>
      </c>
      <c r="H168" s="518">
        <v>209</v>
      </c>
      <c r="I168" s="518">
        <v>218</v>
      </c>
      <c r="J168" s="518">
        <v>223</v>
      </c>
      <c r="K168" s="518">
        <v>220</v>
      </c>
      <c r="M168" s="198"/>
    </row>
    <row r="169" spans="1:13" x14ac:dyDescent="0.3">
      <c r="A169" s="527" t="s">
        <v>729</v>
      </c>
      <c r="B169" s="518">
        <v>1216</v>
      </c>
      <c r="C169" s="518">
        <v>1235</v>
      </c>
      <c r="D169" s="518">
        <v>1265</v>
      </c>
      <c r="E169" s="518">
        <v>1259</v>
      </c>
      <c r="F169" s="518">
        <v>1246</v>
      </c>
      <c r="G169" s="518">
        <v>1262</v>
      </c>
      <c r="H169" s="518">
        <v>1315</v>
      </c>
      <c r="I169" s="518">
        <v>1318</v>
      </c>
      <c r="J169" s="518">
        <v>1405</v>
      </c>
      <c r="K169" s="518">
        <v>1431</v>
      </c>
      <c r="M169" s="198"/>
    </row>
    <row r="170" spans="1:13" x14ac:dyDescent="0.3">
      <c r="A170" s="527" t="s">
        <v>728</v>
      </c>
      <c r="B170" s="518">
        <v>7167</v>
      </c>
      <c r="C170" s="518">
        <v>7120</v>
      </c>
      <c r="D170" s="518">
        <v>7214</v>
      </c>
      <c r="E170" s="518">
        <v>7299</v>
      </c>
      <c r="F170" s="518">
        <v>7402</v>
      </c>
      <c r="G170" s="518">
        <v>7488</v>
      </c>
      <c r="H170" s="518">
        <v>7550</v>
      </c>
      <c r="I170" s="518">
        <v>7612</v>
      </c>
      <c r="J170" s="518">
        <v>7714</v>
      </c>
      <c r="K170" s="518">
        <v>7838</v>
      </c>
      <c r="M170" s="198"/>
    </row>
    <row r="171" spans="1:13" x14ac:dyDescent="0.3">
      <c r="A171" s="527" t="s">
        <v>727</v>
      </c>
      <c r="B171" s="518">
        <v>61</v>
      </c>
      <c r="C171" s="518">
        <v>60</v>
      </c>
      <c r="D171" s="518">
        <v>57</v>
      </c>
      <c r="E171" s="518">
        <v>53</v>
      </c>
      <c r="F171" s="518">
        <v>53</v>
      </c>
      <c r="G171" s="518">
        <v>60</v>
      </c>
      <c r="H171" s="518">
        <v>63</v>
      </c>
      <c r="I171" s="518">
        <v>60</v>
      </c>
      <c r="J171" s="518">
        <v>64</v>
      </c>
      <c r="K171" s="518">
        <v>65</v>
      </c>
      <c r="M171" s="198"/>
    </row>
    <row r="172" spans="1:13" x14ac:dyDescent="0.3">
      <c r="A172" s="527" t="s">
        <v>726</v>
      </c>
      <c r="B172" s="518">
        <v>21</v>
      </c>
      <c r="C172" s="518">
        <v>20</v>
      </c>
      <c r="D172" s="518">
        <v>17</v>
      </c>
      <c r="E172" s="518">
        <v>15</v>
      </c>
      <c r="F172" s="518">
        <v>14</v>
      </c>
      <c r="G172" s="518">
        <v>15</v>
      </c>
      <c r="H172" s="518">
        <v>13</v>
      </c>
      <c r="I172" s="518">
        <v>14</v>
      </c>
      <c r="J172" s="518">
        <v>15</v>
      </c>
      <c r="K172" s="518">
        <v>14</v>
      </c>
      <c r="M172" s="198"/>
    </row>
    <row r="173" spans="1:13" x14ac:dyDescent="0.3">
      <c r="A173" s="527" t="s">
        <v>725</v>
      </c>
      <c r="B173" s="518">
        <v>333</v>
      </c>
      <c r="C173" s="518">
        <v>336</v>
      </c>
      <c r="D173" s="518">
        <v>343</v>
      </c>
      <c r="E173" s="518">
        <v>339</v>
      </c>
      <c r="F173" s="518">
        <v>350</v>
      </c>
      <c r="G173" s="518">
        <v>349</v>
      </c>
      <c r="H173" s="518">
        <v>350</v>
      </c>
      <c r="I173" s="518">
        <v>362</v>
      </c>
      <c r="J173" s="518">
        <v>387</v>
      </c>
      <c r="K173" s="518">
        <v>400</v>
      </c>
      <c r="M173" s="198"/>
    </row>
    <row r="174" spans="1:13" x14ac:dyDescent="0.3">
      <c r="A174" s="517"/>
      <c r="B174" s="518"/>
      <c r="C174" s="518"/>
      <c r="D174" s="518"/>
      <c r="E174" s="518"/>
      <c r="F174" s="518"/>
      <c r="G174" s="518"/>
      <c r="H174" s="518"/>
      <c r="I174" s="518"/>
      <c r="J174" s="518"/>
      <c r="K174" s="518"/>
      <c r="M174" s="198"/>
    </row>
    <row r="175" spans="1:13" x14ac:dyDescent="0.3">
      <c r="A175" s="517" t="s">
        <v>724</v>
      </c>
      <c r="B175" s="518">
        <v>5993</v>
      </c>
      <c r="C175" s="518">
        <v>6184</v>
      </c>
      <c r="D175" s="518">
        <v>6205</v>
      </c>
      <c r="E175" s="518">
        <v>6256</v>
      </c>
      <c r="F175" s="518">
        <v>6251</v>
      </c>
      <c r="G175" s="518">
        <v>6141</v>
      </c>
      <c r="H175" s="518">
        <v>6065</v>
      </c>
      <c r="I175" s="518">
        <v>5959</v>
      </c>
      <c r="J175" s="518">
        <v>6118</v>
      </c>
      <c r="K175" s="518">
        <v>6347</v>
      </c>
      <c r="M175" s="198"/>
    </row>
    <row r="176" spans="1:13" x14ac:dyDescent="0.3">
      <c r="A176" s="527" t="s">
        <v>723</v>
      </c>
      <c r="B176" s="518">
        <v>16</v>
      </c>
      <c r="C176" s="518">
        <v>17</v>
      </c>
      <c r="D176" s="518">
        <v>14</v>
      </c>
      <c r="E176" s="518">
        <v>14</v>
      </c>
      <c r="F176" s="518">
        <v>14</v>
      </c>
      <c r="G176" s="518">
        <v>14</v>
      </c>
      <c r="H176" s="518">
        <v>13</v>
      </c>
      <c r="I176" s="518">
        <v>7</v>
      </c>
      <c r="J176" s="518">
        <v>5</v>
      </c>
      <c r="K176" s="518">
        <v>5</v>
      </c>
      <c r="M176" s="198"/>
    </row>
    <row r="177" spans="1:13" x14ac:dyDescent="0.3">
      <c r="A177" s="527" t="s">
        <v>722</v>
      </c>
      <c r="B177" s="518">
        <v>6</v>
      </c>
      <c r="C177" s="518">
        <v>4</v>
      </c>
      <c r="D177" s="518">
        <v>6</v>
      </c>
      <c r="E177" s="518">
        <v>6</v>
      </c>
      <c r="F177" s="518">
        <v>8</v>
      </c>
      <c r="G177" s="518">
        <v>8</v>
      </c>
      <c r="H177" s="518">
        <v>8</v>
      </c>
      <c r="I177" s="518">
        <v>9</v>
      </c>
      <c r="J177" s="518">
        <v>16</v>
      </c>
      <c r="K177" s="518">
        <v>19</v>
      </c>
      <c r="M177" s="198"/>
    </row>
    <row r="178" spans="1:13" x14ac:dyDescent="0.3">
      <c r="A178" s="527" t="s">
        <v>721</v>
      </c>
      <c r="B178" s="518">
        <v>20</v>
      </c>
      <c r="C178" s="518">
        <v>20</v>
      </c>
      <c r="D178" s="518">
        <v>23</v>
      </c>
      <c r="E178" s="518">
        <v>19</v>
      </c>
      <c r="F178" s="518">
        <v>19</v>
      </c>
      <c r="G178" s="518">
        <v>21</v>
      </c>
      <c r="H178" s="518">
        <v>19</v>
      </c>
      <c r="I178" s="518">
        <v>17</v>
      </c>
      <c r="J178" s="518">
        <v>21</v>
      </c>
      <c r="K178" s="518">
        <v>20</v>
      </c>
      <c r="M178" s="198"/>
    </row>
    <row r="179" spans="1:13" x14ac:dyDescent="0.3">
      <c r="A179" s="527" t="s">
        <v>720</v>
      </c>
      <c r="B179" s="518">
        <v>281</v>
      </c>
      <c r="C179" s="518">
        <v>282</v>
      </c>
      <c r="D179" s="518">
        <v>287</v>
      </c>
      <c r="E179" s="518">
        <v>280</v>
      </c>
      <c r="F179" s="518">
        <v>280</v>
      </c>
      <c r="G179" s="518">
        <v>284</v>
      </c>
      <c r="H179" s="518">
        <v>292</v>
      </c>
      <c r="I179" s="518">
        <v>285</v>
      </c>
      <c r="J179" s="518">
        <v>287</v>
      </c>
      <c r="K179" s="518">
        <v>274</v>
      </c>
      <c r="M179" s="198"/>
    </row>
    <row r="180" spans="1:13" x14ac:dyDescent="0.3">
      <c r="A180" s="527" t="s">
        <v>719</v>
      </c>
      <c r="B180" s="518">
        <v>1550</v>
      </c>
      <c r="C180" s="518">
        <v>1576</v>
      </c>
      <c r="D180" s="518">
        <v>1595</v>
      </c>
      <c r="E180" s="518">
        <v>1606</v>
      </c>
      <c r="F180" s="518">
        <v>1590</v>
      </c>
      <c r="G180" s="518">
        <v>1596</v>
      </c>
      <c r="H180" s="518">
        <v>1611</v>
      </c>
      <c r="I180" s="518">
        <v>1621</v>
      </c>
      <c r="J180" s="518">
        <v>1623</v>
      </c>
      <c r="K180" s="518">
        <v>1645</v>
      </c>
      <c r="M180" s="198"/>
    </row>
    <row r="181" spans="1:13" x14ac:dyDescent="0.3">
      <c r="A181" s="527" t="s">
        <v>718</v>
      </c>
      <c r="B181" s="518">
        <v>3255</v>
      </c>
      <c r="C181" s="518">
        <v>3390</v>
      </c>
      <c r="D181" s="518">
        <v>3380</v>
      </c>
      <c r="E181" s="518">
        <v>3444</v>
      </c>
      <c r="F181" s="518">
        <v>3458</v>
      </c>
      <c r="G181" s="518">
        <v>3331</v>
      </c>
      <c r="H181" s="518">
        <v>3219</v>
      </c>
      <c r="I181" s="518">
        <v>3110</v>
      </c>
      <c r="J181" s="518">
        <v>3244</v>
      </c>
      <c r="K181" s="518">
        <v>3440</v>
      </c>
      <c r="M181" s="198"/>
    </row>
    <row r="182" spans="1:13" x14ac:dyDescent="0.3">
      <c r="A182" s="527" t="s">
        <v>717</v>
      </c>
      <c r="B182" s="518">
        <v>865</v>
      </c>
      <c r="C182" s="518">
        <v>895</v>
      </c>
      <c r="D182" s="518">
        <v>900</v>
      </c>
      <c r="E182" s="518">
        <v>887</v>
      </c>
      <c r="F182" s="518">
        <v>882</v>
      </c>
      <c r="G182" s="518">
        <v>887</v>
      </c>
      <c r="H182" s="518">
        <v>903</v>
      </c>
      <c r="I182" s="518">
        <v>910</v>
      </c>
      <c r="J182" s="518">
        <v>922</v>
      </c>
      <c r="K182" s="518">
        <v>944</v>
      </c>
      <c r="M182" s="198"/>
    </row>
    <row r="183" spans="1:13" x14ac:dyDescent="0.3">
      <c r="A183" s="517"/>
      <c r="B183" s="518"/>
      <c r="C183" s="518"/>
      <c r="D183" s="518"/>
      <c r="E183" s="518"/>
      <c r="F183" s="518"/>
      <c r="G183" s="518"/>
      <c r="H183" s="518"/>
      <c r="I183" s="518"/>
      <c r="J183" s="518"/>
      <c r="K183" s="518"/>
      <c r="M183" s="198"/>
    </row>
    <row r="184" spans="1:13" x14ac:dyDescent="0.3">
      <c r="A184" s="517" t="s">
        <v>716</v>
      </c>
      <c r="B184" s="518">
        <v>74482</v>
      </c>
      <c r="C184" s="518">
        <v>75213</v>
      </c>
      <c r="D184" s="518">
        <v>77400</v>
      </c>
      <c r="E184" s="518">
        <v>77504</v>
      </c>
      <c r="F184" s="518">
        <v>78781</v>
      </c>
      <c r="G184" s="518">
        <v>80130</v>
      </c>
      <c r="H184" s="518">
        <v>80918</v>
      </c>
      <c r="I184" s="518">
        <v>83976</v>
      </c>
      <c r="J184" s="518">
        <v>87423</v>
      </c>
      <c r="K184" s="518">
        <v>95594</v>
      </c>
      <c r="M184" s="198"/>
    </row>
    <row r="185" spans="1:13" x14ac:dyDescent="0.3">
      <c r="A185" s="527" t="s">
        <v>715</v>
      </c>
      <c r="B185" s="518">
        <v>4241</v>
      </c>
      <c r="C185" s="518">
        <v>5189</v>
      </c>
      <c r="D185" s="518">
        <v>5839</v>
      </c>
      <c r="E185" s="518">
        <v>6507</v>
      </c>
      <c r="F185" s="518">
        <v>6692</v>
      </c>
      <c r="G185" s="518">
        <v>6794</v>
      </c>
      <c r="H185" s="518">
        <v>6860</v>
      </c>
      <c r="I185" s="518">
        <v>7124</v>
      </c>
      <c r="J185" s="518">
        <v>7520</v>
      </c>
      <c r="K185" s="518">
        <v>8294</v>
      </c>
      <c r="M185" s="198"/>
    </row>
    <row r="186" spans="1:13" x14ac:dyDescent="0.3">
      <c r="A186" s="527" t="s">
        <v>714</v>
      </c>
      <c r="B186" s="518">
        <v>1258</v>
      </c>
      <c r="C186" s="518">
        <v>1273</v>
      </c>
      <c r="D186" s="518">
        <v>1367</v>
      </c>
      <c r="E186" s="518">
        <v>1292</v>
      </c>
      <c r="F186" s="518">
        <v>1252</v>
      </c>
      <c r="G186" s="518">
        <v>1401</v>
      </c>
      <c r="H186" s="518">
        <v>1631</v>
      </c>
      <c r="I186" s="518">
        <v>1766</v>
      </c>
      <c r="J186" s="518">
        <v>1862</v>
      </c>
      <c r="K186" s="518">
        <v>1995</v>
      </c>
      <c r="M186" s="198"/>
    </row>
    <row r="187" spans="1:13" x14ac:dyDescent="0.3">
      <c r="A187" s="527" t="s">
        <v>713</v>
      </c>
      <c r="B187" s="518">
        <v>16990</v>
      </c>
      <c r="C187" s="518">
        <v>17464</v>
      </c>
      <c r="D187" s="518">
        <v>17537</v>
      </c>
      <c r="E187" s="518">
        <v>17863</v>
      </c>
      <c r="F187" s="518">
        <v>17932</v>
      </c>
      <c r="G187" s="518">
        <v>17952</v>
      </c>
      <c r="H187" s="518">
        <v>17825</v>
      </c>
      <c r="I187" s="518">
        <v>17727</v>
      </c>
      <c r="J187" s="518">
        <v>18115</v>
      </c>
      <c r="K187" s="518">
        <v>18279</v>
      </c>
      <c r="M187" s="198"/>
    </row>
    <row r="188" spans="1:13" x14ac:dyDescent="0.3">
      <c r="A188" s="527" t="s">
        <v>712</v>
      </c>
      <c r="B188" s="518">
        <v>2571</v>
      </c>
      <c r="C188" s="518">
        <v>2706</v>
      </c>
      <c r="D188" s="518">
        <v>2716</v>
      </c>
      <c r="E188" s="518">
        <v>2716</v>
      </c>
      <c r="F188" s="518">
        <v>2821</v>
      </c>
      <c r="G188" s="518">
        <v>2761</v>
      </c>
      <c r="H188" s="518">
        <v>2948</v>
      </c>
      <c r="I188" s="518">
        <v>2972</v>
      </c>
      <c r="J188" s="518">
        <v>3069</v>
      </c>
      <c r="K188" s="518">
        <v>3070</v>
      </c>
      <c r="M188" s="198"/>
    </row>
    <row r="189" spans="1:13" x14ac:dyDescent="0.3">
      <c r="A189" s="527" t="s">
        <v>711</v>
      </c>
      <c r="B189" s="518">
        <v>73</v>
      </c>
      <c r="C189" s="518">
        <v>78</v>
      </c>
      <c r="D189" s="518">
        <v>74</v>
      </c>
      <c r="E189" s="518">
        <v>81</v>
      </c>
      <c r="F189" s="518">
        <v>73</v>
      </c>
      <c r="G189" s="518">
        <v>68</v>
      </c>
      <c r="H189" s="518">
        <v>68</v>
      </c>
      <c r="I189" s="518">
        <v>62</v>
      </c>
      <c r="J189" s="518">
        <v>51</v>
      </c>
      <c r="K189" s="518">
        <v>53</v>
      </c>
      <c r="M189" s="198"/>
    </row>
    <row r="190" spans="1:13" x14ac:dyDescent="0.3">
      <c r="A190" s="527" t="s">
        <v>710</v>
      </c>
      <c r="B190" s="518">
        <v>1377</v>
      </c>
      <c r="C190" s="518">
        <v>1448</v>
      </c>
      <c r="D190" s="518">
        <v>1454</v>
      </c>
      <c r="E190" s="518">
        <v>1448</v>
      </c>
      <c r="F190" s="518">
        <v>1457</v>
      </c>
      <c r="G190" s="518">
        <v>1388</v>
      </c>
      <c r="H190" s="518">
        <v>1464</v>
      </c>
      <c r="I190" s="518">
        <v>1475</v>
      </c>
      <c r="J190" s="518">
        <v>1461</v>
      </c>
      <c r="K190" s="518">
        <v>1431</v>
      </c>
      <c r="M190" s="198"/>
    </row>
    <row r="191" spans="1:13" x14ac:dyDescent="0.3">
      <c r="A191" s="527" t="s">
        <v>709</v>
      </c>
      <c r="B191" s="518">
        <v>3480</v>
      </c>
      <c r="C191" s="518">
        <v>3577</v>
      </c>
      <c r="D191" s="518">
        <v>3663</v>
      </c>
      <c r="E191" s="518">
        <v>3620</v>
      </c>
      <c r="F191" s="518">
        <v>3615</v>
      </c>
      <c r="G191" s="518">
        <v>3588</v>
      </c>
      <c r="H191" s="518">
        <v>3719</v>
      </c>
      <c r="I191" s="518">
        <v>3742</v>
      </c>
      <c r="J191" s="518">
        <v>3743</v>
      </c>
      <c r="K191" s="518">
        <v>3764</v>
      </c>
      <c r="M191" s="198"/>
    </row>
    <row r="192" spans="1:13" x14ac:dyDescent="0.3">
      <c r="A192" s="527" t="s">
        <v>708</v>
      </c>
      <c r="B192" s="518">
        <v>155</v>
      </c>
      <c r="C192" s="518">
        <v>172</v>
      </c>
      <c r="D192" s="518">
        <v>166</v>
      </c>
      <c r="E192" s="518">
        <v>153</v>
      </c>
      <c r="F192" s="518">
        <v>157</v>
      </c>
      <c r="G192" s="518">
        <v>159</v>
      </c>
      <c r="H192" s="518">
        <v>159</v>
      </c>
      <c r="I192" s="518">
        <v>163</v>
      </c>
      <c r="J192" s="518">
        <v>155</v>
      </c>
      <c r="K192" s="518">
        <v>159</v>
      </c>
      <c r="M192" s="198"/>
    </row>
    <row r="193" spans="1:13" x14ac:dyDescent="0.3">
      <c r="A193" s="527" t="s">
        <v>707</v>
      </c>
      <c r="B193" s="518">
        <v>626</v>
      </c>
      <c r="C193" s="518">
        <v>678</v>
      </c>
      <c r="D193" s="518">
        <v>717</v>
      </c>
      <c r="E193" s="518">
        <v>746</v>
      </c>
      <c r="F193" s="518">
        <v>760</v>
      </c>
      <c r="G193" s="518">
        <v>758</v>
      </c>
      <c r="H193" s="518">
        <v>769</v>
      </c>
      <c r="I193" s="518">
        <v>984</v>
      </c>
      <c r="J193" s="518">
        <v>1176</v>
      </c>
      <c r="K193" s="518">
        <v>1264</v>
      </c>
      <c r="M193" s="198"/>
    </row>
    <row r="194" spans="1:13" x14ac:dyDescent="0.3">
      <c r="A194" s="527" t="s">
        <v>706</v>
      </c>
      <c r="B194" s="518">
        <v>1512</v>
      </c>
      <c r="C194" s="518">
        <v>1466</v>
      </c>
      <c r="D194" s="518">
        <v>1467</v>
      </c>
      <c r="E194" s="518">
        <v>1450</v>
      </c>
      <c r="F194" s="518">
        <v>1531</v>
      </c>
      <c r="G194" s="518">
        <v>1521</v>
      </c>
      <c r="H194" s="518">
        <v>1508</v>
      </c>
      <c r="I194" s="518">
        <v>1519</v>
      </c>
      <c r="J194" s="518">
        <v>1530</v>
      </c>
      <c r="K194" s="518">
        <v>1526</v>
      </c>
      <c r="M194" s="198"/>
    </row>
    <row r="195" spans="1:13" x14ac:dyDescent="0.3">
      <c r="A195" s="527" t="s">
        <v>705</v>
      </c>
      <c r="B195" s="518">
        <v>1347</v>
      </c>
      <c r="C195" s="518">
        <v>1335</v>
      </c>
      <c r="D195" s="518">
        <v>1324</v>
      </c>
      <c r="E195" s="518">
        <v>1313</v>
      </c>
      <c r="F195" s="518">
        <v>1317</v>
      </c>
      <c r="G195" s="518">
        <v>1297</v>
      </c>
      <c r="H195" s="518">
        <v>1276</v>
      </c>
      <c r="I195" s="518">
        <v>1312</v>
      </c>
      <c r="J195" s="518">
        <v>1348</v>
      </c>
      <c r="K195" s="518">
        <v>1342</v>
      </c>
      <c r="M195" s="198"/>
    </row>
    <row r="196" spans="1:13" x14ac:dyDescent="0.3">
      <c r="A196" s="527" t="s">
        <v>704</v>
      </c>
      <c r="B196" s="518">
        <v>1149</v>
      </c>
      <c r="C196" s="518">
        <v>1155</v>
      </c>
      <c r="D196" s="518">
        <v>1153</v>
      </c>
      <c r="E196" s="518">
        <v>1160</v>
      </c>
      <c r="F196" s="518">
        <v>1150</v>
      </c>
      <c r="G196" s="518">
        <v>1131</v>
      </c>
      <c r="H196" s="518">
        <v>1106</v>
      </c>
      <c r="I196" s="518">
        <v>1114</v>
      </c>
      <c r="J196" s="518">
        <v>1133</v>
      </c>
      <c r="K196" s="518">
        <v>2922</v>
      </c>
      <c r="M196" s="198"/>
    </row>
    <row r="197" spans="1:13" x14ac:dyDescent="0.3">
      <c r="A197" s="527" t="s">
        <v>703</v>
      </c>
      <c r="B197" s="518">
        <v>7821</v>
      </c>
      <c r="C197" s="518">
        <v>7848</v>
      </c>
      <c r="D197" s="518">
        <v>7913</v>
      </c>
      <c r="E197" s="518">
        <v>7726</v>
      </c>
      <c r="F197" s="518">
        <v>7686</v>
      </c>
      <c r="G197" s="518">
        <v>7746</v>
      </c>
      <c r="H197" s="518">
        <v>7854</v>
      </c>
      <c r="I197" s="518">
        <v>7887</v>
      </c>
      <c r="J197" s="518">
        <v>8094</v>
      </c>
      <c r="K197" s="518">
        <v>8925</v>
      </c>
      <c r="M197" s="198"/>
    </row>
    <row r="198" spans="1:13" x14ac:dyDescent="0.3">
      <c r="A198" s="527" t="s">
        <v>702</v>
      </c>
      <c r="B198" s="518">
        <v>17323</v>
      </c>
      <c r="C198" s="518">
        <v>16137</v>
      </c>
      <c r="D198" s="518">
        <v>17409</v>
      </c>
      <c r="E198" s="518">
        <v>17334</v>
      </c>
      <c r="F198" s="518">
        <v>18382</v>
      </c>
      <c r="G198" s="518">
        <v>19564</v>
      </c>
      <c r="H198" s="518">
        <v>19781</v>
      </c>
      <c r="I198" s="518">
        <v>22068</v>
      </c>
      <c r="J198" s="518">
        <v>23594</v>
      </c>
      <c r="K198" s="518">
        <v>26691</v>
      </c>
      <c r="M198" s="198"/>
    </row>
    <row r="199" spans="1:13" x14ac:dyDescent="0.3">
      <c r="A199" s="527" t="s">
        <v>701</v>
      </c>
      <c r="B199" s="518">
        <v>1510</v>
      </c>
      <c r="C199" s="518">
        <v>1533</v>
      </c>
      <c r="D199" s="518">
        <v>1501</v>
      </c>
      <c r="E199" s="518">
        <v>1450</v>
      </c>
      <c r="F199" s="518">
        <v>1449</v>
      </c>
      <c r="G199" s="518">
        <v>1430</v>
      </c>
      <c r="H199" s="518">
        <v>1419</v>
      </c>
      <c r="I199" s="518">
        <v>1422</v>
      </c>
      <c r="J199" s="518">
        <v>1437</v>
      </c>
      <c r="K199" s="518">
        <v>1430</v>
      </c>
      <c r="M199" s="198"/>
    </row>
    <row r="200" spans="1:13" x14ac:dyDescent="0.3">
      <c r="A200" s="527" t="s">
        <v>700</v>
      </c>
      <c r="B200" s="518">
        <v>3601</v>
      </c>
      <c r="C200" s="518">
        <v>3582</v>
      </c>
      <c r="D200" s="518">
        <v>3522</v>
      </c>
      <c r="E200" s="518">
        <v>3472</v>
      </c>
      <c r="F200" s="518">
        <v>3455</v>
      </c>
      <c r="G200" s="518">
        <v>3456</v>
      </c>
      <c r="H200" s="518">
        <v>3449</v>
      </c>
      <c r="I200" s="518">
        <v>3437</v>
      </c>
      <c r="J200" s="518">
        <v>3425</v>
      </c>
      <c r="K200" s="518">
        <v>3415</v>
      </c>
      <c r="M200" s="198"/>
    </row>
    <row r="201" spans="1:13" x14ac:dyDescent="0.3">
      <c r="A201" s="527" t="s">
        <v>699</v>
      </c>
      <c r="B201" s="518">
        <v>2653</v>
      </c>
      <c r="C201" s="518">
        <v>2767</v>
      </c>
      <c r="D201" s="518">
        <v>2776</v>
      </c>
      <c r="E201" s="518">
        <v>2763</v>
      </c>
      <c r="F201" s="518">
        <v>2618</v>
      </c>
      <c r="G201" s="518">
        <v>2630</v>
      </c>
      <c r="H201" s="518">
        <v>2593</v>
      </c>
      <c r="I201" s="518">
        <v>2548</v>
      </c>
      <c r="J201" s="518">
        <v>2518</v>
      </c>
      <c r="K201" s="518">
        <v>2516</v>
      </c>
      <c r="M201" s="198"/>
    </row>
    <row r="202" spans="1:13" x14ac:dyDescent="0.3">
      <c r="A202" s="527" t="s">
        <v>698</v>
      </c>
      <c r="B202" s="518">
        <v>424</v>
      </c>
      <c r="C202" s="518">
        <v>384</v>
      </c>
      <c r="D202" s="518">
        <v>379</v>
      </c>
      <c r="E202" s="518">
        <v>370</v>
      </c>
      <c r="F202" s="518">
        <v>369</v>
      </c>
      <c r="G202" s="518">
        <v>370</v>
      </c>
      <c r="H202" s="518">
        <v>364</v>
      </c>
      <c r="I202" s="518">
        <v>358</v>
      </c>
      <c r="J202" s="518">
        <v>368</v>
      </c>
      <c r="K202" s="518">
        <v>440</v>
      </c>
      <c r="M202" s="198"/>
    </row>
    <row r="203" spans="1:13" x14ac:dyDescent="0.3">
      <c r="A203" s="527" t="s">
        <v>697</v>
      </c>
      <c r="B203" s="518">
        <v>2137</v>
      </c>
      <c r="C203" s="518">
        <v>2159</v>
      </c>
      <c r="D203" s="518">
        <v>2181</v>
      </c>
      <c r="E203" s="518">
        <v>2121</v>
      </c>
      <c r="F203" s="518">
        <v>2140</v>
      </c>
      <c r="G203" s="518">
        <v>2151</v>
      </c>
      <c r="H203" s="518">
        <v>2167</v>
      </c>
      <c r="I203" s="518">
        <v>2202</v>
      </c>
      <c r="J203" s="518">
        <v>2270</v>
      </c>
      <c r="K203" s="518">
        <v>2377</v>
      </c>
      <c r="M203" s="198"/>
    </row>
    <row r="204" spans="1:13" x14ac:dyDescent="0.3">
      <c r="A204" s="527" t="s">
        <v>696</v>
      </c>
      <c r="B204" s="518">
        <v>4234</v>
      </c>
      <c r="C204" s="518">
        <v>4262</v>
      </c>
      <c r="D204" s="518">
        <v>4242</v>
      </c>
      <c r="E204" s="518">
        <v>3919</v>
      </c>
      <c r="F204" s="518">
        <v>3925</v>
      </c>
      <c r="G204" s="518">
        <v>3965</v>
      </c>
      <c r="H204" s="518">
        <v>3958</v>
      </c>
      <c r="I204" s="518">
        <v>4094</v>
      </c>
      <c r="J204" s="518">
        <v>4554</v>
      </c>
      <c r="K204" s="518">
        <v>5701</v>
      </c>
      <c r="M204" s="198"/>
    </row>
    <row r="205" spans="1:13" ht="15.75" thickBot="1" x14ac:dyDescent="0.35">
      <c r="A205" s="858" t="s">
        <v>695</v>
      </c>
      <c r="B205" s="859"/>
      <c r="C205" s="859"/>
      <c r="D205" s="859"/>
      <c r="E205" s="859"/>
      <c r="F205" s="859"/>
      <c r="G205" s="859"/>
      <c r="H205" s="859"/>
      <c r="I205" s="859"/>
      <c r="J205" s="859"/>
      <c r="K205" s="859"/>
      <c r="M205" s="198"/>
    </row>
    <row r="206" spans="1:13" ht="16.5" customHeight="1" thickTop="1" x14ac:dyDescent="0.3">
      <c r="A206" s="527"/>
      <c r="B206" s="518"/>
      <c r="C206" s="518"/>
      <c r="D206" s="518"/>
      <c r="E206" s="518"/>
      <c r="F206" s="518"/>
      <c r="G206" s="518"/>
      <c r="H206" s="518"/>
      <c r="I206" s="518"/>
      <c r="J206" s="518"/>
      <c r="K206" s="518"/>
      <c r="M206" s="198"/>
    </row>
    <row r="207" spans="1:13" ht="15.75" customHeight="1" x14ac:dyDescent="0.3">
      <c r="A207" s="1014" t="s">
        <v>1389</v>
      </c>
      <c r="B207" s="1014"/>
      <c r="C207" s="1014"/>
      <c r="D207" s="1014"/>
      <c r="E207" s="1014"/>
      <c r="F207" s="1014"/>
      <c r="G207" s="1014"/>
      <c r="H207" s="1014"/>
      <c r="I207" s="1014"/>
      <c r="J207" s="1014"/>
      <c r="K207" s="1014"/>
      <c r="M207" s="198"/>
    </row>
    <row r="208" spans="1:13" ht="14.25" customHeight="1" x14ac:dyDescent="0.3">
      <c r="A208" s="1005" t="s">
        <v>694</v>
      </c>
      <c r="B208" s="1005"/>
      <c r="C208" s="1005"/>
      <c r="D208" s="1005"/>
      <c r="E208" s="1005"/>
      <c r="F208" s="1005"/>
      <c r="G208" s="1005"/>
      <c r="H208" s="1005"/>
      <c r="I208" s="1005"/>
      <c r="J208" s="1005"/>
      <c r="K208" s="1005"/>
      <c r="M208" s="198"/>
    </row>
    <row r="209" x14ac:dyDescent="0.3"/>
  </sheetData>
  <mergeCells count="16">
    <mergeCell ref="A208:K208"/>
    <mergeCell ref="A2:K2"/>
    <mergeCell ref="A3:K3"/>
    <mergeCell ref="A4:A5"/>
    <mergeCell ref="B4:B5"/>
    <mergeCell ref="C4:C5"/>
    <mergeCell ref="D4:D5"/>
    <mergeCell ref="E4:E5"/>
    <mergeCell ref="F4:F5"/>
    <mergeCell ref="G4:G5"/>
    <mergeCell ref="H4:H5"/>
    <mergeCell ref="I4:I5"/>
    <mergeCell ref="J4:J5"/>
    <mergeCell ref="K4:K5"/>
    <mergeCell ref="A6:A8"/>
    <mergeCell ref="A207:K207"/>
  </mergeCells>
  <pageMargins left="0.70866141732283472" right="0.70866141732283472" top="0.27" bottom="0.35" header="0.31496062992125984" footer="0.31496062992125984"/>
  <pageSetup scale="84" fitToHeight="3"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C1BA25-6DE4-410C-A174-1100495503B3}">
  <sheetPr>
    <pageSetUpPr fitToPage="1"/>
  </sheetPr>
  <dimension ref="A1:XFD58"/>
  <sheetViews>
    <sheetView showGridLines="0" zoomScaleNormal="100" workbookViewId="0"/>
  </sheetViews>
  <sheetFormatPr baseColWidth="10" defaultColWidth="0" defaultRowHeight="0" customHeight="1" zeroHeight="1" x14ac:dyDescent="0.3"/>
  <cols>
    <col min="1" max="1" width="56.42578125" style="41" customWidth="1"/>
    <col min="2" max="25" width="9.5703125" style="41" bestFit="1" customWidth="1"/>
    <col min="26" max="27" width="9.5703125" style="41" customWidth="1"/>
    <col min="28" max="34" width="0" style="41" hidden="1" customWidth="1"/>
    <col min="35" max="16384" width="11.42578125" style="41" hidden="1"/>
  </cols>
  <sheetData>
    <row r="1" spans="1:16384" s="471" customFormat="1" ht="15" customHeight="1" x14ac:dyDescent="0.35">
      <c r="A1" s="513"/>
      <c r="B1" s="891"/>
      <c r="C1" s="891"/>
      <c r="D1" s="891"/>
      <c r="E1" s="891"/>
      <c r="F1" s="891"/>
      <c r="G1" s="891"/>
      <c r="H1" s="891"/>
      <c r="I1" s="891"/>
      <c r="J1" s="891"/>
      <c r="K1" s="891"/>
      <c r="L1" s="891"/>
      <c r="M1" s="891"/>
      <c r="N1" s="891"/>
      <c r="O1" s="891"/>
      <c r="P1" s="891"/>
      <c r="Q1" s="891"/>
      <c r="R1" s="891"/>
      <c r="S1" s="891"/>
      <c r="T1" s="891"/>
      <c r="U1" s="891"/>
      <c r="V1" s="891"/>
      <c r="W1" s="891"/>
      <c r="X1" s="891"/>
      <c r="Y1" s="891"/>
      <c r="Z1" s="891"/>
    </row>
    <row r="2" spans="1:16384" s="471" customFormat="1" ht="15" customHeight="1" x14ac:dyDescent="0.3">
      <c r="A2" s="1018" t="s">
        <v>496</v>
      </c>
      <c r="B2" s="1018"/>
      <c r="C2" s="1018"/>
      <c r="D2" s="1018"/>
      <c r="E2" s="1018"/>
      <c r="F2" s="1018"/>
      <c r="G2" s="1018"/>
      <c r="H2" s="1018"/>
      <c r="I2" s="1018"/>
      <c r="J2" s="1018"/>
      <c r="K2" s="1018"/>
      <c r="L2" s="1018"/>
      <c r="M2" s="1018"/>
      <c r="N2" s="1018"/>
      <c r="O2" s="1018"/>
      <c r="P2" s="1018"/>
      <c r="Q2" s="1018"/>
      <c r="R2" s="1018"/>
      <c r="S2" s="1018"/>
      <c r="T2" s="1018"/>
      <c r="U2" s="1018"/>
      <c r="V2" s="1018"/>
      <c r="W2" s="1018"/>
      <c r="X2" s="1018"/>
      <c r="Y2" s="1018"/>
      <c r="Z2" s="1018"/>
    </row>
    <row r="3" spans="1:16384" s="892" customFormat="1" ht="35.1" customHeight="1" thickBot="1" x14ac:dyDescent="0.4">
      <c r="A3" s="1019" t="s">
        <v>1346</v>
      </c>
      <c r="B3" s="1019"/>
      <c r="C3" s="1019"/>
      <c r="D3" s="1019"/>
      <c r="E3" s="1019"/>
      <c r="F3" s="1019"/>
      <c r="G3" s="1019"/>
      <c r="H3" s="1019"/>
      <c r="I3" s="1019"/>
      <c r="J3" s="1019"/>
      <c r="K3" s="1019"/>
      <c r="L3" s="1019"/>
      <c r="M3" s="1019"/>
      <c r="N3" s="1019"/>
      <c r="O3" s="1019"/>
      <c r="P3" s="1019"/>
      <c r="Q3" s="1019"/>
      <c r="R3" s="1019"/>
      <c r="S3" s="1019"/>
      <c r="T3" s="1019"/>
      <c r="U3" s="1019"/>
      <c r="V3" s="1019"/>
      <c r="W3" s="1019"/>
      <c r="X3" s="1019"/>
      <c r="Y3" s="1019"/>
      <c r="Z3" s="1019"/>
    </row>
    <row r="4" spans="1:16384" s="41" customFormat="1" ht="15.75" thickTop="1" x14ac:dyDescent="0.3">
      <c r="A4" s="1015" t="s">
        <v>693</v>
      </c>
      <c r="B4" s="1020">
        <v>2000</v>
      </c>
      <c r="C4" s="1020">
        <v>2001</v>
      </c>
      <c r="D4" s="1020">
        <v>2002</v>
      </c>
      <c r="E4" s="1020">
        <v>2003</v>
      </c>
      <c r="F4" s="1020">
        <v>2004</v>
      </c>
      <c r="G4" s="1020">
        <v>2005</v>
      </c>
      <c r="H4" s="1020">
        <v>2006</v>
      </c>
      <c r="I4" s="1020">
        <v>2007</v>
      </c>
      <c r="J4" s="1015">
        <v>2008</v>
      </c>
      <c r="K4" s="1015">
        <v>2009</v>
      </c>
      <c r="L4" s="1015">
        <v>2010</v>
      </c>
      <c r="M4" s="1015">
        <v>2011</v>
      </c>
      <c r="N4" s="1015">
        <v>2012</v>
      </c>
      <c r="O4" s="1015">
        <v>2013</v>
      </c>
      <c r="P4" s="1015">
        <v>2014</v>
      </c>
      <c r="Q4" s="1015">
        <v>2015</v>
      </c>
      <c r="R4" s="1015">
        <v>2016</v>
      </c>
      <c r="S4" s="1015">
        <v>2017</v>
      </c>
      <c r="T4" s="1015">
        <v>2018</v>
      </c>
      <c r="U4" s="1015">
        <v>2019</v>
      </c>
      <c r="V4" s="1015">
        <v>2020</v>
      </c>
      <c r="W4" s="1015">
        <v>2021</v>
      </c>
      <c r="X4" s="1015">
        <v>2022</v>
      </c>
      <c r="Y4" s="1015">
        <v>2023</v>
      </c>
      <c r="Z4" s="1015">
        <v>2024</v>
      </c>
      <c r="AA4" s="1015">
        <v>2025</v>
      </c>
    </row>
    <row r="5" spans="1:16384" s="41" customFormat="1" ht="15.75" thickBot="1" x14ac:dyDescent="0.35">
      <c r="A5" s="1016"/>
      <c r="B5" s="1016"/>
      <c r="C5" s="1016"/>
      <c r="D5" s="1016"/>
      <c r="E5" s="1016"/>
      <c r="F5" s="1016"/>
      <c r="G5" s="1016"/>
      <c r="H5" s="1016"/>
      <c r="I5" s="1016"/>
      <c r="J5" s="1016"/>
      <c r="K5" s="1016"/>
      <c r="L5" s="1016"/>
      <c r="M5" s="1016"/>
      <c r="N5" s="1016"/>
      <c r="O5" s="1016"/>
      <c r="P5" s="1016"/>
      <c r="Q5" s="1016"/>
      <c r="R5" s="1016"/>
      <c r="S5" s="1016"/>
      <c r="T5" s="1016"/>
      <c r="U5" s="1016"/>
      <c r="V5" s="1016"/>
      <c r="W5" s="1016"/>
      <c r="X5" s="1016"/>
      <c r="Y5" s="1016"/>
      <c r="Z5" s="1016"/>
      <c r="AA5" s="1016"/>
    </row>
    <row r="6" spans="1:16384" s="894" customFormat="1" ht="12.75" customHeight="1" thickTop="1" x14ac:dyDescent="0.2">
      <c r="A6" s="893"/>
    </row>
    <row r="7" spans="1:16384" s="41" customFormat="1" ht="15" x14ac:dyDescent="0.3">
      <c r="A7" s="895" t="s">
        <v>652</v>
      </c>
      <c r="B7" s="896">
        <v>1784</v>
      </c>
      <c r="C7" s="896">
        <v>1769</v>
      </c>
      <c r="D7" s="896">
        <v>1771</v>
      </c>
      <c r="E7" s="896">
        <v>1768</v>
      </c>
      <c r="F7" s="896">
        <v>1771</v>
      </c>
      <c r="G7" s="896">
        <v>1772</v>
      </c>
      <c r="H7" s="896">
        <v>1784</v>
      </c>
      <c r="I7" s="896">
        <v>1785</v>
      </c>
      <c r="J7" s="896">
        <v>1765</v>
      </c>
      <c r="K7" s="896">
        <v>1776</v>
      </c>
      <c r="L7" s="896">
        <v>1785</v>
      </c>
      <c r="M7" s="896">
        <v>1774</v>
      </c>
      <c r="N7" s="896">
        <v>1778</v>
      </c>
      <c r="O7" s="896">
        <v>1783</v>
      </c>
      <c r="P7" s="896">
        <v>1785</v>
      </c>
      <c r="Q7" s="896">
        <v>1786</v>
      </c>
      <c r="R7" s="896">
        <v>1790</v>
      </c>
      <c r="S7" s="896">
        <v>1793</v>
      </c>
      <c r="T7" s="896">
        <v>1804</v>
      </c>
      <c r="U7" s="896">
        <v>1816</v>
      </c>
      <c r="V7" s="896">
        <v>1829</v>
      </c>
      <c r="W7" s="896">
        <v>1836</v>
      </c>
      <c r="X7" s="896">
        <v>1838</v>
      </c>
      <c r="Y7" s="896">
        <v>1843</v>
      </c>
      <c r="Z7" s="896">
        <v>1852</v>
      </c>
      <c r="AA7" s="896">
        <v>1943</v>
      </c>
      <c r="AC7" s="897"/>
    </row>
    <row r="8" spans="1:16384" s="41" customFormat="1" ht="12.75" customHeight="1" x14ac:dyDescent="0.3">
      <c r="A8" s="893"/>
      <c r="B8" s="898"/>
      <c r="C8" s="898"/>
      <c r="D8" s="898"/>
      <c r="E8" s="898"/>
      <c r="F8" s="898"/>
      <c r="G8" s="898"/>
      <c r="H8" s="898"/>
      <c r="I8" s="898"/>
      <c r="J8" s="898"/>
      <c r="K8" s="898"/>
      <c r="L8" s="898"/>
      <c r="M8" s="898"/>
      <c r="N8" s="898"/>
      <c r="O8" s="898"/>
      <c r="P8" s="898"/>
      <c r="Q8" s="898"/>
      <c r="R8" s="898"/>
      <c r="S8" s="898"/>
      <c r="T8" s="898"/>
      <c r="U8" s="898"/>
      <c r="V8" s="898"/>
      <c r="W8" s="898"/>
      <c r="X8" s="898"/>
      <c r="Y8" s="898"/>
      <c r="Z8" s="898"/>
      <c r="AA8" s="898"/>
      <c r="AB8" s="897">
        <f t="shared" ref="AB8:CM8" si="0">AB9+AB18+AB40+AB44+AB50+AB14</f>
        <v>0</v>
      </c>
      <c r="AC8" s="897">
        <f t="shared" si="0"/>
        <v>0</v>
      </c>
      <c r="AD8" s="897">
        <f t="shared" si="0"/>
        <v>0</v>
      </c>
      <c r="AE8" s="897">
        <f t="shared" si="0"/>
        <v>0</v>
      </c>
      <c r="AF8" s="897">
        <f t="shared" si="0"/>
        <v>0</v>
      </c>
      <c r="AG8" s="897">
        <f t="shared" si="0"/>
        <v>0</v>
      </c>
      <c r="AH8" s="897">
        <f t="shared" si="0"/>
        <v>1</v>
      </c>
      <c r="AI8" s="897">
        <f t="shared" si="0"/>
        <v>0</v>
      </c>
      <c r="AJ8" s="897">
        <f t="shared" si="0"/>
        <v>0</v>
      </c>
      <c r="AK8" s="897">
        <f t="shared" si="0"/>
        <v>0</v>
      </c>
      <c r="AL8" s="897">
        <f t="shared" si="0"/>
        <v>0</v>
      </c>
      <c r="AM8" s="897">
        <f t="shared" si="0"/>
        <v>0</v>
      </c>
      <c r="AN8" s="897">
        <f t="shared" si="0"/>
        <v>0</v>
      </c>
      <c r="AO8" s="897">
        <f t="shared" si="0"/>
        <v>0</v>
      </c>
      <c r="AP8" s="897">
        <f t="shared" si="0"/>
        <v>0</v>
      </c>
      <c r="AQ8" s="897">
        <f t="shared" si="0"/>
        <v>0</v>
      </c>
      <c r="AR8" s="897">
        <f t="shared" si="0"/>
        <v>0</v>
      </c>
      <c r="AS8" s="897">
        <f t="shared" si="0"/>
        <v>0</v>
      </c>
      <c r="AT8" s="897">
        <f t="shared" si="0"/>
        <v>0</v>
      </c>
      <c r="AU8" s="897">
        <f t="shared" si="0"/>
        <v>0</v>
      </c>
      <c r="AV8" s="897">
        <f t="shared" si="0"/>
        <v>0</v>
      </c>
      <c r="AW8" s="897">
        <f t="shared" si="0"/>
        <v>0</v>
      </c>
      <c r="AX8" s="897">
        <f t="shared" si="0"/>
        <v>0</v>
      </c>
      <c r="AY8" s="897">
        <f t="shared" si="0"/>
        <v>0</v>
      </c>
      <c r="AZ8" s="897">
        <f t="shared" si="0"/>
        <v>0</v>
      </c>
      <c r="BA8" s="897">
        <f t="shared" si="0"/>
        <v>0</v>
      </c>
      <c r="BB8" s="897">
        <f t="shared" si="0"/>
        <v>0</v>
      </c>
      <c r="BC8" s="897">
        <f t="shared" si="0"/>
        <v>0</v>
      </c>
      <c r="BD8" s="897">
        <f t="shared" si="0"/>
        <v>0</v>
      </c>
      <c r="BE8" s="897">
        <f t="shared" si="0"/>
        <v>0</v>
      </c>
      <c r="BF8" s="897">
        <f t="shared" si="0"/>
        <v>0</v>
      </c>
      <c r="BG8" s="897">
        <f t="shared" si="0"/>
        <v>0</v>
      </c>
      <c r="BH8" s="897">
        <f t="shared" si="0"/>
        <v>0</v>
      </c>
      <c r="BI8" s="897">
        <f t="shared" si="0"/>
        <v>0</v>
      </c>
      <c r="BJ8" s="897">
        <f t="shared" si="0"/>
        <v>0</v>
      </c>
      <c r="BK8" s="897">
        <f t="shared" si="0"/>
        <v>0</v>
      </c>
      <c r="BL8" s="897">
        <f t="shared" si="0"/>
        <v>0</v>
      </c>
      <c r="BM8" s="897">
        <f t="shared" si="0"/>
        <v>0</v>
      </c>
      <c r="BN8" s="897">
        <f t="shared" si="0"/>
        <v>0</v>
      </c>
      <c r="BO8" s="897">
        <f t="shared" si="0"/>
        <v>0</v>
      </c>
      <c r="BP8" s="897">
        <f t="shared" si="0"/>
        <v>0</v>
      </c>
      <c r="BQ8" s="897">
        <f t="shared" si="0"/>
        <v>0</v>
      </c>
      <c r="BR8" s="897">
        <f t="shared" si="0"/>
        <v>0</v>
      </c>
      <c r="BS8" s="897">
        <f t="shared" si="0"/>
        <v>0</v>
      </c>
      <c r="BT8" s="897">
        <f t="shared" si="0"/>
        <v>0</v>
      </c>
      <c r="BU8" s="897">
        <f t="shared" si="0"/>
        <v>0</v>
      </c>
      <c r="BV8" s="897">
        <f t="shared" si="0"/>
        <v>0</v>
      </c>
      <c r="BW8" s="897">
        <f t="shared" si="0"/>
        <v>0</v>
      </c>
      <c r="BX8" s="897">
        <f t="shared" si="0"/>
        <v>0</v>
      </c>
      <c r="BY8" s="897">
        <f t="shared" si="0"/>
        <v>0</v>
      </c>
      <c r="BZ8" s="897">
        <f t="shared" si="0"/>
        <v>0</v>
      </c>
      <c r="CA8" s="897">
        <f t="shared" si="0"/>
        <v>0</v>
      </c>
      <c r="CB8" s="897">
        <f t="shared" si="0"/>
        <v>0</v>
      </c>
      <c r="CC8" s="897">
        <f t="shared" si="0"/>
        <v>0</v>
      </c>
      <c r="CD8" s="897">
        <f t="shared" si="0"/>
        <v>0</v>
      </c>
      <c r="CE8" s="897">
        <f t="shared" si="0"/>
        <v>0</v>
      </c>
      <c r="CF8" s="897">
        <f t="shared" si="0"/>
        <v>0</v>
      </c>
      <c r="CG8" s="897">
        <f t="shared" si="0"/>
        <v>0</v>
      </c>
      <c r="CH8" s="897">
        <f t="shared" si="0"/>
        <v>0</v>
      </c>
      <c r="CI8" s="897">
        <f t="shared" si="0"/>
        <v>0</v>
      </c>
      <c r="CJ8" s="897">
        <f t="shared" si="0"/>
        <v>0</v>
      </c>
      <c r="CK8" s="897">
        <f t="shared" si="0"/>
        <v>0</v>
      </c>
      <c r="CL8" s="897">
        <f t="shared" si="0"/>
        <v>0</v>
      </c>
      <c r="CM8" s="897">
        <f t="shared" si="0"/>
        <v>0</v>
      </c>
      <c r="CN8" s="897">
        <f t="shared" ref="CN8:EY8" si="1">CN9+CN18+CN40+CN44+CN50+CN14</f>
        <v>0</v>
      </c>
      <c r="CO8" s="897">
        <f t="shared" si="1"/>
        <v>0</v>
      </c>
      <c r="CP8" s="897">
        <f t="shared" si="1"/>
        <v>0</v>
      </c>
      <c r="CQ8" s="897">
        <f t="shared" si="1"/>
        <v>0</v>
      </c>
      <c r="CR8" s="897">
        <f t="shared" si="1"/>
        <v>0</v>
      </c>
      <c r="CS8" s="897">
        <f t="shared" si="1"/>
        <v>0</v>
      </c>
      <c r="CT8" s="897">
        <f t="shared" si="1"/>
        <v>0</v>
      </c>
      <c r="CU8" s="897">
        <f t="shared" si="1"/>
        <v>0</v>
      </c>
      <c r="CV8" s="897">
        <f t="shared" si="1"/>
        <v>0</v>
      </c>
      <c r="CW8" s="897">
        <f t="shared" si="1"/>
        <v>0</v>
      </c>
      <c r="CX8" s="897">
        <f t="shared" si="1"/>
        <v>0</v>
      </c>
      <c r="CY8" s="897">
        <f t="shared" si="1"/>
        <v>0</v>
      </c>
      <c r="CZ8" s="897">
        <f t="shared" si="1"/>
        <v>0</v>
      </c>
      <c r="DA8" s="897">
        <f t="shared" si="1"/>
        <v>0</v>
      </c>
      <c r="DB8" s="897">
        <f t="shared" si="1"/>
        <v>0</v>
      </c>
      <c r="DC8" s="897">
        <f t="shared" si="1"/>
        <v>0</v>
      </c>
      <c r="DD8" s="897">
        <f t="shared" si="1"/>
        <v>0</v>
      </c>
      <c r="DE8" s="897">
        <f t="shared" si="1"/>
        <v>0</v>
      </c>
      <c r="DF8" s="897">
        <f t="shared" si="1"/>
        <v>0</v>
      </c>
      <c r="DG8" s="897">
        <f t="shared" si="1"/>
        <v>0</v>
      </c>
      <c r="DH8" s="897">
        <f t="shared" si="1"/>
        <v>0</v>
      </c>
      <c r="DI8" s="897">
        <f t="shared" si="1"/>
        <v>0</v>
      </c>
      <c r="DJ8" s="897">
        <f t="shared" si="1"/>
        <v>0</v>
      </c>
      <c r="DK8" s="897">
        <f t="shared" si="1"/>
        <v>0</v>
      </c>
      <c r="DL8" s="897">
        <f t="shared" si="1"/>
        <v>0</v>
      </c>
      <c r="DM8" s="897">
        <f t="shared" si="1"/>
        <v>0</v>
      </c>
      <c r="DN8" s="897">
        <f t="shared" si="1"/>
        <v>0</v>
      </c>
      <c r="DO8" s="897">
        <f t="shared" si="1"/>
        <v>0</v>
      </c>
      <c r="DP8" s="897">
        <f t="shared" si="1"/>
        <v>0</v>
      </c>
      <c r="DQ8" s="897">
        <f t="shared" si="1"/>
        <v>0</v>
      </c>
      <c r="DR8" s="897">
        <f t="shared" si="1"/>
        <v>0</v>
      </c>
      <c r="DS8" s="897">
        <f t="shared" si="1"/>
        <v>0</v>
      </c>
      <c r="DT8" s="897">
        <f t="shared" si="1"/>
        <v>0</v>
      </c>
      <c r="DU8" s="897">
        <f t="shared" si="1"/>
        <v>0</v>
      </c>
      <c r="DV8" s="897">
        <f t="shared" si="1"/>
        <v>0</v>
      </c>
      <c r="DW8" s="897">
        <f t="shared" si="1"/>
        <v>0</v>
      </c>
      <c r="DX8" s="897">
        <f t="shared" si="1"/>
        <v>0</v>
      </c>
      <c r="DY8" s="897">
        <f t="shared" si="1"/>
        <v>0</v>
      </c>
      <c r="DZ8" s="897">
        <f t="shared" si="1"/>
        <v>0</v>
      </c>
      <c r="EA8" s="897">
        <f t="shared" si="1"/>
        <v>0</v>
      </c>
      <c r="EB8" s="897">
        <f t="shared" si="1"/>
        <v>0</v>
      </c>
      <c r="EC8" s="897">
        <f t="shared" si="1"/>
        <v>0</v>
      </c>
      <c r="ED8" s="897">
        <f t="shared" si="1"/>
        <v>0</v>
      </c>
      <c r="EE8" s="897">
        <f t="shared" si="1"/>
        <v>0</v>
      </c>
      <c r="EF8" s="897">
        <f t="shared" si="1"/>
        <v>0</v>
      </c>
      <c r="EG8" s="897">
        <f t="shared" si="1"/>
        <v>0</v>
      </c>
      <c r="EH8" s="897">
        <f t="shared" si="1"/>
        <v>0</v>
      </c>
      <c r="EI8" s="897">
        <f t="shared" si="1"/>
        <v>0</v>
      </c>
      <c r="EJ8" s="897">
        <f t="shared" si="1"/>
        <v>0</v>
      </c>
      <c r="EK8" s="897">
        <f t="shared" si="1"/>
        <v>0</v>
      </c>
      <c r="EL8" s="897">
        <f t="shared" si="1"/>
        <v>0</v>
      </c>
      <c r="EM8" s="897">
        <f t="shared" si="1"/>
        <v>0</v>
      </c>
      <c r="EN8" s="897">
        <f t="shared" si="1"/>
        <v>0</v>
      </c>
      <c r="EO8" s="897">
        <f t="shared" si="1"/>
        <v>0</v>
      </c>
      <c r="EP8" s="897">
        <f t="shared" si="1"/>
        <v>0</v>
      </c>
      <c r="EQ8" s="897">
        <f t="shared" si="1"/>
        <v>0</v>
      </c>
      <c r="ER8" s="897">
        <f t="shared" si="1"/>
        <v>0</v>
      </c>
      <c r="ES8" s="897">
        <f t="shared" si="1"/>
        <v>0</v>
      </c>
      <c r="ET8" s="897">
        <f t="shared" si="1"/>
        <v>0</v>
      </c>
      <c r="EU8" s="897">
        <f t="shared" si="1"/>
        <v>0</v>
      </c>
      <c r="EV8" s="897">
        <f t="shared" si="1"/>
        <v>0</v>
      </c>
      <c r="EW8" s="897">
        <f t="shared" si="1"/>
        <v>0</v>
      </c>
      <c r="EX8" s="897">
        <f t="shared" si="1"/>
        <v>0</v>
      </c>
      <c r="EY8" s="897">
        <f t="shared" si="1"/>
        <v>0</v>
      </c>
      <c r="EZ8" s="897">
        <f t="shared" ref="EZ8:HK8" si="2">EZ9+EZ18+EZ40+EZ44+EZ50+EZ14</f>
        <v>0</v>
      </c>
      <c r="FA8" s="897">
        <f t="shared" si="2"/>
        <v>0</v>
      </c>
      <c r="FB8" s="897">
        <f t="shared" si="2"/>
        <v>0</v>
      </c>
      <c r="FC8" s="897">
        <f t="shared" si="2"/>
        <v>0</v>
      </c>
      <c r="FD8" s="897">
        <f t="shared" si="2"/>
        <v>0</v>
      </c>
      <c r="FE8" s="897">
        <f t="shared" si="2"/>
        <v>0</v>
      </c>
      <c r="FF8" s="897">
        <f t="shared" si="2"/>
        <v>0</v>
      </c>
      <c r="FG8" s="897">
        <f t="shared" si="2"/>
        <v>0</v>
      </c>
      <c r="FH8" s="897">
        <f t="shared" si="2"/>
        <v>0</v>
      </c>
      <c r="FI8" s="897">
        <f t="shared" si="2"/>
        <v>0</v>
      </c>
      <c r="FJ8" s="897">
        <f t="shared" si="2"/>
        <v>0</v>
      </c>
      <c r="FK8" s="897">
        <f t="shared" si="2"/>
        <v>0</v>
      </c>
      <c r="FL8" s="897">
        <f t="shared" si="2"/>
        <v>0</v>
      </c>
      <c r="FM8" s="897">
        <f t="shared" si="2"/>
        <v>0</v>
      </c>
      <c r="FN8" s="897">
        <f t="shared" si="2"/>
        <v>0</v>
      </c>
      <c r="FO8" s="897">
        <f t="shared" si="2"/>
        <v>0</v>
      </c>
      <c r="FP8" s="897">
        <f t="shared" si="2"/>
        <v>0</v>
      </c>
      <c r="FQ8" s="897">
        <f t="shared" si="2"/>
        <v>0</v>
      </c>
      <c r="FR8" s="897">
        <f t="shared" si="2"/>
        <v>0</v>
      </c>
      <c r="FS8" s="897">
        <f t="shared" si="2"/>
        <v>0</v>
      </c>
      <c r="FT8" s="897">
        <f t="shared" si="2"/>
        <v>0</v>
      </c>
      <c r="FU8" s="897">
        <f t="shared" si="2"/>
        <v>0</v>
      </c>
      <c r="FV8" s="897">
        <f t="shared" si="2"/>
        <v>0</v>
      </c>
      <c r="FW8" s="897">
        <f t="shared" si="2"/>
        <v>0</v>
      </c>
      <c r="FX8" s="897">
        <f t="shared" si="2"/>
        <v>0</v>
      </c>
      <c r="FY8" s="897">
        <f t="shared" si="2"/>
        <v>0</v>
      </c>
      <c r="FZ8" s="897">
        <f t="shared" si="2"/>
        <v>0</v>
      </c>
      <c r="GA8" s="897">
        <f t="shared" si="2"/>
        <v>0</v>
      </c>
      <c r="GB8" s="897">
        <f t="shared" si="2"/>
        <v>0</v>
      </c>
      <c r="GC8" s="897">
        <f t="shared" si="2"/>
        <v>0</v>
      </c>
      <c r="GD8" s="897">
        <f t="shared" si="2"/>
        <v>0</v>
      </c>
      <c r="GE8" s="897">
        <f t="shared" si="2"/>
        <v>0</v>
      </c>
      <c r="GF8" s="897">
        <f t="shared" si="2"/>
        <v>0</v>
      </c>
      <c r="GG8" s="897">
        <f t="shared" si="2"/>
        <v>0</v>
      </c>
      <c r="GH8" s="897">
        <f t="shared" si="2"/>
        <v>0</v>
      </c>
      <c r="GI8" s="897">
        <f t="shared" si="2"/>
        <v>0</v>
      </c>
      <c r="GJ8" s="897">
        <f t="shared" si="2"/>
        <v>0</v>
      </c>
      <c r="GK8" s="897">
        <f t="shared" si="2"/>
        <v>0</v>
      </c>
      <c r="GL8" s="897">
        <f t="shared" si="2"/>
        <v>0</v>
      </c>
      <c r="GM8" s="897">
        <f t="shared" si="2"/>
        <v>0</v>
      </c>
      <c r="GN8" s="897">
        <f t="shared" si="2"/>
        <v>0</v>
      </c>
      <c r="GO8" s="897">
        <f t="shared" si="2"/>
        <v>0</v>
      </c>
      <c r="GP8" s="897">
        <f t="shared" si="2"/>
        <v>0</v>
      </c>
      <c r="GQ8" s="897">
        <f t="shared" si="2"/>
        <v>0</v>
      </c>
      <c r="GR8" s="897">
        <f t="shared" si="2"/>
        <v>0</v>
      </c>
      <c r="GS8" s="897">
        <f t="shared" si="2"/>
        <v>0</v>
      </c>
      <c r="GT8" s="897">
        <f t="shared" si="2"/>
        <v>0</v>
      </c>
      <c r="GU8" s="897">
        <f t="shared" si="2"/>
        <v>0</v>
      </c>
      <c r="GV8" s="897">
        <f t="shared" si="2"/>
        <v>0</v>
      </c>
      <c r="GW8" s="897">
        <f t="shared" si="2"/>
        <v>0</v>
      </c>
      <c r="GX8" s="897">
        <f t="shared" si="2"/>
        <v>0</v>
      </c>
      <c r="GY8" s="897">
        <f t="shared" si="2"/>
        <v>0</v>
      </c>
      <c r="GZ8" s="897">
        <f t="shared" si="2"/>
        <v>0</v>
      </c>
      <c r="HA8" s="897">
        <f t="shared" si="2"/>
        <v>0</v>
      </c>
      <c r="HB8" s="897">
        <f t="shared" si="2"/>
        <v>0</v>
      </c>
      <c r="HC8" s="897">
        <f t="shared" si="2"/>
        <v>0</v>
      </c>
      <c r="HD8" s="897">
        <f t="shared" si="2"/>
        <v>0</v>
      </c>
      <c r="HE8" s="897">
        <f t="shared" si="2"/>
        <v>0</v>
      </c>
      <c r="HF8" s="897">
        <f t="shared" si="2"/>
        <v>0</v>
      </c>
      <c r="HG8" s="897">
        <f t="shared" si="2"/>
        <v>0</v>
      </c>
      <c r="HH8" s="897">
        <f t="shared" si="2"/>
        <v>0</v>
      </c>
      <c r="HI8" s="897">
        <f t="shared" si="2"/>
        <v>0</v>
      </c>
      <c r="HJ8" s="897">
        <f t="shared" si="2"/>
        <v>0</v>
      </c>
      <c r="HK8" s="897">
        <f t="shared" si="2"/>
        <v>0</v>
      </c>
      <c r="HL8" s="897">
        <f t="shared" ref="HL8:JW8" si="3">HL9+HL18+HL40+HL44+HL50+HL14</f>
        <v>0</v>
      </c>
      <c r="HM8" s="897">
        <f t="shared" si="3"/>
        <v>0</v>
      </c>
      <c r="HN8" s="897">
        <f t="shared" si="3"/>
        <v>0</v>
      </c>
      <c r="HO8" s="897">
        <f t="shared" si="3"/>
        <v>0</v>
      </c>
      <c r="HP8" s="897">
        <f t="shared" si="3"/>
        <v>0</v>
      </c>
      <c r="HQ8" s="897">
        <f t="shared" si="3"/>
        <v>0</v>
      </c>
      <c r="HR8" s="897">
        <f t="shared" si="3"/>
        <v>0</v>
      </c>
      <c r="HS8" s="897">
        <f t="shared" si="3"/>
        <v>0</v>
      </c>
      <c r="HT8" s="897">
        <f t="shared" si="3"/>
        <v>0</v>
      </c>
      <c r="HU8" s="897">
        <f t="shared" si="3"/>
        <v>0</v>
      </c>
      <c r="HV8" s="897">
        <f t="shared" si="3"/>
        <v>0</v>
      </c>
      <c r="HW8" s="897">
        <f t="shared" si="3"/>
        <v>0</v>
      </c>
      <c r="HX8" s="897">
        <f t="shared" si="3"/>
        <v>0</v>
      </c>
      <c r="HY8" s="897">
        <f t="shared" si="3"/>
        <v>0</v>
      </c>
      <c r="HZ8" s="897">
        <f t="shared" si="3"/>
        <v>0</v>
      </c>
      <c r="IA8" s="897">
        <f t="shared" si="3"/>
        <v>0</v>
      </c>
      <c r="IB8" s="897">
        <f t="shared" si="3"/>
        <v>0</v>
      </c>
      <c r="IC8" s="897">
        <f t="shared" si="3"/>
        <v>0</v>
      </c>
      <c r="ID8" s="897">
        <f t="shared" si="3"/>
        <v>0</v>
      </c>
      <c r="IE8" s="897">
        <f t="shared" si="3"/>
        <v>0</v>
      </c>
      <c r="IF8" s="897">
        <f t="shared" si="3"/>
        <v>0</v>
      </c>
      <c r="IG8" s="897">
        <f t="shared" si="3"/>
        <v>0</v>
      </c>
      <c r="IH8" s="897">
        <f t="shared" si="3"/>
        <v>0</v>
      </c>
      <c r="II8" s="897">
        <f t="shared" si="3"/>
        <v>0</v>
      </c>
      <c r="IJ8" s="897">
        <f t="shared" si="3"/>
        <v>0</v>
      </c>
      <c r="IK8" s="897">
        <f t="shared" si="3"/>
        <v>0</v>
      </c>
      <c r="IL8" s="897">
        <f t="shared" si="3"/>
        <v>0</v>
      </c>
      <c r="IM8" s="897">
        <f t="shared" si="3"/>
        <v>0</v>
      </c>
      <c r="IN8" s="897">
        <f t="shared" si="3"/>
        <v>0</v>
      </c>
      <c r="IO8" s="897">
        <f t="shared" si="3"/>
        <v>0</v>
      </c>
      <c r="IP8" s="897">
        <f t="shared" si="3"/>
        <v>0</v>
      </c>
      <c r="IQ8" s="897">
        <f t="shared" si="3"/>
        <v>0</v>
      </c>
      <c r="IR8" s="897">
        <f t="shared" si="3"/>
        <v>0</v>
      </c>
      <c r="IS8" s="897">
        <f t="shared" si="3"/>
        <v>0</v>
      </c>
      <c r="IT8" s="897">
        <f t="shared" si="3"/>
        <v>0</v>
      </c>
      <c r="IU8" s="897">
        <f t="shared" si="3"/>
        <v>0</v>
      </c>
      <c r="IV8" s="897">
        <f t="shared" si="3"/>
        <v>0</v>
      </c>
      <c r="IW8" s="897">
        <f t="shared" si="3"/>
        <v>0</v>
      </c>
      <c r="IX8" s="897">
        <f t="shared" si="3"/>
        <v>0</v>
      </c>
      <c r="IY8" s="897">
        <f t="shared" si="3"/>
        <v>0</v>
      </c>
      <c r="IZ8" s="897">
        <f t="shared" si="3"/>
        <v>0</v>
      </c>
      <c r="JA8" s="897">
        <f t="shared" si="3"/>
        <v>0</v>
      </c>
      <c r="JB8" s="897">
        <f t="shared" si="3"/>
        <v>0</v>
      </c>
      <c r="JC8" s="897">
        <f t="shared" si="3"/>
        <v>0</v>
      </c>
      <c r="JD8" s="897">
        <f t="shared" si="3"/>
        <v>0</v>
      </c>
      <c r="JE8" s="897">
        <f t="shared" si="3"/>
        <v>0</v>
      </c>
      <c r="JF8" s="897">
        <f t="shared" si="3"/>
        <v>0</v>
      </c>
      <c r="JG8" s="897">
        <f t="shared" si="3"/>
        <v>0</v>
      </c>
      <c r="JH8" s="897">
        <f t="shared" si="3"/>
        <v>0</v>
      </c>
      <c r="JI8" s="897">
        <f t="shared" si="3"/>
        <v>0</v>
      </c>
      <c r="JJ8" s="897">
        <f t="shared" si="3"/>
        <v>0</v>
      </c>
      <c r="JK8" s="897">
        <f t="shared" si="3"/>
        <v>0</v>
      </c>
      <c r="JL8" s="897">
        <f t="shared" si="3"/>
        <v>0</v>
      </c>
      <c r="JM8" s="897">
        <f t="shared" si="3"/>
        <v>0</v>
      </c>
      <c r="JN8" s="897">
        <f t="shared" si="3"/>
        <v>0</v>
      </c>
      <c r="JO8" s="897">
        <f t="shared" si="3"/>
        <v>0</v>
      </c>
      <c r="JP8" s="897">
        <f t="shared" si="3"/>
        <v>0</v>
      </c>
      <c r="JQ8" s="897">
        <f t="shared" si="3"/>
        <v>0</v>
      </c>
      <c r="JR8" s="897">
        <f t="shared" si="3"/>
        <v>0</v>
      </c>
      <c r="JS8" s="897">
        <f t="shared" si="3"/>
        <v>0</v>
      </c>
      <c r="JT8" s="897">
        <f t="shared" si="3"/>
        <v>0</v>
      </c>
      <c r="JU8" s="897">
        <f t="shared" si="3"/>
        <v>0</v>
      </c>
      <c r="JV8" s="897">
        <f t="shared" si="3"/>
        <v>0</v>
      </c>
      <c r="JW8" s="897">
        <f t="shared" si="3"/>
        <v>0</v>
      </c>
      <c r="JX8" s="897">
        <f t="shared" ref="JX8:MI8" si="4">JX9+JX18+JX40+JX44+JX50+JX14</f>
        <v>0</v>
      </c>
      <c r="JY8" s="897">
        <f t="shared" si="4"/>
        <v>0</v>
      </c>
      <c r="JZ8" s="897">
        <f t="shared" si="4"/>
        <v>0</v>
      </c>
      <c r="KA8" s="897">
        <f t="shared" si="4"/>
        <v>0</v>
      </c>
      <c r="KB8" s="897">
        <f t="shared" si="4"/>
        <v>0</v>
      </c>
      <c r="KC8" s="897">
        <f t="shared" si="4"/>
        <v>0</v>
      </c>
      <c r="KD8" s="897">
        <f t="shared" si="4"/>
        <v>0</v>
      </c>
      <c r="KE8" s="897">
        <f t="shared" si="4"/>
        <v>0</v>
      </c>
      <c r="KF8" s="897">
        <f t="shared" si="4"/>
        <v>0</v>
      </c>
      <c r="KG8" s="897">
        <f t="shared" si="4"/>
        <v>0</v>
      </c>
      <c r="KH8" s="897">
        <f t="shared" si="4"/>
        <v>0</v>
      </c>
      <c r="KI8" s="897">
        <f t="shared" si="4"/>
        <v>0</v>
      </c>
      <c r="KJ8" s="897">
        <f t="shared" si="4"/>
        <v>0</v>
      </c>
      <c r="KK8" s="897">
        <f t="shared" si="4"/>
        <v>0</v>
      </c>
      <c r="KL8" s="897">
        <f t="shared" si="4"/>
        <v>0</v>
      </c>
      <c r="KM8" s="897">
        <f t="shared" si="4"/>
        <v>0</v>
      </c>
      <c r="KN8" s="897">
        <f t="shared" si="4"/>
        <v>0</v>
      </c>
      <c r="KO8" s="897">
        <f t="shared" si="4"/>
        <v>0</v>
      </c>
      <c r="KP8" s="897">
        <f t="shared" si="4"/>
        <v>0</v>
      </c>
      <c r="KQ8" s="897">
        <f t="shared" si="4"/>
        <v>0</v>
      </c>
      <c r="KR8" s="897">
        <f t="shared" si="4"/>
        <v>0</v>
      </c>
      <c r="KS8" s="897">
        <f t="shared" si="4"/>
        <v>0</v>
      </c>
      <c r="KT8" s="897">
        <f t="shared" si="4"/>
        <v>0</v>
      </c>
      <c r="KU8" s="897">
        <f t="shared" si="4"/>
        <v>0</v>
      </c>
      <c r="KV8" s="897">
        <f t="shared" si="4"/>
        <v>0</v>
      </c>
      <c r="KW8" s="897">
        <f t="shared" si="4"/>
        <v>0</v>
      </c>
      <c r="KX8" s="897">
        <f t="shared" si="4"/>
        <v>0</v>
      </c>
      <c r="KY8" s="897">
        <f t="shared" si="4"/>
        <v>0</v>
      </c>
      <c r="KZ8" s="897">
        <f t="shared" si="4"/>
        <v>0</v>
      </c>
      <c r="LA8" s="897">
        <f t="shared" si="4"/>
        <v>0</v>
      </c>
      <c r="LB8" s="897">
        <f t="shared" si="4"/>
        <v>0</v>
      </c>
      <c r="LC8" s="897">
        <f t="shared" si="4"/>
        <v>0</v>
      </c>
      <c r="LD8" s="897">
        <f t="shared" si="4"/>
        <v>0</v>
      </c>
      <c r="LE8" s="897">
        <f t="shared" si="4"/>
        <v>0</v>
      </c>
      <c r="LF8" s="897">
        <f t="shared" si="4"/>
        <v>0</v>
      </c>
      <c r="LG8" s="897">
        <f t="shared" si="4"/>
        <v>0</v>
      </c>
      <c r="LH8" s="897">
        <f t="shared" si="4"/>
        <v>0</v>
      </c>
      <c r="LI8" s="897">
        <f t="shared" si="4"/>
        <v>0</v>
      </c>
      <c r="LJ8" s="897">
        <f t="shared" si="4"/>
        <v>0</v>
      </c>
      <c r="LK8" s="897">
        <f t="shared" si="4"/>
        <v>0</v>
      </c>
      <c r="LL8" s="897">
        <f t="shared" si="4"/>
        <v>0</v>
      </c>
      <c r="LM8" s="897">
        <f t="shared" si="4"/>
        <v>0</v>
      </c>
      <c r="LN8" s="897">
        <f t="shared" si="4"/>
        <v>0</v>
      </c>
      <c r="LO8" s="897">
        <f t="shared" si="4"/>
        <v>0</v>
      </c>
      <c r="LP8" s="897">
        <f t="shared" si="4"/>
        <v>0</v>
      </c>
      <c r="LQ8" s="897">
        <f t="shared" si="4"/>
        <v>0</v>
      </c>
      <c r="LR8" s="897">
        <f t="shared" si="4"/>
        <v>0</v>
      </c>
      <c r="LS8" s="897">
        <f t="shared" si="4"/>
        <v>0</v>
      </c>
      <c r="LT8" s="897">
        <f t="shared" si="4"/>
        <v>0</v>
      </c>
      <c r="LU8" s="897">
        <f t="shared" si="4"/>
        <v>0</v>
      </c>
      <c r="LV8" s="897">
        <f t="shared" si="4"/>
        <v>0</v>
      </c>
      <c r="LW8" s="897">
        <f t="shared" si="4"/>
        <v>0</v>
      </c>
      <c r="LX8" s="897">
        <f t="shared" si="4"/>
        <v>0</v>
      </c>
      <c r="LY8" s="897">
        <f t="shared" si="4"/>
        <v>0</v>
      </c>
      <c r="LZ8" s="897">
        <f t="shared" si="4"/>
        <v>0</v>
      </c>
      <c r="MA8" s="897">
        <f t="shared" si="4"/>
        <v>0</v>
      </c>
      <c r="MB8" s="897">
        <f t="shared" si="4"/>
        <v>0</v>
      </c>
      <c r="MC8" s="897">
        <f t="shared" si="4"/>
        <v>0</v>
      </c>
      <c r="MD8" s="897">
        <f t="shared" si="4"/>
        <v>0</v>
      </c>
      <c r="ME8" s="897">
        <f t="shared" si="4"/>
        <v>0</v>
      </c>
      <c r="MF8" s="897">
        <f t="shared" si="4"/>
        <v>0</v>
      </c>
      <c r="MG8" s="897">
        <f t="shared" si="4"/>
        <v>0</v>
      </c>
      <c r="MH8" s="897">
        <f t="shared" si="4"/>
        <v>0</v>
      </c>
      <c r="MI8" s="897">
        <f t="shared" si="4"/>
        <v>0</v>
      </c>
      <c r="MJ8" s="897">
        <f t="shared" ref="MJ8:OU8" si="5">MJ9+MJ18+MJ40+MJ44+MJ50+MJ14</f>
        <v>0</v>
      </c>
      <c r="MK8" s="897">
        <f t="shared" si="5"/>
        <v>0</v>
      </c>
      <c r="ML8" s="897">
        <f t="shared" si="5"/>
        <v>0</v>
      </c>
      <c r="MM8" s="897">
        <f t="shared" si="5"/>
        <v>0</v>
      </c>
      <c r="MN8" s="897">
        <f t="shared" si="5"/>
        <v>0</v>
      </c>
      <c r="MO8" s="897">
        <f t="shared" si="5"/>
        <v>0</v>
      </c>
      <c r="MP8" s="897">
        <f t="shared" si="5"/>
        <v>0</v>
      </c>
      <c r="MQ8" s="897">
        <f t="shared" si="5"/>
        <v>0</v>
      </c>
      <c r="MR8" s="897">
        <f t="shared" si="5"/>
        <v>0</v>
      </c>
      <c r="MS8" s="897">
        <f t="shared" si="5"/>
        <v>0</v>
      </c>
      <c r="MT8" s="897">
        <f t="shared" si="5"/>
        <v>0</v>
      </c>
      <c r="MU8" s="897">
        <f t="shared" si="5"/>
        <v>0</v>
      </c>
      <c r="MV8" s="897">
        <f t="shared" si="5"/>
        <v>0</v>
      </c>
      <c r="MW8" s="897">
        <f t="shared" si="5"/>
        <v>0</v>
      </c>
      <c r="MX8" s="897">
        <f t="shared" si="5"/>
        <v>0</v>
      </c>
      <c r="MY8" s="897">
        <f t="shared" si="5"/>
        <v>0</v>
      </c>
      <c r="MZ8" s="897">
        <f t="shared" si="5"/>
        <v>0</v>
      </c>
      <c r="NA8" s="897">
        <f t="shared" si="5"/>
        <v>0</v>
      </c>
      <c r="NB8" s="897">
        <f t="shared" si="5"/>
        <v>0</v>
      </c>
      <c r="NC8" s="897">
        <f t="shared" si="5"/>
        <v>0</v>
      </c>
      <c r="ND8" s="897">
        <f t="shared" si="5"/>
        <v>0</v>
      </c>
      <c r="NE8" s="897">
        <f t="shared" si="5"/>
        <v>0</v>
      </c>
      <c r="NF8" s="897">
        <f t="shared" si="5"/>
        <v>0</v>
      </c>
      <c r="NG8" s="897">
        <f t="shared" si="5"/>
        <v>0</v>
      </c>
      <c r="NH8" s="897">
        <f t="shared" si="5"/>
        <v>0</v>
      </c>
      <c r="NI8" s="897">
        <f t="shared" si="5"/>
        <v>0</v>
      </c>
      <c r="NJ8" s="897">
        <f t="shared" si="5"/>
        <v>0</v>
      </c>
      <c r="NK8" s="897">
        <f t="shared" si="5"/>
        <v>0</v>
      </c>
      <c r="NL8" s="897">
        <f t="shared" si="5"/>
        <v>0</v>
      </c>
      <c r="NM8" s="897">
        <f t="shared" si="5"/>
        <v>0</v>
      </c>
      <c r="NN8" s="897">
        <f t="shared" si="5"/>
        <v>0</v>
      </c>
      <c r="NO8" s="897">
        <f t="shared" si="5"/>
        <v>0</v>
      </c>
      <c r="NP8" s="897">
        <f t="shared" si="5"/>
        <v>0</v>
      </c>
      <c r="NQ8" s="897">
        <f t="shared" si="5"/>
        <v>0</v>
      </c>
      <c r="NR8" s="897">
        <f t="shared" si="5"/>
        <v>0</v>
      </c>
      <c r="NS8" s="897">
        <f t="shared" si="5"/>
        <v>0</v>
      </c>
      <c r="NT8" s="897">
        <f t="shared" si="5"/>
        <v>0</v>
      </c>
      <c r="NU8" s="897">
        <f t="shared" si="5"/>
        <v>0</v>
      </c>
      <c r="NV8" s="897">
        <f t="shared" si="5"/>
        <v>0</v>
      </c>
      <c r="NW8" s="897">
        <f t="shared" si="5"/>
        <v>0</v>
      </c>
      <c r="NX8" s="897">
        <f t="shared" si="5"/>
        <v>0</v>
      </c>
      <c r="NY8" s="897">
        <f t="shared" si="5"/>
        <v>0</v>
      </c>
      <c r="NZ8" s="897">
        <f t="shared" si="5"/>
        <v>0</v>
      </c>
      <c r="OA8" s="897">
        <f t="shared" si="5"/>
        <v>0</v>
      </c>
      <c r="OB8" s="897">
        <f t="shared" si="5"/>
        <v>0</v>
      </c>
      <c r="OC8" s="897">
        <f t="shared" si="5"/>
        <v>0</v>
      </c>
      <c r="OD8" s="897">
        <f t="shared" si="5"/>
        <v>0</v>
      </c>
      <c r="OE8" s="897">
        <f t="shared" si="5"/>
        <v>0</v>
      </c>
      <c r="OF8" s="897">
        <f t="shared" si="5"/>
        <v>0</v>
      </c>
      <c r="OG8" s="897">
        <f t="shared" si="5"/>
        <v>0</v>
      </c>
      <c r="OH8" s="897">
        <f t="shared" si="5"/>
        <v>0</v>
      </c>
      <c r="OI8" s="897">
        <f t="shared" si="5"/>
        <v>0</v>
      </c>
      <c r="OJ8" s="897">
        <f t="shared" si="5"/>
        <v>0</v>
      </c>
      <c r="OK8" s="897">
        <f t="shared" si="5"/>
        <v>0</v>
      </c>
      <c r="OL8" s="897">
        <f t="shared" si="5"/>
        <v>0</v>
      </c>
      <c r="OM8" s="897">
        <f t="shared" si="5"/>
        <v>0</v>
      </c>
      <c r="ON8" s="897">
        <f t="shared" si="5"/>
        <v>0</v>
      </c>
      <c r="OO8" s="897">
        <f t="shared" si="5"/>
        <v>0</v>
      </c>
      <c r="OP8" s="897">
        <f t="shared" si="5"/>
        <v>0</v>
      </c>
      <c r="OQ8" s="897">
        <f t="shared" si="5"/>
        <v>0</v>
      </c>
      <c r="OR8" s="897">
        <f t="shared" si="5"/>
        <v>0</v>
      </c>
      <c r="OS8" s="897">
        <f t="shared" si="5"/>
        <v>0</v>
      </c>
      <c r="OT8" s="897">
        <f t="shared" si="5"/>
        <v>0</v>
      </c>
      <c r="OU8" s="897">
        <f t="shared" si="5"/>
        <v>0</v>
      </c>
      <c r="OV8" s="897">
        <f t="shared" ref="OV8:RG8" si="6">OV9+OV18+OV40+OV44+OV50+OV14</f>
        <v>0</v>
      </c>
      <c r="OW8" s="897">
        <f t="shared" si="6"/>
        <v>0</v>
      </c>
      <c r="OX8" s="897">
        <f t="shared" si="6"/>
        <v>0</v>
      </c>
      <c r="OY8" s="897">
        <f t="shared" si="6"/>
        <v>0</v>
      </c>
      <c r="OZ8" s="897">
        <f t="shared" si="6"/>
        <v>0</v>
      </c>
      <c r="PA8" s="897">
        <f t="shared" si="6"/>
        <v>0</v>
      </c>
      <c r="PB8" s="897">
        <f t="shared" si="6"/>
        <v>0</v>
      </c>
      <c r="PC8" s="897">
        <f t="shared" si="6"/>
        <v>0</v>
      </c>
      <c r="PD8" s="897">
        <f t="shared" si="6"/>
        <v>0</v>
      </c>
      <c r="PE8" s="897">
        <f t="shared" si="6"/>
        <v>0</v>
      </c>
      <c r="PF8" s="897">
        <f t="shared" si="6"/>
        <v>0</v>
      </c>
      <c r="PG8" s="897">
        <f t="shared" si="6"/>
        <v>0</v>
      </c>
      <c r="PH8" s="897">
        <f t="shared" si="6"/>
        <v>0</v>
      </c>
      <c r="PI8" s="897">
        <f t="shared" si="6"/>
        <v>0</v>
      </c>
      <c r="PJ8" s="897">
        <f t="shared" si="6"/>
        <v>0</v>
      </c>
      <c r="PK8" s="897">
        <f t="shared" si="6"/>
        <v>0</v>
      </c>
      <c r="PL8" s="897">
        <f t="shared" si="6"/>
        <v>0</v>
      </c>
      <c r="PM8" s="897">
        <f t="shared" si="6"/>
        <v>0</v>
      </c>
      <c r="PN8" s="897">
        <f t="shared" si="6"/>
        <v>0</v>
      </c>
      <c r="PO8" s="897">
        <f t="shared" si="6"/>
        <v>0</v>
      </c>
      <c r="PP8" s="897">
        <f t="shared" si="6"/>
        <v>0</v>
      </c>
      <c r="PQ8" s="897">
        <f t="shared" si="6"/>
        <v>0</v>
      </c>
      <c r="PR8" s="897">
        <f t="shared" si="6"/>
        <v>0</v>
      </c>
      <c r="PS8" s="897">
        <f t="shared" si="6"/>
        <v>0</v>
      </c>
      <c r="PT8" s="897">
        <f t="shared" si="6"/>
        <v>0</v>
      </c>
      <c r="PU8" s="897">
        <f t="shared" si="6"/>
        <v>0</v>
      </c>
      <c r="PV8" s="897">
        <f t="shared" si="6"/>
        <v>0</v>
      </c>
      <c r="PW8" s="897">
        <f t="shared" si="6"/>
        <v>0</v>
      </c>
      <c r="PX8" s="897">
        <f t="shared" si="6"/>
        <v>0</v>
      </c>
      <c r="PY8" s="897">
        <f t="shared" si="6"/>
        <v>0</v>
      </c>
      <c r="PZ8" s="897">
        <f t="shared" si="6"/>
        <v>0</v>
      </c>
      <c r="QA8" s="897">
        <f t="shared" si="6"/>
        <v>0</v>
      </c>
      <c r="QB8" s="897">
        <f t="shared" si="6"/>
        <v>0</v>
      </c>
      <c r="QC8" s="897">
        <f t="shared" si="6"/>
        <v>0</v>
      </c>
      <c r="QD8" s="897">
        <f t="shared" si="6"/>
        <v>0</v>
      </c>
      <c r="QE8" s="897">
        <f t="shared" si="6"/>
        <v>0</v>
      </c>
      <c r="QF8" s="897">
        <f t="shared" si="6"/>
        <v>0</v>
      </c>
      <c r="QG8" s="897">
        <f t="shared" si="6"/>
        <v>0</v>
      </c>
      <c r="QH8" s="897">
        <f t="shared" si="6"/>
        <v>0</v>
      </c>
      <c r="QI8" s="897">
        <f t="shared" si="6"/>
        <v>0</v>
      </c>
      <c r="QJ8" s="897">
        <f t="shared" si="6"/>
        <v>0</v>
      </c>
      <c r="QK8" s="897">
        <f t="shared" si="6"/>
        <v>0</v>
      </c>
      <c r="QL8" s="897">
        <f t="shared" si="6"/>
        <v>0</v>
      </c>
      <c r="QM8" s="897">
        <f t="shared" si="6"/>
        <v>0</v>
      </c>
      <c r="QN8" s="897">
        <f t="shared" si="6"/>
        <v>0</v>
      </c>
      <c r="QO8" s="897">
        <f t="shared" si="6"/>
        <v>0</v>
      </c>
      <c r="QP8" s="897">
        <f t="shared" si="6"/>
        <v>0</v>
      </c>
      <c r="QQ8" s="897">
        <f t="shared" si="6"/>
        <v>0</v>
      </c>
      <c r="QR8" s="897">
        <f t="shared" si="6"/>
        <v>0</v>
      </c>
      <c r="QS8" s="897">
        <f t="shared" si="6"/>
        <v>0</v>
      </c>
      <c r="QT8" s="897">
        <f t="shared" si="6"/>
        <v>0</v>
      </c>
      <c r="QU8" s="897">
        <f t="shared" si="6"/>
        <v>0</v>
      </c>
      <c r="QV8" s="897">
        <f t="shared" si="6"/>
        <v>0</v>
      </c>
      <c r="QW8" s="897">
        <f t="shared" si="6"/>
        <v>0</v>
      </c>
      <c r="QX8" s="897">
        <f t="shared" si="6"/>
        <v>0</v>
      </c>
      <c r="QY8" s="897">
        <f t="shared" si="6"/>
        <v>0</v>
      </c>
      <c r="QZ8" s="897">
        <f t="shared" si="6"/>
        <v>0</v>
      </c>
      <c r="RA8" s="897">
        <f t="shared" si="6"/>
        <v>0</v>
      </c>
      <c r="RB8" s="897">
        <f t="shared" si="6"/>
        <v>0</v>
      </c>
      <c r="RC8" s="897">
        <f t="shared" si="6"/>
        <v>0</v>
      </c>
      <c r="RD8" s="897">
        <f t="shared" si="6"/>
        <v>0</v>
      </c>
      <c r="RE8" s="897">
        <f t="shared" si="6"/>
        <v>0</v>
      </c>
      <c r="RF8" s="897">
        <f t="shared" si="6"/>
        <v>0</v>
      </c>
      <c r="RG8" s="897">
        <f t="shared" si="6"/>
        <v>0</v>
      </c>
      <c r="RH8" s="897">
        <f t="shared" ref="RH8:TS8" si="7">RH9+RH18+RH40+RH44+RH50+RH14</f>
        <v>0</v>
      </c>
      <c r="RI8" s="897">
        <f t="shared" si="7"/>
        <v>0</v>
      </c>
      <c r="RJ8" s="897">
        <f t="shared" si="7"/>
        <v>0</v>
      </c>
      <c r="RK8" s="897">
        <f t="shared" si="7"/>
        <v>0</v>
      </c>
      <c r="RL8" s="897">
        <f t="shared" si="7"/>
        <v>0</v>
      </c>
      <c r="RM8" s="897">
        <f t="shared" si="7"/>
        <v>0</v>
      </c>
      <c r="RN8" s="897">
        <f t="shared" si="7"/>
        <v>0</v>
      </c>
      <c r="RO8" s="897">
        <f t="shared" si="7"/>
        <v>0</v>
      </c>
      <c r="RP8" s="897">
        <f t="shared" si="7"/>
        <v>0</v>
      </c>
      <c r="RQ8" s="897">
        <f t="shared" si="7"/>
        <v>0</v>
      </c>
      <c r="RR8" s="897">
        <f t="shared" si="7"/>
        <v>0</v>
      </c>
      <c r="RS8" s="897">
        <f t="shared" si="7"/>
        <v>0</v>
      </c>
      <c r="RT8" s="897">
        <f t="shared" si="7"/>
        <v>0</v>
      </c>
      <c r="RU8" s="897">
        <f t="shared" si="7"/>
        <v>0</v>
      </c>
      <c r="RV8" s="897">
        <f t="shared" si="7"/>
        <v>0</v>
      </c>
      <c r="RW8" s="897">
        <f t="shared" si="7"/>
        <v>0</v>
      </c>
      <c r="RX8" s="897">
        <f t="shared" si="7"/>
        <v>0</v>
      </c>
      <c r="RY8" s="897">
        <f t="shared" si="7"/>
        <v>0</v>
      </c>
      <c r="RZ8" s="897">
        <f t="shared" si="7"/>
        <v>0</v>
      </c>
      <c r="SA8" s="897">
        <f t="shared" si="7"/>
        <v>0</v>
      </c>
      <c r="SB8" s="897">
        <f t="shared" si="7"/>
        <v>0</v>
      </c>
      <c r="SC8" s="897">
        <f t="shared" si="7"/>
        <v>0</v>
      </c>
      <c r="SD8" s="897">
        <f t="shared" si="7"/>
        <v>0</v>
      </c>
      <c r="SE8" s="897">
        <f t="shared" si="7"/>
        <v>0</v>
      </c>
      <c r="SF8" s="897">
        <f t="shared" si="7"/>
        <v>0</v>
      </c>
      <c r="SG8" s="897">
        <f t="shared" si="7"/>
        <v>0</v>
      </c>
      <c r="SH8" s="897">
        <f t="shared" si="7"/>
        <v>0</v>
      </c>
      <c r="SI8" s="897">
        <f t="shared" si="7"/>
        <v>0</v>
      </c>
      <c r="SJ8" s="897">
        <f t="shared" si="7"/>
        <v>0</v>
      </c>
      <c r="SK8" s="897">
        <f t="shared" si="7"/>
        <v>0</v>
      </c>
      <c r="SL8" s="897">
        <f t="shared" si="7"/>
        <v>0</v>
      </c>
      <c r="SM8" s="897">
        <f t="shared" si="7"/>
        <v>0</v>
      </c>
      <c r="SN8" s="897">
        <f t="shared" si="7"/>
        <v>0</v>
      </c>
      <c r="SO8" s="897">
        <f t="shared" si="7"/>
        <v>0</v>
      </c>
      <c r="SP8" s="897">
        <f t="shared" si="7"/>
        <v>0</v>
      </c>
      <c r="SQ8" s="897">
        <f t="shared" si="7"/>
        <v>0</v>
      </c>
      <c r="SR8" s="897">
        <f t="shared" si="7"/>
        <v>0</v>
      </c>
      <c r="SS8" s="897">
        <f t="shared" si="7"/>
        <v>0</v>
      </c>
      <c r="ST8" s="897">
        <f t="shared" si="7"/>
        <v>0</v>
      </c>
      <c r="SU8" s="897">
        <f t="shared" si="7"/>
        <v>0</v>
      </c>
      <c r="SV8" s="897">
        <f t="shared" si="7"/>
        <v>0</v>
      </c>
      <c r="SW8" s="897">
        <f t="shared" si="7"/>
        <v>0</v>
      </c>
      <c r="SX8" s="897">
        <f t="shared" si="7"/>
        <v>0</v>
      </c>
      <c r="SY8" s="897">
        <f t="shared" si="7"/>
        <v>0</v>
      </c>
      <c r="SZ8" s="897">
        <f t="shared" si="7"/>
        <v>0</v>
      </c>
      <c r="TA8" s="897">
        <f t="shared" si="7"/>
        <v>0</v>
      </c>
      <c r="TB8" s="897">
        <f t="shared" si="7"/>
        <v>0</v>
      </c>
      <c r="TC8" s="897">
        <f t="shared" si="7"/>
        <v>0</v>
      </c>
      <c r="TD8" s="897">
        <f t="shared" si="7"/>
        <v>0</v>
      </c>
      <c r="TE8" s="897">
        <f t="shared" si="7"/>
        <v>0</v>
      </c>
      <c r="TF8" s="897">
        <f t="shared" si="7"/>
        <v>0</v>
      </c>
      <c r="TG8" s="897">
        <f t="shared" si="7"/>
        <v>0</v>
      </c>
      <c r="TH8" s="897">
        <f t="shared" si="7"/>
        <v>0</v>
      </c>
      <c r="TI8" s="897">
        <f t="shared" si="7"/>
        <v>0</v>
      </c>
      <c r="TJ8" s="897">
        <f t="shared" si="7"/>
        <v>0</v>
      </c>
      <c r="TK8" s="897">
        <f t="shared" si="7"/>
        <v>0</v>
      </c>
      <c r="TL8" s="897">
        <f t="shared" si="7"/>
        <v>0</v>
      </c>
      <c r="TM8" s="897">
        <f t="shared" si="7"/>
        <v>0</v>
      </c>
      <c r="TN8" s="897">
        <f t="shared" si="7"/>
        <v>0</v>
      </c>
      <c r="TO8" s="897">
        <f t="shared" si="7"/>
        <v>0</v>
      </c>
      <c r="TP8" s="897">
        <f t="shared" si="7"/>
        <v>0</v>
      </c>
      <c r="TQ8" s="897">
        <f t="shared" si="7"/>
        <v>0</v>
      </c>
      <c r="TR8" s="897">
        <f t="shared" si="7"/>
        <v>0</v>
      </c>
      <c r="TS8" s="897">
        <f t="shared" si="7"/>
        <v>0</v>
      </c>
      <c r="TT8" s="897">
        <f t="shared" ref="TT8:WE8" si="8">TT9+TT18+TT40+TT44+TT50+TT14</f>
        <v>0</v>
      </c>
      <c r="TU8" s="897">
        <f t="shared" si="8"/>
        <v>0</v>
      </c>
      <c r="TV8" s="897">
        <f t="shared" si="8"/>
        <v>0</v>
      </c>
      <c r="TW8" s="897">
        <f t="shared" si="8"/>
        <v>0</v>
      </c>
      <c r="TX8" s="897">
        <f t="shared" si="8"/>
        <v>0</v>
      </c>
      <c r="TY8" s="897">
        <f t="shared" si="8"/>
        <v>0</v>
      </c>
      <c r="TZ8" s="897">
        <f t="shared" si="8"/>
        <v>0</v>
      </c>
      <c r="UA8" s="897">
        <f t="shared" si="8"/>
        <v>0</v>
      </c>
      <c r="UB8" s="897">
        <f t="shared" si="8"/>
        <v>0</v>
      </c>
      <c r="UC8" s="897">
        <f t="shared" si="8"/>
        <v>0</v>
      </c>
      <c r="UD8" s="897">
        <f t="shared" si="8"/>
        <v>0</v>
      </c>
      <c r="UE8" s="897">
        <f t="shared" si="8"/>
        <v>0</v>
      </c>
      <c r="UF8" s="897">
        <f t="shared" si="8"/>
        <v>0</v>
      </c>
      <c r="UG8" s="897">
        <f t="shared" si="8"/>
        <v>0</v>
      </c>
      <c r="UH8" s="897">
        <f t="shared" si="8"/>
        <v>0</v>
      </c>
      <c r="UI8" s="897">
        <f t="shared" si="8"/>
        <v>0</v>
      </c>
      <c r="UJ8" s="897">
        <f t="shared" si="8"/>
        <v>0</v>
      </c>
      <c r="UK8" s="897">
        <f t="shared" si="8"/>
        <v>0</v>
      </c>
      <c r="UL8" s="897">
        <f t="shared" si="8"/>
        <v>0</v>
      </c>
      <c r="UM8" s="897">
        <f t="shared" si="8"/>
        <v>0</v>
      </c>
      <c r="UN8" s="897">
        <f t="shared" si="8"/>
        <v>0</v>
      </c>
      <c r="UO8" s="897">
        <f t="shared" si="8"/>
        <v>0</v>
      </c>
      <c r="UP8" s="897">
        <f t="shared" si="8"/>
        <v>0</v>
      </c>
      <c r="UQ8" s="897">
        <f t="shared" si="8"/>
        <v>0</v>
      </c>
      <c r="UR8" s="897">
        <f t="shared" si="8"/>
        <v>0</v>
      </c>
      <c r="US8" s="897">
        <f t="shared" si="8"/>
        <v>0</v>
      </c>
      <c r="UT8" s="897">
        <f t="shared" si="8"/>
        <v>0</v>
      </c>
      <c r="UU8" s="897">
        <f t="shared" si="8"/>
        <v>0</v>
      </c>
      <c r="UV8" s="897">
        <f t="shared" si="8"/>
        <v>0</v>
      </c>
      <c r="UW8" s="897">
        <f t="shared" si="8"/>
        <v>0</v>
      </c>
      <c r="UX8" s="897">
        <f t="shared" si="8"/>
        <v>0</v>
      </c>
      <c r="UY8" s="897">
        <f t="shared" si="8"/>
        <v>0</v>
      </c>
      <c r="UZ8" s="897">
        <f t="shared" si="8"/>
        <v>0</v>
      </c>
      <c r="VA8" s="897">
        <f t="shared" si="8"/>
        <v>0</v>
      </c>
      <c r="VB8" s="897">
        <f t="shared" si="8"/>
        <v>0</v>
      </c>
      <c r="VC8" s="897">
        <f t="shared" si="8"/>
        <v>0</v>
      </c>
      <c r="VD8" s="897">
        <f t="shared" si="8"/>
        <v>0</v>
      </c>
      <c r="VE8" s="897">
        <f t="shared" si="8"/>
        <v>0</v>
      </c>
      <c r="VF8" s="897">
        <f t="shared" si="8"/>
        <v>0</v>
      </c>
      <c r="VG8" s="897">
        <f t="shared" si="8"/>
        <v>0</v>
      </c>
      <c r="VH8" s="897">
        <f t="shared" si="8"/>
        <v>0</v>
      </c>
      <c r="VI8" s="897">
        <f t="shared" si="8"/>
        <v>0</v>
      </c>
      <c r="VJ8" s="897">
        <f t="shared" si="8"/>
        <v>0</v>
      </c>
      <c r="VK8" s="897">
        <f t="shared" si="8"/>
        <v>0</v>
      </c>
      <c r="VL8" s="897">
        <f t="shared" si="8"/>
        <v>0</v>
      </c>
      <c r="VM8" s="897">
        <f t="shared" si="8"/>
        <v>0</v>
      </c>
      <c r="VN8" s="897">
        <f t="shared" si="8"/>
        <v>0</v>
      </c>
      <c r="VO8" s="897">
        <f t="shared" si="8"/>
        <v>0</v>
      </c>
      <c r="VP8" s="897">
        <f t="shared" si="8"/>
        <v>0</v>
      </c>
      <c r="VQ8" s="897">
        <f t="shared" si="8"/>
        <v>0</v>
      </c>
      <c r="VR8" s="897">
        <f t="shared" si="8"/>
        <v>0</v>
      </c>
      <c r="VS8" s="897">
        <f t="shared" si="8"/>
        <v>0</v>
      </c>
      <c r="VT8" s="897">
        <f t="shared" si="8"/>
        <v>0</v>
      </c>
      <c r="VU8" s="897">
        <f t="shared" si="8"/>
        <v>0</v>
      </c>
      <c r="VV8" s="897">
        <f t="shared" si="8"/>
        <v>0</v>
      </c>
      <c r="VW8" s="897">
        <f t="shared" si="8"/>
        <v>0</v>
      </c>
      <c r="VX8" s="897">
        <f t="shared" si="8"/>
        <v>0</v>
      </c>
      <c r="VY8" s="897">
        <f t="shared" si="8"/>
        <v>0</v>
      </c>
      <c r="VZ8" s="897">
        <f t="shared" si="8"/>
        <v>0</v>
      </c>
      <c r="WA8" s="897">
        <f t="shared" si="8"/>
        <v>0</v>
      </c>
      <c r="WB8" s="897">
        <f t="shared" si="8"/>
        <v>0</v>
      </c>
      <c r="WC8" s="897">
        <f t="shared" si="8"/>
        <v>0</v>
      </c>
      <c r="WD8" s="897">
        <f t="shared" si="8"/>
        <v>0</v>
      </c>
      <c r="WE8" s="897">
        <f t="shared" si="8"/>
        <v>0</v>
      </c>
      <c r="WF8" s="897">
        <f t="shared" ref="WF8:YQ8" si="9">WF9+WF18+WF40+WF44+WF50+WF14</f>
        <v>0</v>
      </c>
      <c r="WG8" s="897">
        <f t="shared" si="9"/>
        <v>0</v>
      </c>
      <c r="WH8" s="897">
        <f t="shared" si="9"/>
        <v>0</v>
      </c>
      <c r="WI8" s="897">
        <f t="shared" si="9"/>
        <v>0</v>
      </c>
      <c r="WJ8" s="897">
        <f t="shared" si="9"/>
        <v>0</v>
      </c>
      <c r="WK8" s="897">
        <f t="shared" si="9"/>
        <v>0</v>
      </c>
      <c r="WL8" s="897">
        <f t="shared" si="9"/>
        <v>0</v>
      </c>
      <c r="WM8" s="897">
        <f t="shared" si="9"/>
        <v>0</v>
      </c>
      <c r="WN8" s="897">
        <f t="shared" si="9"/>
        <v>0</v>
      </c>
      <c r="WO8" s="897">
        <f t="shared" si="9"/>
        <v>0</v>
      </c>
      <c r="WP8" s="897">
        <f t="shared" si="9"/>
        <v>0</v>
      </c>
      <c r="WQ8" s="897">
        <f t="shared" si="9"/>
        <v>0</v>
      </c>
      <c r="WR8" s="897">
        <f t="shared" si="9"/>
        <v>0</v>
      </c>
      <c r="WS8" s="897">
        <f t="shared" si="9"/>
        <v>0</v>
      </c>
      <c r="WT8" s="897">
        <f t="shared" si="9"/>
        <v>0</v>
      </c>
      <c r="WU8" s="897">
        <f t="shared" si="9"/>
        <v>0</v>
      </c>
      <c r="WV8" s="897">
        <f t="shared" si="9"/>
        <v>0</v>
      </c>
      <c r="WW8" s="897">
        <f t="shared" si="9"/>
        <v>0</v>
      </c>
      <c r="WX8" s="897">
        <f t="shared" si="9"/>
        <v>0</v>
      </c>
      <c r="WY8" s="897">
        <f t="shared" si="9"/>
        <v>0</v>
      </c>
      <c r="WZ8" s="897">
        <f t="shared" si="9"/>
        <v>0</v>
      </c>
      <c r="XA8" s="897">
        <f t="shared" si="9"/>
        <v>0</v>
      </c>
      <c r="XB8" s="897">
        <f t="shared" si="9"/>
        <v>0</v>
      </c>
      <c r="XC8" s="897">
        <f t="shared" si="9"/>
        <v>0</v>
      </c>
      <c r="XD8" s="897">
        <f t="shared" si="9"/>
        <v>0</v>
      </c>
      <c r="XE8" s="897">
        <f t="shared" si="9"/>
        <v>0</v>
      </c>
      <c r="XF8" s="897">
        <f t="shared" si="9"/>
        <v>0</v>
      </c>
      <c r="XG8" s="897">
        <f t="shared" si="9"/>
        <v>0</v>
      </c>
      <c r="XH8" s="897">
        <f t="shared" si="9"/>
        <v>0</v>
      </c>
      <c r="XI8" s="897">
        <f t="shared" si="9"/>
        <v>0</v>
      </c>
      <c r="XJ8" s="897">
        <f t="shared" si="9"/>
        <v>0</v>
      </c>
      <c r="XK8" s="897">
        <f t="shared" si="9"/>
        <v>0</v>
      </c>
      <c r="XL8" s="897">
        <f t="shared" si="9"/>
        <v>0</v>
      </c>
      <c r="XM8" s="897">
        <f t="shared" si="9"/>
        <v>0</v>
      </c>
      <c r="XN8" s="897">
        <f t="shared" si="9"/>
        <v>0</v>
      </c>
      <c r="XO8" s="897">
        <f t="shared" si="9"/>
        <v>0</v>
      </c>
      <c r="XP8" s="897">
        <f t="shared" si="9"/>
        <v>0</v>
      </c>
      <c r="XQ8" s="897">
        <f t="shared" si="9"/>
        <v>0</v>
      </c>
      <c r="XR8" s="897">
        <f t="shared" si="9"/>
        <v>0</v>
      </c>
      <c r="XS8" s="897">
        <f t="shared" si="9"/>
        <v>0</v>
      </c>
      <c r="XT8" s="897">
        <f t="shared" si="9"/>
        <v>0</v>
      </c>
      <c r="XU8" s="897">
        <f t="shared" si="9"/>
        <v>0</v>
      </c>
      <c r="XV8" s="897">
        <f t="shared" si="9"/>
        <v>0</v>
      </c>
      <c r="XW8" s="897">
        <f t="shared" si="9"/>
        <v>0</v>
      </c>
      <c r="XX8" s="897">
        <f t="shared" si="9"/>
        <v>0</v>
      </c>
      <c r="XY8" s="897">
        <f t="shared" si="9"/>
        <v>0</v>
      </c>
      <c r="XZ8" s="897">
        <f t="shared" si="9"/>
        <v>0</v>
      </c>
      <c r="YA8" s="897">
        <f t="shared" si="9"/>
        <v>0</v>
      </c>
      <c r="YB8" s="897">
        <f t="shared" si="9"/>
        <v>0</v>
      </c>
      <c r="YC8" s="897">
        <f t="shared" si="9"/>
        <v>0</v>
      </c>
      <c r="YD8" s="897">
        <f t="shared" si="9"/>
        <v>0</v>
      </c>
      <c r="YE8" s="897">
        <f t="shared" si="9"/>
        <v>0</v>
      </c>
      <c r="YF8" s="897">
        <f t="shared" si="9"/>
        <v>0</v>
      </c>
      <c r="YG8" s="897">
        <f t="shared" si="9"/>
        <v>0</v>
      </c>
      <c r="YH8" s="897">
        <f t="shared" si="9"/>
        <v>0</v>
      </c>
      <c r="YI8" s="897">
        <f t="shared" si="9"/>
        <v>0</v>
      </c>
      <c r="YJ8" s="897">
        <f t="shared" si="9"/>
        <v>0</v>
      </c>
      <c r="YK8" s="897">
        <f t="shared" si="9"/>
        <v>0</v>
      </c>
      <c r="YL8" s="897">
        <f t="shared" si="9"/>
        <v>0</v>
      </c>
      <c r="YM8" s="897">
        <f t="shared" si="9"/>
        <v>0</v>
      </c>
      <c r="YN8" s="897">
        <f t="shared" si="9"/>
        <v>0</v>
      </c>
      <c r="YO8" s="897">
        <f t="shared" si="9"/>
        <v>0</v>
      </c>
      <c r="YP8" s="897">
        <f t="shared" si="9"/>
        <v>0</v>
      </c>
      <c r="YQ8" s="897">
        <f t="shared" si="9"/>
        <v>0</v>
      </c>
      <c r="YR8" s="897">
        <f t="shared" ref="YR8:ABC8" si="10">YR9+YR18+YR40+YR44+YR50+YR14</f>
        <v>0</v>
      </c>
      <c r="YS8" s="897">
        <f t="shared" si="10"/>
        <v>0</v>
      </c>
      <c r="YT8" s="897">
        <f t="shared" si="10"/>
        <v>0</v>
      </c>
      <c r="YU8" s="897">
        <f t="shared" si="10"/>
        <v>0</v>
      </c>
      <c r="YV8" s="897">
        <f t="shared" si="10"/>
        <v>0</v>
      </c>
      <c r="YW8" s="897">
        <f t="shared" si="10"/>
        <v>0</v>
      </c>
      <c r="YX8" s="897">
        <f t="shared" si="10"/>
        <v>0</v>
      </c>
      <c r="YY8" s="897">
        <f t="shared" si="10"/>
        <v>0</v>
      </c>
      <c r="YZ8" s="897">
        <f t="shared" si="10"/>
        <v>0</v>
      </c>
      <c r="ZA8" s="897">
        <f t="shared" si="10"/>
        <v>0</v>
      </c>
      <c r="ZB8" s="897">
        <f t="shared" si="10"/>
        <v>0</v>
      </c>
      <c r="ZC8" s="897">
        <f t="shared" si="10"/>
        <v>0</v>
      </c>
      <c r="ZD8" s="897">
        <f t="shared" si="10"/>
        <v>0</v>
      </c>
      <c r="ZE8" s="897">
        <f t="shared" si="10"/>
        <v>0</v>
      </c>
      <c r="ZF8" s="897">
        <f t="shared" si="10"/>
        <v>0</v>
      </c>
      <c r="ZG8" s="897">
        <f t="shared" si="10"/>
        <v>0</v>
      </c>
      <c r="ZH8" s="897">
        <f t="shared" si="10"/>
        <v>0</v>
      </c>
      <c r="ZI8" s="897">
        <f t="shared" si="10"/>
        <v>0</v>
      </c>
      <c r="ZJ8" s="897">
        <f t="shared" si="10"/>
        <v>0</v>
      </c>
      <c r="ZK8" s="897">
        <f t="shared" si="10"/>
        <v>0</v>
      </c>
      <c r="ZL8" s="897">
        <f t="shared" si="10"/>
        <v>0</v>
      </c>
      <c r="ZM8" s="897">
        <f t="shared" si="10"/>
        <v>0</v>
      </c>
      <c r="ZN8" s="897">
        <f t="shared" si="10"/>
        <v>0</v>
      </c>
      <c r="ZO8" s="897">
        <f t="shared" si="10"/>
        <v>0</v>
      </c>
      <c r="ZP8" s="897">
        <f t="shared" si="10"/>
        <v>0</v>
      </c>
      <c r="ZQ8" s="897">
        <f t="shared" si="10"/>
        <v>0</v>
      </c>
      <c r="ZR8" s="897">
        <f t="shared" si="10"/>
        <v>0</v>
      </c>
      <c r="ZS8" s="897">
        <f t="shared" si="10"/>
        <v>0</v>
      </c>
      <c r="ZT8" s="897">
        <f t="shared" si="10"/>
        <v>0</v>
      </c>
      <c r="ZU8" s="897">
        <f t="shared" si="10"/>
        <v>0</v>
      </c>
      <c r="ZV8" s="897">
        <f t="shared" si="10"/>
        <v>0</v>
      </c>
      <c r="ZW8" s="897">
        <f t="shared" si="10"/>
        <v>0</v>
      </c>
      <c r="ZX8" s="897">
        <f t="shared" si="10"/>
        <v>0</v>
      </c>
      <c r="ZY8" s="897">
        <f t="shared" si="10"/>
        <v>0</v>
      </c>
      <c r="ZZ8" s="897">
        <f t="shared" si="10"/>
        <v>0</v>
      </c>
      <c r="AAA8" s="897">
        <f t="shared" si="10"/>
        <v>0</v>
      </c>
      <c r="AAB8" s="897">
        <f t="shared" si="10"/>
        <v>0</v>
      </c>
      <c r="AAC8" s="897">
        <f t="shared" si="10"/>
        <v>0</v>
      </c>
      <c r="AAD8" s="897">
        <f t="shared" si="10"/>
        <v>0</v>
      </c>
      <c r="AAE8" s="897">
        <f t="shared" si="10"/>
        <v>0</v>
      </c>
      <c r="AAF8" s="897">
        <f t="shared" si="10"/>
        <v>0</v>
      </c>
      <c r="AAG8" s="897">
        <f t="shared" si="10"/>
        <v>0</v>
      </c>
      <c r="AAH8" s="897">
        <f t="shared" si="10"/>
        <v>0</v>
      </c>
      <c r="AAI8" s="897">
        <f t="shared" si="10"/>
        <v>0</v>
      </c>
      <c r="AAJ8" s="897">
        <f t="shared" si="10"/>
        <v>0</v>
      </c>
      <c r="AAK8" s="897">
        <f t="shared" si="10"/>
        <v>0</v>
      </c>
      <c r="AAL8" s="897">
        <f t="shared" si="10"/>
        <v>0</v>
      </c>
      <c r="AAM8" s="897">
        <f t="shared" si="10"/>
        <v>0</v>
      </c>
      <c r="AAN8" s="897">
        <f t="shared" si="10"/>
        <v>0</v>
      </c>
      <c r="AAO8" s="897">
        <f t="shared" si="10"/>
        <v>0</v>
      </c>
      <c r="AAP8" s="897">
        <f t="shared" si="10"/>
        <v>0</v>
      </c>
      <c r="AAQ8" s="897">
        <f t="shared" si="10"/>
        <v>0</v>
      </c>
      <c r="AAR8" s="897">
        <f t="shared" si="10"/>
        <v>0</v>
      </c>
      <c r="AAS8" s="897">
        <f t="shared" si="10"/>
        <v>0</v>
      </c>
      <c r="AAT8" s="897">
        <f t="shared" si="10"/>
        <v>0</v>
      </c>
      <c r="AAU8" s="897">
        <f t="shared" si="10"/>
        <v>0</v>
      </c>
      <c r="AAV8" s="897">
        <f t="shared" si="10"/>
        <v>0</v>
      </c>
      <c r="AAW8" s="897">
        <f t="shared" si="10"/>
        <v>0</v>
      </c>
      <c r="AAX8" s="897">
        <f t="shared" si="10"/>
        <v>0</v>
      </c>
      <c r="AAY8" s="897">
        <f t="shared" si="10"/>
        <v>0</v>
      </c>
      <c r="AAZ8" s="897">
        <f t="shared" si="10"/>
        <v>0</v>
      </c>
      <c r="ABA8" s="897">
        <f t="shared" si="10"/>
        <v>0</v>
      </c>
      <c r="ABB8" s="897">
        <f t="shared" si="10"/>
        <v>0</v>
      </c>
      <c r="ABC8" s="897">
        <f t="shared" si="10"/>
        <v>0</v>
      </c>
      <c r="ABD8" s="897">
        <f t="shared" ref="ABD8:ADO8" si="11">ABD9+ABD18+ABD40+ABD44+ABD50+ABD14</f>
        <v>0</v>
      </c>
      <c r="ABE8" s="897">
        <f t="shared" si="11"/>
        <v>0</v>
      </c>
      <c r="ABF8" s="897">
        <f t="shared" si="11"/>
        <v>0</v>
      </c>
      <c r="ABG8" s="897">
        <f t="shared" si="11"/>
        <v>0</v>
      </c>
      <c r="ABH8" s="897">
        <f t="shared" si="11"/>
        <v>0</v>
      </c>
      <c r="ABI8" s="897">
        <f t="shared" si="11"/>
        <v>0</v>
      </c>
      <c r="ABJ8" s="897">
        <f t="shared" si="11"/>
        <v>0</v>
      </c>
      <c r="ABK8" s="897">
        <f t="shared" si="11"/>
        <v>0</v>
      </c>
      <c r="ABL8" s="897">
        <f t="shared" si="11"/>
        <v>0</v>
      </c>
      <c r="ABM8" s="897">
        <f t="shared" si="11"/>
        <v>0</v>
      </c>
      <c r="ABN8" s="897">
        <f t="shared" si="11"/>
        <v>0</v>
      </c>
      <c r="ABO8" s="897">
        <f t="shared" si="11"/>
        <v>0</v>
      </c>
      <c r="ABP8" s="897">
        <f t="shared" si="11"/>
        <v>0</v>
      </c>
      <c r="ABQ8" s="897">
        <f t="shared" si="11"/>
        <v>0</v>
      </c>
      <c r="ABR8" s="897">
        <f t="shared" si="11"/>
        <v>0</v>
      </c>
      <c r="ABS8" s="897">
        <f t="shared" si="11"/>
        <v>0</v>
      </c>
      <c r="ABT8" s="897">
        <f t="shared" si="11"/>
        <v>0</v>
      </c>
      <c r="ABU8" s="897">
        <f t="shared" si="11"/>
        <v>0</v>
      </c>
      <c r="ABV8" s="897">
        <f t="shared" si="11"/>
        <v>0</v>
      </c>
      <c r="ABW8" s="897">
        <f t="shared" si="11"/>
        <v>0</v>
      </c>
      <c r="ABX8" s="897">
        <f t="shared" si="11"/>
        <v>0</v>
      </c>
      <c r="ABY8" s="897">
        <f t="shared" si="11"/>
        <v>0</v>
      </c>
      <c r="ABZ8" s="897">
        <f t="shared" si="11"/>
        <v>0</v>
      </c>
      <c r="ACA8" s="897">
        <f t="shared" si="11"/>
        <v>0</v>
      </c>
      <c r="ACB8" s="897">
        <f t="shared" si="11"/>
        <v>0</v>
      </c>
      <c r="ACC8" s="897">
        <f t="shared" si="11"/>
        <v>0</v>
      </c>
      <c r="ACD8" s="897">
        <f t="shared" si="11"/>
        <v>0</v>
      </c>
      <c r="ACE8" s="897">
        <f t="shared" si="11"/>
        <v>0</v>
      </c>
      <c r="ACF8" s="897">
        <f t="shared" si="11"/>
        <v>0</v>
      </c>
      <c r="ACG8" s="897">
        <f t="shared" si="11"/>
        <v>0</v>
      </c>
      <c r="ACH8" s="897">
        <f t="shared" si="11"/>
        <v>0</v>
      </c>
      <c r="ACI8" s="897">
        <f t="shared" si="11"/>
        <v>0</v>
      </c>
      <c r="ACJ8" s="897">
        <f t="shared" si="11"/>
        <v>0</v>
      </c>
      <c r="ACK8" s="897">
        <f t="shared" si="11"/>
        <v>0</v>
      </c>
      <c r="ACL8" s="897">
        <f t="shared" si="11"/>
        <v>0</v>
      </c>
      <c r="ACM8" s="897">
        <f t="shared" si="11"/>
        <v>0</v>
      </c>
      <c r="ACN8" s="897">
        <f t="shared" si="11"/>
        <v>0</v>
      </c>
      <c r="ACO8" s="897">
        <f t="shared" si="11"/>
        <v>0</v>
      </c>
      <c r="ACP8" s="897">
        <f t="shared" si="11"/>
        <v>0</v>
      </c>
      <c r="ACQ8" s="897">
        <f t="shared" si="11"/>
        <v>0</v>
      </c>
      <c r="ACR8" s="897">
        <f t="shared" si="11"/>
        <v>0</v>
      </c>
      <c r="ACS8" s="897">
        <f t="shared" si="11"/>
        <v>0</v>
      </c>
      <c r="ACT8" s="897">
        <f t="shared" si="11"/>
        <v>0</v>
      </c>
      <c r="ACU8" s="897">
        <f t="shared" si="11"/>
        <v>0</v>
      </c>
      <c r="ACV8" s="897">
        <f t="shared" si="11"/>
        <v>0</v>
      </c>
      <c r="ACW8" s="897">
        <f t="shared" si="11"/>
        <v>0</v>
      </c>
      <c r="ACX8" s="897">
        <f t="shared" si="11"/>
        <v>0</v>
      </c>
      <c r="ACY8" s="897">
        <f t="shared" si="11"/>
        <v>0</v>
      </c>
      <c r="ACZ8" s="897">
        <f t="shared" si="11"/>
        <v>0</v>
      </c>
      <c r="ADA8" s="897">
        <f t="shared" si="11"/>
        <v>0</v>
      </c>
      <c r="ADB8" s="897">
        <f t="shared" si="11"/>
        <v>0</v>
      </c>
      <c r="ADC8" s="897">
        <f t="shared" si="11"/>
        <v>0</v>
      </c>
      <c r="ADD8" s="897">
        <f t="shared" si="11"/>
        <v>0</v>
      </c>
      <c r="ADE8" s="897">
        <f t="shared" si="11"/>
        <v>0</v>
      </c>
      <c r="ADF8" s="897">
        <f t="shared" si="11"/>
        <v>0</v>
      </c>
      <c r="ADG8" s="897">
        <f t="shared" si="11"/>
        <v>0</v>
      </c>
      <c r="ADH8" s="897">
        <f t="shared" si="11"/>
        <v>0</v>
      </c>
      <c r="ADI8" s="897">
        <f t="shared" si="11"/>
        <v>0</v>
      </c>
      <c r="ADJ8" s="897">
        <f t="shared" si="11"/>
        <v>0</v>
      </c>
      <c r="ADK8" s="897">
        <f t="shared" si="11"/>
        <v>0</v>
      </c>
      <c r="ADL8" s="897">
        <f t="shared" si="11"/>
        <v>0</v>
      </c>
      <c r="ADM8" s="897">
        <f t="shared" si="11"/>
        <v>0</v>
      </c>
      <c r="ADN8" s="897">
        <f t="shared" si="11"/>
        <v>0</v>
      </c>
      <c r="ADO8" s="897">
        <f t="shared" si="11"/>
        <v>0</v>
      </c>
      <c r="ADP8" s="897">
        <f t="shared" ref="ADP8:AGA8" si="12">ADP9+ADP18+ADP40+ADP44+ADP50+ADP14</f>
        <v>0</v>
      </c>
      <c r="ADQ8" s="897">
        <f t="shared" si="12"/>
        <v>0</v>
      </c>
      <c r="ADR8" s="897">
        <f t="shared" si="12"/>
        <v>0</v>
      </c>
      <c r="ADS8" s="897">
        <f t="shared" si="12"/>
        <v>0</v>
      </c>
      <c r="ADT8" s="897">
        <f t="shared" si="12"/>
        <v>0</v>
      </c>
      <c r="ADU8" s="897">
        <f t="shared" si="12"/>
        <v>0</v>
      </c>
      <c r="ADV8" s="897">
        <f t="shared" si="12"/>
        <v>0</v>
      </c>
      <c r="ADW8" s="897">
        <f t="shared" si="12"/>
        <v>0</v>
      </c>
      <c r="ADX8" s="897">
        <f t="shared" si="12"/>
        <v>0</v>
      </c>
      <c r="ADY8" s="897">
        <f t="shared" si="12"/>
        <v>0</v>
      </c>
      <c r="ADZ8" s="897">
        <f t="shared" si="12"/>
        <v>0</v>
      </c>
      <c r="AEA8" s="897">
        <f t="shared" si="12"/>
        <v>0</v>
      </c>
      <c r="AEB8" s="897">
        <f t="shared" si="12"/>
        <v>0</v>
      </c>
      <c r="AEC8" s="897">
        <f t="shared" si="12"/>
        <v>0</v>
      </c>
      <c r="AED8" s="897">
        <f t="shared" si="12"/>
        <v>0</v>
      </c>
      <c r="AEE8" s="897">
        <f t="shared" si="12"/>
        <v>0</v>
      </c>
      <c r="AEF8" s="897">
        <f t="shared" si="12"/>
        <v>0</v>
      </c>
      <c r="AEG8" s="897">
        <f t="shared" si="12"/>
        <v>0</v>
      </c>
      <c r="AEH8" s="897">
        <f t="shared" si="12"/>
        <v>0</v>
      </c>
      <c r="AEI8" s="897">
        <f t="shared" si="12"/>
        <v>0</v>
      </c>
      <c r="AEJ8" s="897">
        <f t="shared" si="12"/>
        <v>0</v>
      </c>
      <c r="AEK8" s="897">
        <f t="shared" si="12"/>
        <v>0</v>
      </c>
      <c r="AEL8" s="897">
        <f t="shared" si="12"/>
        <v>0</v>
      </c>
      <c r="AEM8" s="897">
        <f t="shared" si="12"/>
        <v>0</v>
      </c>
      <c r="AEN8" s="897">
        <f t="shared" si="12"/>
        <v>0</v>
      </c>
      <c r="AEO8" s="897">
        <f t="shared" si="12"/>
        <v>0</v>
      </c>
      <c r="AEP8" s="897">
        <f t="shared" si="12"/>
        <v>0</v>
      </c>
      <c r="AEQ8" s="897">
        <f t="shared" si="12"/>
        <v>0</v>
      </c>
      <c r="AER8" s="897">
        <f t="shared" si="12"/>
        <v>0</v>
      </c>
      <c r="AES8" s="897">
        <f t="shared" si="12"/>
        <v>0</v>
      </c>
      <c r="AET8" s="897">
        <f t="shared" si="12"/>
        <v>0</v>
      </c>
      <c r="AEU8" s="897">
        <f t="shared" si="12"/>
        <v>0</v>
      </c>
      <c r="AEV8" s="897">
        <f t="shared" si="12"/>
        <v>0</v>
      </c>
      <c r="AEW8" s="897">
        <f t="shared" si="12"/>
        <v>0</v>
      </c>
      <c r="AEX8" s="897">
        <f t="shared" si="12"/>
        <v>0</v>
      </c>
      <c r="AEY8" s="897">
        <f t="shared" si="12"/>
        <v>0</v>
      </c>
      <c r="AEZ8" s="897">
        <f t="shared" si="12"/>
        <v>0</v>
      </c>
      <c r="AFA8" s="897">
        <f t="shared" si="12"/>
        <v>0</v>
      </c>
      <c r="AFB8" s="897">
        <f t="shared" si="12"/>
        <v>0</v>
      </c>
      <c r="AFC8" s="897">
        <f t="shared" si="12"/>
        <v>0</v>
      </c>
      <c r="AFD8" s="897">
        <f t="shared" si="12"/>
        <v>0</v>
      </c>
      <c r="AFE8" s="897">
        <f t="shared" si="12"/>
        <v>0</v>
      </c>
      <c r="AFF8" s="897">
        <f t="shared" si="12"/>
        <v>0</v>
      </c>
      <c r="AFG8" s="897">
        <f t="shared" si="12"/>
        <v>0</v>
      </c>
      <c r="AFH8" s="897">
        <f t="shared" si="12"/>
        <v>0</v>
      </c>
      <c r="AFI8" s="897">
        <f t="shared" si="12"/>
        <v>0</v>
      </c>
      <c r="AFJ8" s="897">
        <f t="shared" si="12"/>
        <v>0</v>
      </c>
      <c r="AFK8" s="897">
        <f t="shared" si="12"/>
        <v>0</v>
      </c>
      <c r="AFL8" s="897">
        <f t="shared" si="12"/>
        <v>0</v>
      </c>
      <c r="AFM8" s="897">
        <f t="shared" si="12"/>
        <v>0</v>
      </c>
      <c r="AFN8" s="897">
        <f t="shared" si="12"/>
        <v>0</v>
      </c>
      <c r="AFO8" s="897">
        <f t="shared" si="12"/>
        <v>0</v>
      </c>
      <c r="AFP8" s="897">
        <f t="shared" si="12"/>
        <v>0</v>
      </c>
      <c r="AFQ8" s="897">
        <f t="shared" si="12"/>
        <v>0</v>
      </c>
      <c r="AFR8" s="897">
        <f t="shared" si="12"/>
        <v>0</v>
      </c>
      <c r="AFS8" s="897">
        <f t="shared" si="12"/>
        <v>0</v>
      </c>
      <c r="AFT8" s="897">
        <f t="shared" si="12"/>
        <v>0</v>
      </c>
      <c r="AFU8" s="897">
        <f t="shared" si="12"/>
        <v>0</v>
      </c>
      <c r="AFV8" s="897">
        <f t="shared" si="12"/>
        <v>0</v>
      </c>
      <c r="AFW8" s="897">
        <f t="shared" si="12"/>
        <v>0</v>
      </c>
      <c r="AFX8" s="897">
        <f t="shared" si="12"/>
        <v>0</v>
      </c>
      <c r="AFY8" s="897">
        <f t="shared" si="12"/>
        <v>0</v>
      </c>
      <c r="AFZ8" s="897">
        <f t="shared" si="12"/>
        <v>0</v>
      </c>
      <c r="AGA8" s="897">
        <f t="shared" si="12"/>
        <v>0</v>
      </c>
      <c r="AGB8" s="897">
        <f t="shared" ref="AGB8:AIM8" si="13">AGB9+AGB18+AGB40+AGB44+AGB50+AGB14</f>
        <v>0</v>
      </c>
      <c r="AGC8" s="897">
        <f t="shared" si="13"/>
        <v>0</v>
      </c>
      <c r="AGD8" s="897">
        <f t="shared" si="13"/>
        <v>0</v>
      </c>
      <c r="AGE8" s="897">
        <f t="shared" si="13"/>
        <v>0</v>
      </c>
      <c r="AGF8" s="897">
        <f t="shared" si="13"/>
        <v>0</v>
      </c>
      <c r="AGG8" s="897">
        <f t="shared" si="13"/>
        <v>0</v>
      </c>
      <c r="AGH8" s="897">
        <f t="shared" si="13"/>
        <v>0</v>
      </c>
      <c r="AGI8" s="897">
        <f t="shared" si="13"/>
        <v>0</v>
      </c>
      <c r="AGJ8" s="897">
        <f t="shared" si="13"/>
        <v>0</v>
      </c>
      <c r="AGK8" s="897">
        <f t="shared" si="13"/>
        <v>0</v>
      </c>
      <c r="AGL8" s="897">
        <f t="shared" si="13"/>
        <v>0</v>
      </c>
      <c r="AGM8" s="897">
        <f t="shared" si="13"/>
        <v>0</v>
      </c>
      <c r="AGN8" s="897">
        <f t="shared" si="13"/>
        <v>0</v>
      </c>
      <c r="AGO8" s="897">
        <f t="shared" si="13"/>
        <v>0</v>
      </c>
      <c r="AGP8" s="897">
        <f t="shared" si="13"/>
        <v>0</v>
      </c>
      <c r="AGQ8" s="897">
        <f t="shared" si="13"/>
        <v>0</v>
      </c>
      <c r="AGR8" s="897">
        <f t="shared" si="13"/>
        <v>0</v>
      </c>
      <c r="AGS8" s="897">
        <f t="shared" si="13"/>
        <v>0</v>
      </c>
      <c r="AGT8" s="897">
        <f t="shared" si="13"/>
        <v>0</v>
      </c>
      <c r="AGU8" s="897">
        <f t="shared" si="13"/>
        <v>0</v>
      </c>
      <c r="AGV8" s="897">
        <f t="shared" si="13"/>
        <v>0</v>
      </c>
      <c r="AGW8" s="897">
        <f t="shared" si="13"/>
        <v>0</v>
      </c>
      <c r="AGX8" s="897">
        <f t="shared" si="13"/>
        <v>0</v>
      </c>
      <c r="AGY8" s="897">
        <f t="shared" si="13"/>
        <v>0</v>
      </c>
      <c r="AGZ8" s="897">
        <f t="shared" si="13"/>
        <v>0</v>
      </c>
      <c r="AHA8" s="897">
        <f t="shared" si="13"/>
        <v>0</v>
      </c>
      <c r="AHB8" s="897">
        <f t="shared" si="13"/>
        <v>0</v>
      </c>
      <c r="AHC8" s="897">
        <f t="shared" si="13"/>
        <v>0</v>
      </c>
      <c r="AHD8" s="897">
        <f t="shared" si="13"/>
        <v>0</v>
      </c>
      <c r="AHE8" s="897">
        <f t="shared" si="13"/>
        <v>0</v>
      </c>
      <c r="AHF8" s="897">
        <f t="shared" si="13"/>
        <v>0</v>
      </c>
      <c r="AHG8" s="897">
        <f t="shared" si="13"/>
        <v>0</v>
      </c>
      <c r="AHH8" s="897">
        <f t="shared" si="13"/>
        <v>0</v>
      </c>
      <c r="AHI8" s="897">
        <f t="shared" si="13"/>
        <v>0</v>
      </c>
      <c r="AHJ8" s="897">
        <f t="shared" si="13"/>
        <v>0</v>
      </c>
      <c r="AHK8" s="897">
        <f t="shared" si="13"/>
        <v>0</v>
      </c>
      <c r="AHL8" s="897">
        <f t="shared" si="13"/>
        <v>0</v>
      </c>
      <c r="AHM8" s="897">
        <f t="shared" si="13"/>
        <v>0</v>
      </c>
      <c r="AHN8" s="897">
        <f t="shared" si="13"/>
        <v>0</v>
      </c>
      <c r="AHO8" s="897">
        <f t="shared" si="13"/>
        <v>0</v>
      </c>
      <c r="AHP8" s="897">
        <f t="shared" si="13"/>
        <v>0</v>
      </c>
      <c r="AHQ8" s="897">
        <f t="shared" si="13"/>
        <v>0</v>
      </c>
      <c r="AHR8" s="897">
        <f t="shared" si="13"/>
        <v>0</v>
      </c>
      <c r="AHS8" s="897">
        <f t="shared" si="13"/>
        <v>0</v>
      </c>
      <c r="AHT8" s="897">
        <f t="shared" si="13"/>
        <v>0</v>
      </c>
      <c r="AHU8" s="897">
        <f t="shared" si="13"/>
        <v>0</v>
      </c>
      <c r="AHV8" s="897">
        <f t="shared" si="13"/>
        <v>0</v>
      </c>
      <c r="AHW8" s="897">
        <f t="shared" si="13"/>
        <v>0</v>
      </c>
      <c r="AHX8" s="897">
        <f t="shared" si="13"/>
        <v>0</v>
      </c>
      <c r="AHY8" s="897">
        <f t="shared" si="13"/>
        <v>0</v>
      </c>
      <c r="AHZ8" s="897">
        <f t="shared" si="13"/>
        <v>0</v>
      </c>
      <c r="AIA8" s="897">
        <f t="shared" si="13"/>
        <v>0</v>
      </c>
      <c r="AIB8" s="897">
        <f t="shared" si="13"/>
        <v>0</v>
      </c>
      <c r="AIC8" s="897">
        <f t="shared" si="13"/>
        <v>0</v>
      </c>
      <c r="AID8" s="897">
        <f t="shared" si="13"/>
        <v>0</v>
      </c>
      <c r="AIE8" s="897">
        <f t="shared" si="13"/>
        <v>0</v>
      </c>
      <c r="AIF8" s="897">
        <f t="shared" si="13"/>
        <v>0</v>
      </c>
      <c r="AIG8" s="897">
        <f t="shared" si="13"/>
        <v>0</v>
      </c>
      <c r="AIH8" s="897">
        <f t="shared" si="13"/>
        <v>0</v>
      </c>
      <c r="AII8" s="897">
        <f t="shared" si="13"/>
        <v>0</v>
      </c>
      <c r="AIJ8" s="897">
        <f t="shared" si="13"/>
        <v>0</v>
      </c>
      <c r="AIK8" s="897">
        <f t="shared" si="13"/>
        <v>0</v>
      </c>
      <c r="AIL8" s="897">
        <f t="shared" si="13"/>
        <v>0</v>
      </c>
      <c r="AIM8" s="897">
        <f t="shared" si="13"/>
        <v>0</v>
      </c>
      <c r="AIN8" s="897">
        <f t="shared" ref="AIN8:AKY8" si="14">AIN9+AIN18+AIN40+AIN44+AIN50+AIN14</f>
        <v>0</v>
      </c>
      <c r="AIO8" s="897">
        <f t="shared" si="14"/>
        <v>0</v>
      </c>
      <c r="AIP8" s="897">
        <f t="shared" si="14"/>
        <v>0</v>
      </c>
      <c r="AIQ8" s="897">
        <f t="shared" si="14"/>
        <v>0</v>
      </c>
      <c r="AIR8" s="897">
        <f t="shared" si="14"/>
        <v>0</v>
      </c>
      <c r="AIS8" s="897">
        <f t="shared" si="14"/>
        <v>0</v>
      </c>
      <c r="AIT8" s="897">
        <f t="shared" si="14"/>
        <v>0</v>
      </c>
      <c r="AIU8" s="897">
        <f t="shared" si="14"/>
        <v>0</v>
      </c>
      <c r="AIV8" s="897">
        <f t="shared" si="14"/>
        <v>0</v>
      </c>
      <c r="AIW8" s="897">
        <f t="shared" si="14"/>
        <v>0</v>
      </c>
      <c r="AIX8" s="897">
        <f t="shared" si="14"/>
        <v>0</v>
      </c>
      <c r="AIY8" s="897">
        <f t="shared" si="14"/>
        <v>0</v>
      </c>
      <c r="AIZ8" s="897">
        <f t="shared" si="14"/>
        <v>0</v>
      </c>
      <c r="AJA8" s="897">
        <f t="shared" si="14"/>
        <v>0</v>
      </c>
      <c r="AJB8" s="897">
        <f t="shared" si="14"/>
        <v>0</v>
      </c>
      <c r="AJC8" s="897">
        <f t="shared" si="14"/>
        <v>0</v>
      </c>
      <c r="AJD8" s="897">
        <f t="shared" si="14"/>
        <v>0</v>
      </c>
      <c r="AJE8" s="897">
        <f t="shared" si="14"/>
        <v>0</v>
      </c>
      <c r="AJF8" s="897">
        <f t="shared" si="14"/>
        <v>0</v>
      </c>
      <c r="AJG8" s="897">
        <f t="shared" si="14"/>
        <v>0</v>
      </c>
      <c r="AJH8" s="897">
        <f t="shared" si="14"/>
        <v>0</v>
      </c>
      <c r="AJI8" s="897">
        <f t="shared" si="14"/>
        <v>0</v>
      </c>
      <c r="AJJ8" s="897">
        <f t="shared" si="14"/>
        <v>0</v>
      </c>
      <c r="AJK8" s="897">
        <f t="shared" si="14"/>
        <v>0</v>
      </c>
      <c r="AJL8" s="897">
        <f t="shared" si="14"/>
        <v>0</v>
      </c>
      <c r="AJM8" s="897">
        <f t="shared" si="14"/>
        <v>0</v>
      </c>
      <c r="AJN8" s="897">
        <f t="shared" si="14"/>
        <v>0</v>
      </c>
      <c r="AJO8" s="897">
        <f t="shared" si="14"/>
        <v>0</v>
      </c>
      <c r="AJP8" s="897">
        <f t="shared" si="14"/>
        <v>0</v>
      </c>
      <c r="AJQ8" s="897">
        <f t="shared" si="14"/>
        <v>0</v>
      </c>
      <c r="AJR8" s="897">
        <f t="shared" si="14"/>
        <v>0</v>
      </c>
      <c r="AJS8" s="897">
        <f t="shared" si="14"/>
        <v>0</v>
      </c>
      <c r="AJT8" s="897">
        <f t="shared" si="14"/>
        <v>0</v>
      </c>
      <c r="AJU8" s="897">
        <f t="shared" si="14"/>
        <v>0</v>
      </c>
      <c r="AJV8" s="897">
        <f t="shared" si="14"/>
        <v>0</v>
      </c>
      <c r="AJW8" s="897">
        <f t="shared" si="14"/>
        <v>0</v>
      </c>
      <c r="AJX8" s="897">
        <f t="shared" si="14"/>
        <v>0</v>
      </c>
      <c r="AJY8" s="897">
        <f t="shared" si="14"/>
        <v>0</v>
      </c>
      <c r="AJZ8" s="897">
        <f t="shared" si="14"/>
        <v>0</v>
      </c>
      <c r="AKA8" s="897">
        <f t="shared" si="14"/>
        <v>0</v>
      </c>
      <c r="AKB8" s="897">
        <f t="shared" si="14"/>
        <v>0</v>
      </c>
      <c r="AKC8" s="897">
        <f t="shared" si="14"/>
        <v>0</v>
      </c>
      <c r="AKD8" s="897">
        <f t="shared" si="14"/>
        <v>0</v>
      </c>
      <c r="AKE8" s="897">
        <f t="shared" si="14"/>
        <v>0</v>
      </c>
      <c r="AKF8" s="897">
        <f t="shared" si="14"/>
        <v>0</v>
      </c>
      <c r="AKG8" s="897">
        <f t="shared" si="14"/>
        <v>0</v>
      </c>
      <c r="AKH8" s="897">
        <f t="shared" si="14"/>
        <v>0</v>
      </c>
      <c r="AKI8" s="897">
        <f t="shared" si="14"/>
        <v>0</v>
      </c>
      <c r="AKJ8" s="897">
        <f t="shared" si="14"/>
        <v>0</v>
      </c>
      <c r="AKK8" s="897">
        <f t="shared" si="14"/>
        <v>0</v>
      </c>
      <c r="AKL8" s="897">
        <f t="shared" si="14"/>
        <v>0</v>
      </c>
      <c r="AKM8" s="897">
        <f t="shared" si="14"/>
        <v>0</v>
      </c>
      <c r="AKN8" s="897">
        <f t="shared" si="14"/>
        <v>0</v>
      </c>
      <c r="AKO8" s="897">
        <f t="shared" si="14"/>
        <v>0</v>
      </c>
      <c r="AKP8" s="897">
        <f t="shared" si="14"/>
        <v>0</v>
      </c>
      <c r="AKQ8" s="897">
        <f t="shared" si="14"/>
        <v>0</v>
      </c>
      <c r="AKR8" s="897">
        <f t="shared" si="14"/>
        <v>0</v>
      </c>
      <c r="AKS8" s="897">
        <f t="shared" si="14"/>
        <v>0</v>
      </c>
      <c r="AKT8" s="897">
        <f t="shared" si="14"/>
        <v>0</v>
      </c>
      <c r="AKU8" s="897">
        <f t="shared" si="14"/>
        <v>0</v>
      </c>
      <c r="AKV8" s="897">
        <f t="shared" si="14"/>
        <v>0</v>
      </c>
      <c r="AKW8" s="897">
        <f t="shared" si="14"/>
        <v>0</v>
      </c>
      <c r="AKX8" s="897">
        <f t="shared" si="14"/>
        <v>0</v>
      </c>
      <c r="AKY8" s="897">
        <f t="shared" si="14"/>
        <v>0</v>
      </c>
      <c r="AKZ8" s="897">
        <f t="shared" ref="AKZ8:ANK8" si="15">AKZ9+AKZ18+AKZ40+AKZ44+AKZ50+AKZ14</f>
        <v>0</v>
      </c>
      <c r="ALA8" s="897">
        <f t="shared" si="15"/>
        <v>0</v>
      </c>
      <c r="ALB8" s="897">
        <f t="shared" si="15"/>
        <v>0</v>
      </c>
      <c r="ALC8" s="897">
        <f t="shared" si="15"/>
        <v>0</v>
      </c>
      <c r="ALD8" s="897">
        <f t="shared" si="15"/>
        <v>0</v>
      </c>
      <c r="ALE8" s="897">
        <f t="shared" si="15"/>
        <v>0</v>
      </c>
      <c r="ALF8" s="897">
        <f t="shared" si="15"/>
        <v>0</v>
      </c>
      <c r="ALG8" s="897">
        <f t="shared" si="15"/>
        <v>0</v>
      </c>
      <c r="ALH8" s="897">
        <f t="shared" si="15"/>
        <v>0</v>
      </c>
      <c r="ALI8" s="897">
        <f t="shared" si="15"/>
        <v>0</v>
      </c>
      <c r="ALJ8" s="897">
        <f t="shared" si="15"/>
        <v>0</v>
      </c>
      <c r="ALK8" s="897">
        <f t="shared" si="15"/>
        <v>0</v>
      </c>
      <c r="ALL8" s="897">
        <f t="shared" si="15"/>
        <v>0</v>
      </c>
      <c r="ALM8" s="897">
        <f t="shared" si="15"/>
        <v>0</v>
      </c>
      <c r="ALN8" s="897">
        <f t="shared" si="15"/>
        <v>0</v>
      </c>
      <c r="ALO8" s="897">
        <f t="shared" si="15"/>
        <v>0</v>
      </c>
      <c r="ALP8" s="897">
        <f t="shared" si="15"/>
        <v>0</v>
      </c>
      <c r="ALQ8" s="897">
        <f t="shared" si="15"/>
        <v>0</v>
      </c>
      <c r="ALR8" s="897">
        <f t="shared" si="15"/>
        <v>0</v>
      </c>
      <c r="ALS8" s="897">
        <f t="shared" si="15"/>
        <v>0</v>
      </c>
      <c r="ALT8" s="897">
        <f t="shared" si="15"/>
        <v>0</v>
      </c>
      <c r="ALU8" s="897">
        <f t="shared" si="15"/>
        <v>0</v>
      </c>
      <c r="ALV8" s="897">
        <f t="shared" si="15"/>
        <v>0</v>
      </c>
      <c r="ALW8" s="897">
        <f t="shared" si="15"/>
        <v>0</v>
      </c>
      <c r="ALX8" s="897">
        <f t="shared" si="15"/>
        <v>0</v>
      </c>
      <c r="ALY8" s="897">
        <f t="shared" si="15"/>
        <v>0</v>
      </c>
      <c r="ALZ8" s="897">
        <f t="shared" si="15"/>
        <v>0</v>
      </c>
      <c r="AMA8" s="897">
        <f t="shared" si="15"/>
        <v>0</v>
      </c>
      <c r="AMB8" s="897">
        <f t="shared" si="15"/>
        <v>0</v>
      </c>
      <c r="AMC8" s="897">
        <f t="shared" si="15"/>
        <v>0</v>
      </c>
      <c r="AMD8" s="897">
        <f t="shared" si="15"/>
        <v>0</v>
      </c>
      <c r="AME8" s="897">
        <f t="shared" si="15"/>
        <v>0</v>
      </c>
      <c r="AMF8" s="897">
        <f t="shared" si="15"/>
        <v>0</v>
      </c>
      <c r="AMG8" s="897">
        <f t="shared" si="15"/>
        <v>0</v>
      </c>
      <c r="AMH8" s="897">
        <f t="shared" si="15"/>
        <v>0</v>
      </c>
      <c r="AMI8" s="897">
        <f t="shared" si="15"/>
        <v>0</v>
      </c>
      <c r="AMJ8" s="897">
        <f t="shared" si="15"/>
        <v>0</v>
      </c>
      <c r="AMK8" s="897">
        <f t="shared" si="15"/>
        <v>0</v>
      </c>
      <c r="AML8" s="897">
        <f t="shared" si="15"/>
        <v>0</v>
      </c>
      <c r="AMM8" s="897">
        <f t="shared" si="15"/>
        <v>0</v>
      </c>
      <c r="AMN8" s="897">
        <f t="shared" si="15"/>
        <v>0</v>
      </c>
      <c r="AMO8" s="897">
        <f t="shared" si="15"/>
        <v>0</v>
      </c>
      <c r="AMP8" s="897">
        <f t="shared" si="15"/>
        <v>0</v>
      </c>
      <c r="AMQ8" s="897">
        <f t="shared" si="15"/>
        <v>0</v>
      </c>
      <c r="AMR8" s="897">
        <f t="shared" si="15"/>
        <v>0</v>
      </c>
      <c r="AMS8" s="897">
        <f t="shared" si="15"/>
        <v>0</v>
      </c>
      <c r="AMT8" s="897">
        <f t="shared" si="15"/>
        <v>0</v>
      </c>
      <c r="AMU8" s="897">
        <f t="shared" si="15"/>
        <v>0</v>
      </c>
      <c r="AMV8" s="897">
        <f t="shared" si="15"/>
        <v>0</v>
      </c>
      <c r="AMW8" s="897">
        <f t="shared" si="15"/>
        <v>0</v>
      </c>
      <c r="AMX8" s="897">
        <f t="shared" si="15"/>
        <v>0</v>
      </c>
      <c r="AMY8" s="897">
        <f t="shared" si="15"/>
        <v>0</v>
      </c>
      <c r="AMZ8" s="897">
        <f t="shared" si="15"/>
        <v>0</v>
      </c>
      <c r="ANA8" s="897">
        <f t="shared" si="15"/>
        <v>0</v>
      </c>
      <c r="ANB8" s="897">
        <f t="shared" si="15"/>
        <v>0</v>
      </c>
      <c r="ANC8" s="897">
        <f t="shared" si="15"/>
        <v>0</v>
      </c>
      <c r="AND8" s="897">
        <f t="shared" si="15"/>
        <v>0</v>
      </c>
      <c r="ANE8" s="897">
        <f t="shared" si="15"/>
        <v>0</v>
      </c>
      <c r="ANF8" s="897">
        <f t="shared" si="15"/>
        <v>0</v>
      </c>
      <c r="ANG8" s="897">
        <f t="shared" si="15"/>
        <v>0</v>
      </c>
      <c r="ANH8" s="897">
        <f t="shared" si="15"/>
        <v>0</v>
      </c>
      <c r="ANI8" s="897">
        <f t="shared" si="15"/>
        <v>0</v>
      </c>
      <c r="ANJ8" s="897">
        <f t="shared" si="15"/>
        <v>0</v>
      </c>
      <c r="ANK8" s="897">
        <f t="shared" si="15"/>
        <v>0</v>
      </c>
      <c r="ANL8" s="897">
        <f t="shared" ref="ANL8:APW8" si="16">ANL9+ANL18+ANL40+ANL44+ANL50+ANL14</f>
        <v>0</v>
      </c>
      <c r="ANM8" s="897">
        <f t="shared" si="16"/>
        <v>0</v>
      </c>
      <c r="ANN8" s="897">
        <f t="shared" si="16"/>
        <v>0</v>
      </c>
      <c r="ANO8" s="897">
        <f t="shared" si="16"/>
        <v>0</v>
      </c>
      <c r="ANP8" s="897">
        <f t="shared" si="16"/>
        <v>0</v>
      </c>
      <c r="ANQ8" s="897">
        <f t="shared" si="16"/>
        <v>0</v>
      </c>
      <c r="ANR8" s="897">
        <f t="shared" si="16"/>
        <v>0</v>
      </c>
      <c r="ANS8" s="897">
        <f t="shared" si="16"/>
        <v>0</v>
      </c>
      <c r="ANT8" s="897">
        <f t="shared" si="16"/>
        <v>0</v>
      </c>
      <c r="ANU8" s="897">
        <f t="shared" si="16"/>
        <v>0</v>
      </c>
      <c r="ANV8" s="897">
        <f t="shared" si="16"/>
        <v>0</v>
      </c>
      <c r="ANW8" s="897">
        <f t="shared" si="16"/>
        <v>0</v>
      </c>
      <c r="ANX8" s="897">
        <f t="shared" si="16"/>
        <v>0</v>
      </c>
      <c r="ANY8" s="897">
        <f t="shared" si="16"/>
        <v>0</v>
      </c>
      <c r="ANZ8" s="897">
        <f t="shared" si="16"/>
        <v>0</v>
      </c>
      <c r="AOA8" s="897">
        <f t="shared" si="16"/>
        <v>0</v>
      </c>
      <c r="AOB8" s="897">
        <f t="shared" si="16"/>
        <v>0</v>
      </c>
      <c r="AOC8" s="897">
        <f t="shared" si="16"/>
        <v>0</v>
      </c>
      <c r="AOD8" s="897">
        <f t="shared" si="16"/>
        <v>0</v>
      </c>
      <c r="AOE8" s="897">
        <f t="shared" si="16"/>
        <v>0</v>
      </c>
      <c r="AOF8" s="897">
        <f t="shared" si="16"/>
        <v>0</v>
      </c>
      <c r="AOG8" s="897">
        <f t="shared" si="16"/>
        <v>0</v>
      </c>
      <c r="AOH8" s="897">
        <f t="shared" si="16"/>
        <v>0</v>
      </c>
      <c r="AOI8" s="897">
        <f t="shared" si="16"/>
        <v>0</v>
      </c>
      <c r="AOJ8" s="897">
        <f t="shared" si="16"/>
        <v>0</v>
      </c>
      <c r="AOK8" s="897">
        <f t="shared" si="16"/>
        <v>0</v>
      </c>
      <c r="AOL8" s="897">
        <f t="shared" si="16"/>
        <v>0</v>
      </c>
      <c r="AOM8" s="897">
        <f t="shared" si="16"/>
        <v>0</v>
      </c>
      <c r="AON8" s="897">
        <f t="shared" si="16"/>
        <v>0</v>
      </c>
      <c r="AOO8" s="897">
        <f t="shared" si="16"/>
        <v>0</v>
      </c>
      <c r="AOP8" s="897">
        <f t="shared" si="16"/>
        <v>0</v>
      </c>
      <c r="AOQ8" s="897">
        <f t="shared" si="16"/>
        <v>0</v>
      </c>
      <c r="AOR8" s="897">
        <f t="shared" si="16"/>
        <v>0</v>
      </c>
      <c r="AOS8" s="897">
        <f t="shared" si="16"/>
        <v>0</v>
      </c>
      <c r="AOT8" s="897">
        <f t="shared" si="16"/>
        <v>0</v>
      </c>
      <c r="AOU8" s="897">
        <f t="shared" si="16"/>
        <v>0</v>
      </c>
      <c r="AOV8" s="897">
        <f t="shared" si="16"/>
        <v>0</v>
      </c>
      <c r="AOW8" s="897">
        <f t="shared" si="16"/>
        <v>0</v>
      </c>
      <c r="AOX8" s="897">
        <f t="shared" si="16"/>
        <v>0</v>
      </c>
      <c r="AOY8" s="897">
        <f t="shared" si="16"/>
        <v>0</v>
      </c>
      <c r="AOZ8" s="897">
        <f t="shared" si="16"/>
        <v>0</v>
      </c>
      <c r="APA8" s="897">
        <f t="shared" si="16"/>
        <v>0</v>
      </c>
      <c r="APB8" s="897">
        <f t="shared" si="16"/>
        <v>0</v>
      </c>
      <c r="APC8" s="897">
        <f t="shared" si="16"/>
        <v>0</v>
      </c>
      <c r="APD8" s="897">
        <f t="shared" si="16"/>
        <v>0</v>
      </c>
      <c r="APE8" s="897">
        <f t="shared" si="16"/>
        <v>0</v>
      </c>
      <c r="APF8" s="897">
        <f t="shared" si="16"/>
        <v>0</v>
      </c>
      <c r="APG8" s="897">
        <f t="shared" si="16"/>
        <v>0</v>
      </c>
      <c r="APH8" s="897">
        <f t="shared" si="16"/>
        <v>0</v>
      </c>
      <c r="API8" s="897">
        <f t="shared" si="16"/>
        <v>0</v>
      </c>
      <c r="APJ8" s="897">
        <f t="shared" si="16"/>
        <v>0</v>
      </c>
      <c r="APK8" s="897">
        <f t="shared" si="16"/>
        <v>0</v>
      </c>
      <c r="APL8" s="897">
        <f t="shared" si="16"/>
        <v>0</v>
      </c>
      <c r="APM8" s="897">
        <f t="shared" si="16"/>
        <v>0</v>
      </c>
      <c r="APN8" s="897">
        <f t="shared" si="16"/>
        <v>0</v>
      </c>
      <c r="APO8" s="897">
        <f t="shared" si="16"/>
        <v>0</v>
      </c>
      <c r="APP8" s="897">
        <f t="shared" si="16"/>
        <v>0</v>
      </c>
      <c r="APQ8" s="897">
        <f t="shared" si="16"/>
        <v>0</v>
      </c>
      <c r="APR8" s="897">
        <f t="shared" si="16"/>
        <v>0</v>
      </c>
      <c r="APS8" s="897">
        <f t="shared" si="16"/>
        <v>0</v>
      </c>
      <c r="APT8" s="897">
        <f t="shared" si="16"/>
        <v>0</v>
      </c>
      <c r="APU8" s="897">
        <f t="shared" si="16"/>
        <v>0</v>
      </c>
      <c r="APV8" s="897">
        <f t="shared" si="16"/>
        <v>0</v>
      </c>
      <c r="APW8" s="897">
        <f t="shared" si="16"/>
        <v>0</v>
      </c>
      <c r="APX8" s="897">
        <f t="shared" ref="APX8:ASI8" si="17">APX9+APX18+APX40+APX44+APX50+APX14</f>
        <v>0</v>
      </c>
      <c r="APY8" s="897">
        <f t="shared" si="17"/>
        <v>0</v>
      </c>
      <c r="APZ8" s="897">
        <f t="shared" si="17"/>
        <v>0</v>
      </c>
      <c r="AQA8" s="897">
        <f t="shared" si="17"/>
        <v>0</v>
      </c>
      <c r="AQB8" s="897">
        <f t="shared" si="17"/>
        <v>0</v>
      </c>
      <c r="AQC8" s="897">
        <f t="shared" si="17"/>
        <v>0</v>
      </c>
      <c r="AQD8" s="897">
        <f t="shared" si="17"/>
        <v>0</v>
      </c>
      <c r="AQE8" s="897">
        <f t="shared" si="17"/>
        <v>0</v>
      </c>
      <c r="AQF8" s="897">
        <f t="shared" si="17"/>
        <v>0</v>
      </c>
      <c r="AQG8" s="897">
        <f t="shared" si="17"/>
        <v>0</v>
      </c>
      <c r="AQH8" s="897">
        <f t="shared" si="17"/>
        <v>0</v>
      </c>
      <c r="AQI8" s="897">
        <f t="shared" si="17"/>
        <v>0</v>
      </c>
      <c r="AQJ8" s="897">
        <f t="shared" si="17"/>
        <v>0</v>
      </c>
      <c r="AQK8" s="897">
        <f t="shared" si="17"/>
        <v>0</v>
      </c>
      <c r="AQL8" s="897">
        <f t="shared" si="17"/>
        <v>0</v>
      </c>
      <c r="AQM8" s="897">
        <f t="shared" si="17"/>
        <v>0</v>
      </c>
      <c r="AQN8" s="897">
        <f t="shared" si="17"/>
        <v>0</v>
      </c>
      <c r="AQO8" s="897">
        <f t="shared" si="17"/>
        <v>0</v>
      </c>
      <c r="AQP8" s="897">
        <f t="shared" si="17"/>
        <v>0</v>
      </c>
      <c r="AQQ8" s="897">
        <f t="shared" si="17"/>
        <v>0</v>
      </c>
      <c r="AQR8" s="897">
        <f t="shared" si="17"/>
        <v>0</v>
      </c>
      <c r="AQS8" s="897">
        <f t="shared" si="17"/>
        <v>0</v>
      </c>
      <c r="AQT8" s="897">
        <f t="shared" si="17"/>
        <v>0</v>
      </c>
      <c r="AQU8" s="897">
        <f t="shared" si="17"/>
        <v>0</v>
      </c>
      <c r="AQV8" s="897">
        <f t="shared" si="17"/>
        <v>0</v>
      </c>
      <c r="AQW8" s="897">
        <f t="shared" si="17"/>
        <v>0</v>
      </c>
      <c r="AQX8" s="897">
        <f t="shared" si="17"/>
        <v>0</v>
      </c>
      <c r="AQY8" s="897">
        <f t="shared" si="17"/>
        <v>0</v>
      </c>
      <c r="AQZ8" s="897">
        <f t="shared" si="17"/>
        <v>0</v>
      </c>
      <c r="ARA8" s="897">
        <f t="shared" si="17"/>
        <v>0</v>
      </c>
      <c r="ARB8" s="897">
        <f t="shared" si="17"/>
        <v>0</v>
      </c>
      <c r="ARC8" s="897">
        <f t="shared" si="17"/>
        <v>0</v>
      </c>
      <c r="ARD8" s="897">
        <f t="shared" si="17"/>
        <v>0</v>
      </c>
      <c r="ARE8" s="897">
        <f t="shared" si="17"/>
        <v>0</v>
      </c>
      <c r="ARF8" s="897">
        <f t="shared" si="17"/>
        <v>0</v>
      </c>
      <c r="ARG8" s="897">
        <f t="shared" si="17"/>
        <v>0</v>
      </c>
      <c r="ARH8" s="897">
        <f t="shared" si="17"/>
        <v>0</v>
      </c>
      <c r="ARI8" s="897">
        <f t="shared" si="17"/>
        <v>0</v>
      </c>
      <c r="ARJ8" s="897">
        <f t="shared" si="17"/>
        <v>0</v>
      </c>
      <c r="ARK8" s="897">
        <f t="shared" si="17"/>
        <v>0</v>
      </c>
      <c r="ARL8" s="897">
        <f t="shared" si="17"/>
        <v>0</v>
      </c>
      <c r="ARM8" s="897">
        <f t="shared" si="17"/>
        <v>0</v>
      </c>
      <c r="ARN8" s="897">
        <f t="shared" si="17"/>
        <v>0</v>
      </c>
      <c r="ARO8" s="897">
        <f t="shared" si="17"/>
        <v>0</v>
      </c>
      <c r="ARP8" s="897">
        <f t="shared" si="17"/>
        <v>0</v>
      </c>
      <c r="ARQ8" s="897">
        <f t="shared" si="17"/>
        <v>0</v>
      </c>
      <c r="ARR8" s="897">
        <f t="shared" si="17"/>
        <v>0</v>
      </c>
      <c r="ARS8" s="897">
        <f t="shared" si="17"/>
        <v>0</v>
      </c>
      <c r="ART8" s="897">
        <f t="shared" si="17"/>
        <v>0</v>
      </c>
      <c r="ARU8" s="897">
        <f t="shared" si="17"/>
        <v>0</v>
      </c>
      <c r="ARV8" s="897">
        <f t="shared" si="17"/>
        <v>0</v>
      </c>
      <c r="ARW8" s="897">
        <f t="shared" si="17"/>
        <v>0</v>
      </c>
      <c r="ARX8" s="897">
        <f t="shared" si="17"/>
        <v>0</v>
      </c>
      <c r="ARY8" s="897">
        <f t="shared" si="17"/>
        <v>0</v>
      </c>
      <c r="ARZ8" s="897">
        <f t="shared" si="17"/>
        <v>0</v>
      </c>
      <c r="ASA8" s="897">
        <f t="shared" si="17"/>
        <v>0</v>
      </c>
      <c r="ASB8" s="897">
        <f t="shared" si="17"/>
        <v>0</v>
      </c>
      <c r="ASC8" s="897">
        <f t="shared" si="17"/>
        <v>0</v>
      </c>
      <c r="ASD8" s="897">
        <f t="shared" si="17"/>
        <v>0</v>
      </c>
      <c r="ASE8" s="897">
        <f t="shared" si="17"/>
        <v>0</v>
      </c>
      <c r="ASF8" s="897">
        <f t="shared" si="17"/>
        <v>0</v>
      </c>
      <c r="ASG8" s="897">
        <f t="shared" si="17"/>
        <v>0</v>
      </c>
      <c r="ASH8" s="897">
        <f t="shared" si="17"/>
        <v>0</v>
      </c>
      <c r="ASI8" s="897">
        <f t="shared" si="17"/>
        <v>0</v>
      </c>
      <c r="ASJ8" s="897">
        <f t="shared" ref="ASJ8:AUU8" si="18">ASJ9+ASJ18+ASJ40+ASJ44+ASJ50+ASJ14</f>
        <v>0</v>
      </c>
      <c r="ASK8" s="897">
        <f t="shared" si="18"/>
        <v>0</v>
      </c>
      <c r="ASL8" s="897">
        <f t="shared" si="18"/>
        <v>0</v>
      </c>
      <c r="ASM8" s="897">
        <f t="shared" si="18"/>
        <v>0</v>
      </c>
      <c r="ASN8" s="897">
        <f t="shared" si="18"/>
        <v>0</v>
      </c>
      <c r="ASO8" s="897">
        <f t="shared" si="18"/>
        <v>0</v>
      </c>
      <c r="ASP8" s="897">
        <f t="shared" si="18"/>
        <v>0</v>
      </c>
      <c r="ASQ8" s="897">
        <f t="shared" si="18"/>
        <v>0</v>
      </c>
      <c r="ASR8" s="897">
        <f t="shared" si="18"/>
        <v>0</v>
      </c>
      <c r="ASS8" s="897">
        <f t="shared" si="18"/>
        <v>0</v>
      </c>
      <c r="AST8" s="897">
        <f t="shared" si="18"/>
        <v>0</v>
      </c>
      <c r="ASU8" s="897">
        <f t="shared" si="18"/>
        <v>0</v>
      </c>
      <c r="ASV8" s="897">
        <f t="shared" si="18"/>
        <v>0</v>
      </c>
      <c r="ASW8" s="897">
        <f t="shared" si="18"/>
        <v>0</v>
      </c>
      <c r="ASX8" s="897">
        <f t="shared" si="18"/>
        <v>0</v>
      </c>
      <c r="ASY8" s="897">
        <f t="shared" si="18"/>
        <v>0</v>
      </c>
      <c r="ASZ8" s="897">
        <f t="shared" si="18"/>
        <v>0</v>
      </c>
      <c r="ATA8" s="897">
        <f t="shared" si="18"/>
        <v>0</v>
      </c>
      <c r="ATB8" s="897">
        <f t="shared" si="18"/>
        <v>0</v>
      </c>
      <c r="ATC8" s="897">
        <f t="shared" si="18"/>
        <v>0</v>
      </c>
      <c r="ATD8" s="897">
        <f t="shared" si="18"/>
        <v>0</v>
      </c>
      <c r="ATE8" s="897">
        <f t="shared" si="18"/>
        <v>0</v>
      </c>
      <c r="ATF8" s="897">
        <f t="shared" si="18"/>
        <v>0</v>
      </c>
      <c r="ATG8" s="897">
        <f t="shared" si="18"/>
        <v>0</v>
      </c>
      <c r="ATH8" s="897">
        <f t="shared" si="18"/>
        <v>0</v>
      </c>
      <c r="ATI8" s="897">
        <f t="shared" si="18"/>
        <v>0</v>
      </c>
      <c r="ATJ8" s="897">
        <f t="shared" si="18"/>
        <v>0</v>
      </c>
      <c r="ATK8" s="897">
        <f t="shared" si="18"/>
        <v>0</v>
      </c>
      <c r="ATL8" s="897">
        <f t="shared" si="18"/>
        <v>0</v>
      </c>
      <c r="ATM8" s="897">
        <f t="shared" si="18"/>
        <v>0</v>
      </c>
      <c r="ATN8" s="897">
        <f t="shared" si="18"/>
        <v>0</v>
      </c>
      <c r="ATO8" s="897">
        <f t="shared" si="18"/>
        <v>0</v>
      </c>
      <c r="ATP8" s="897">
        <f t="shared" si="18"/>
        <v>0</v>
      </c>
      <c r="ATQ8" s="897">
        <f t="shared" si="18"/>
        <v>0</v>
      </c>
      <c r="ATR8" s="897">
        <f t="shared" si="18"/>
        <v>0</v>
      </c>
      <c r="ATS8" s="897">
        <f t="shared" si="18"/>
        <v>0</v>
      </c>
      <c r="ATT8" s="897">
        <f t="shared" si="18"/>
        <v>0</v>
      </c>
      <c r="ATU8" s="897">
        <f t="shared" si="18"/>
        <v>0</v>
      </c>
      <c r="ATV8" s="897">
        <f t="shared" si="18"/>
        <v>0</v>
      </c>
      <c r="ATW8" s="897">
        <f t="shared" si="18"/>
        <v>0</v>
      </c>
      <c r="ATX8" s="897">
        <f t="shared" si="18"/>
        <v>0</v>
      </c>
      <c r="ATY8" s="897">
        <f t="shared" si="18"/>
        <v>0</v>
      </c>
      <c r="ATZ8" s="897">
        <f t="shared" si="18"/>
        <v>0</v>
      </c>
      <c r="AUA8" s="897">
        <f t="shared" si="18"/>
        <v>0</v>
      </c>
      <c r="AUB8" s="897">
        <f t="shared" si="18"/>
        <v>0</v>
      </c>
      <c r="AUC8" s="897">
        <f t="shared" si="18"/>
        <v>0</v>
      </c>
      <c r="AUD8" s="897">
        <f t="shared" si="18"/>
        <v>0</v>
      </c>
      <c r="AUE8" s="897">
        <f t="shared" si="18"/>
        <v>0</v>
      </c>
      <c r="AUF8" s="897">
        <f t="shared" si="18"/>
        <v>0</v>
      </c>
      <c r="AUG8" s="897">
        <f t="shared" si="18"/>
        <v>0</v>
      </c>
      <c r="AUH8" s="897">
        <f t="shared" si="18"/>
        <v>0</v>
      </c>
      <c r="AUI8" s="897">
        <f t="shared" si="18"/>
        <v>0</v>
      </c>
      <c r="AUJ8" s="897">
        <f t="shared" si="18"/>
        <v>0</v>
      </c>
      <c r="AUK8" s="897">
        <f t="shared" si="18"/>
        <v>0</v>
      </c>
      <c r="AUL8" s="897">
        <f t="shared" si="18"/>
        <v>0</v>
      </c>
      <c r="AUM8" s="897">
        <f t="shared" si="18"/>
        <v>0</v>
      </c>
      <c r="AUN8" s="897">
        <f t="shared" si="18"/>
        <v>0</v>
      </c>
      <c r="AUO8" s="897">
        <f t="shared" si="18"/>
        <v>0</v>
      </c>
      <c r="AUP8" s="897">
        <f t="shared" si="18"/>
        <v>0</v>
      </c>
      <c r="AUQ8" s="897">
        <f t="shared" si="18"/>
        <v>0</v>
      </c>
      <c r="AUR8" s="897">
        <f t="shared" si="18"/>
        <v>0</v>
      </c>
      <c r="AUS8" s="897">
        <f t="shared" si="18"/>
        <v>0</v>
      </c>
      <c r="AUT8" s="897">
        <f t="shared" si="18"/>
        <v>0</v>
      </c>
      <c r="AUU8" s="897">
        <f t="shared" si="18"/>
        <v>0</v>
      </c>
      <c r="AUV8" s="897">
        <f t="shared" ref="AUV8:AXG8" si="19">AUV9+AUV18+AUV40+AUV44+AUV50+AUV14</f>
        <v>0</v>
      </c>
      <c r="AUW8" s="897">
        <f t="shared" si="19"/>
        <v>0</v>
      </c>
      <c r="AUX8" s="897">
        <f t="shared" si="19"/>
        <v>0</v>
      </c>
      <c r="AUY8" s="897">
        <f t="shared" si="19"/>
        <v>0</v>
      </c>
      <c r="AUZ8" s="897">
        <f t="shared" si="19"/>
        <v>0</v>
      </c>
      <c r="AVA8" s="897">
        <f t="shared" si="19"/>
        <v>0</v>
      </c>
      <c r="AVB8" s="897">
        <f t="shared" si="19"/>
        <v>0</v>
      </c>
      <c r="AVC8" s="897">
        <f t="shared" si="19"/>
        <v>0</v>
      </c>
      <c r="AVD8" s="897">
        <f t="shared" si="19"/>
        <v>0</v>
      </c>
      <c r="AVE8" s="897">
        <f t="shared" si="19"/>
        <v>0</v>
      </c>
      <c r="AVF8" s="897">
        <f t="shared" si="19"/>
        <v>0</v>
      </c>
      <c r="AVG8" s="897">
        <f t="shared" si="19"/>
        <v>0</v>
      </c>
      <c r="AVH8" s="897">
        <f t="shared" si="19"/>
        <v>0</v>
      </c>
      <c r="AVI8" s="897">
        <f t="shared" si="19"/>
        <v>0</v>
      </c>
      <c r="AVJ8" s="897">
        <f t="shared" si="19"/>
        <v>0</v>
      </c>
      <c r="AVK8" s="897">
        <f t="shared" si="19"/>
        <v>0</v>
      </c>
      <c r="AVL8" s="897">
        <f t="shared" si="19"/>
        <v>0</v>
      </c>
      <c r="AVM8" s="897">
        <f t="shared" si="19"/>
        <v>0</v>
      </c>
      <c r="AVN8" s="897">
        <f t="shared" si="19"/>
        <v>0</v>
      </c>
      <c r="AVO8" s="897">
        <f t="shared" si="19"/>
        <v>0</v>
      </c>
      <c r="AVP8" s="897">
        <f t="shared" si="19"/>
        <v>0</v>
      </c>
      <c r="AVQ8" s="897">
        <f t="shared" si="19"/>
        <v>0</v>
      </c>
      <c r="AVR8" s="897">
        <f t="shared" si="19"/>
        <v>0</v>
      </c>
      <c r="AVS8" s="897">
        <f t="shared" si="19"/>
        <v>0</v>
      </c>
      <c r="AVT8" s="897">
        <f t="shared" si="19"/>
        <v>0</v>
      </c>
      <c r="AVU8" s="897">
        <f t="shared" si="19"/>
        <v>0</v>
      </c>
      <c r="AVV8" s="897">
        <f t="shared" si="19"/>
        <v>0</v>
      </c>
      <c r="AVW8" s="897">
        <f t="shared" si="19"/>
        <v>0</v>
      </c>
      <c r="AVX8" s="897">
        <f t="shared" si="19"/>
        <v>0</v>
      </c>
      <c r="AVY8" s="897">
        <f t="shared" si="19"/>
        <v>0</v>
      </c>
      <c r="AVZ8" s="897">
        <f t="shared" si="19"/>
        <v>0</v>
      </c>
      <c r="AWA8" s="897">
        <f t="shared" si="19"/>
        <v>0</v>
      </c>
      <c r="AWB8" s="897">
        <f t="shared" si="19"/>
        <v>0</v>
      </c>
      <c r="AWC8" s="897">
        <f t="shared" si="19"/>
        <v>0</v>
      </c>
      <c r="AWD8" s="897">
        <f t="shared" si="19"/>
        <v>0</v>
      </c>
      <c r="AWE8" s="897">
        <f t="shared" si="19"/>
        <v>0</v>
      </c>
      <c r="AWF8" s="897">
        <f t="shared" si="19"/>
        <v>0</v>
      </c>
      <c r="AWG8" s="897">
        <f t="shared" si="19"/>
        <v>0</v>
      </c>
      <c r="AWH8" s="897">
        <f t="shared" si="19"/>
        <v>0</v>
      </c>
      <c r="AWI8" s="897">
        <f t="shared" si="19"/>
        <v>0</v>
      </c>
      <c r="AWJ8" s="897">
        <f t="shared" si="19"/>
        <v>0</v>
      </c>
      <c r="AWK8" s="897">
        <f t="shared" si="19"/>
        <v>0</v>
      </c>
      <c r="AWL8" s="897">
        <f t="shared" si="19"/>
        <v>0</v>
      </c>
      <c r="AWM8" s="897">
        <f t="shared" si="19"/>
        <v>0</v>
      </c>
      <c r="AWN8" s="897">
        <f t="shared" si="19"/>
        <v>0</v>
      </c>
      <c r="AWO8" s="897">
        <f t="shared" si="19"/>
        <v>0</v>
      </c>
      <c r="AWP8" s="897">
        <f t="shared" si="19"/>
        <v>0</v>
      </c>
      <c r="AWQ8" s="897">
        <f t="shared" si="19"/>
        <v>0</v>
      </c>
      <c r="AWR8" s="897">
        <f t="shared" si="19"/>
        <v>0</v>
      </c>
      <c r="AWS8" s="897">
        <f t="shared" si="19"/>
        <v>0</v>
      </c>
      <c r="AWT8" s="897">
        <f t="shared" si="19"/>
        <v>0</v>
      </c>
      <c r="AWU8" s="897">
        <f t="shared" si="19"/>
        <v>0</v>
      </c>
      <c r="AWV8" s="897">
        <f t="shared" si="19"/>
        <v>0</v>
      </c>
      <c r="AWW8" s="897">
        <f t="shared" si="19"/>
        <v>0</v>
      </c>
      <c r="AWX8" s="897">
        <f t="shared" si="19"/>
        <v>0</v>
      </c>
      <c r="AWY8" s="897">
        <f t="shared" si="19"/>
        <v>0</v>
      </c>
      <c r="AWZ8" s="897">
        <f t="shared" si="19"/>
        <v>0</v>
      </c>
      <c r="AXA8" s="897">
        <f t="shared" si="19"/>
        <v>0</v>
      </c>
      <c r="AXB8" s="897">
        <f t="shared" si="19"/>
        <v>0</v>
      </c>
      <c r="AXC8" s="897">
        <f t="shared" si="19"/>
        <v>0</v>
      </c>
      <c r="AXD8" s="897">
        <f t="shared" si="19"/>
        <v>0</v>
      </c>
      <c r="AXE8" s="897">
        <f t="shared" si="19"/>
        <v>0</v>
      </c>
      <c r="AXF8" s="897">
        <f t="shared" si="19"/>
        <v>0</v>
      </c>
      <c r="AXG8" s="897">
        <f t="shared" si="19"/>
        <v>0</v>
      </c>
      <c r="AXH8" s="897">
        <f t="shared" ref="AXH8:AZS8" si="20">AXH9+AXH18+AXH40+AXH44+AXH50+AXH14</f>
        <v>0</v>
      </c>
      <c r="AXI8" s="897">
        <f t="shared" si="20"/>
        <v>0</v>
      </c>
      <c r="AXJ8" s="897">
        <f t="shared" si="20"/>
        <v>0</v>
      </c>
      <c r="AXK8" s="897">
        <f t="shared" si="20"/>
        <v>0</v>
      </c>
      <c r="AXL8" s="897">
        <f t="shared" si="20"/>
        <v>0</v>
      </c>
      <c r="AXM8" s="897">
        <f t="shared" si="20"/>
        <v>0</v>
      </c>
      <c r="AXN8" s="897">
        <f t="shared" si="20"/>
        <v>0</v>
      </c>
      <c r="AXO8" s="897">
        <f t="shared" si="20"/>
        <v>0</v>
      </c>
      <c r="AXP8" s="897">
        <f t="shared" si="20"/>
        <v>0</v>
      </c>
      <c r="AXQ8" s="897">
        <f t="shared" si="20"/>
        <v>0</v>
      </c>
      <c r="AXR8" s="897">
        <f t="shared" si="20"/>
        <v>0</v>
      </c>
      <c r="AXS8" s="897">
        <f t="shared" si="20"/>
        <v>0</v>
      </c>
      <c r="AXT8" s="897">
        <f t="shared" si="20"/>
        <v>0</v>
      </c>
      <c r="AXU8" s="897">
        <f t="shared" si="20"/>
        <v>0</v>
      </c>
      <c r="AXV8" s="897">
        <f t="shared" si="20"/>
        <v>0</v>
      </c>
      <c r="AXW8" s="897">
        <f t="shared" si="20"/>
        <v>0</v>
      </c>
      <c r="AXX8" s="897">
        <f t="shared" si="20"/>
        <v>0</v>
      </c>
      <c r="AXY8" s="897">
        <f t="shared" si="20"/>
        <v>0</v>
      </c>
      <c r="AXZ8" s="897">
        <f t="shared" si="20"/>
        <v>0</v>
      </c>
      <c r="AYA8" s="897">
        <f t="shared" si="20"/>
        <v>0</v>
      </c>
      <c r="AYB8" s="897">
        <f t="shared" si="20"/>
        <v>0</v>
      </c>
      <c r="AYC8" s="897">
        <f t="shared" si="20"/>
        <v>0</v>
      </c>
      <c r="AYD8" s="897">
        <f t="shared" si="20"/>
        <v>0</v>
      </c>
      <c r="AYE8" s="897">
        <f t="shared" si="20"/>
        <v>0</v>
      </c>
      <c r="AYF8" s="897">
        <f t="shared" si="20"/>
        <v>0</v>
      </c>
      <c r="AYG8" s="897">
        <f t="shared" si="20"/>
        <v>0</v>
      </c>
      <c r="AYH8" s="897">
        <f t="shared" si="20"/>
        <v>0</v>
      </c>
      <c r="AYI8" s="897">
        <f t="shared" si="20"/>
        <v>0</v>
      </c>
      <c r="AYJ8" s="897">
        <f t="shared" si="20"/>
        <v>0</v>
      </c>
      <c r="AYK8" s="897">
        <f t="shared" si="20"/>
        <v>0</v>
      </c>
      <c r="AYL8" s="897">
        <f t="shared" si="20"/>
        <v>0</v>
      </c>
      <c r="AYM8" s="897">
        <f t="shared" si="20"/>
        <v>0</v>
      </c>
      <c r="AYN8" s="897">
        <f t="shared" si="20"/>
        <v>0</v>
      </c>
      <c r="AYO8" s="897">
        <f t="shared" si="20"/>
        <v>0</v>
      </c>
      <c r="AYP8" s="897">
        <f t="shared" si="20"/>
        <v>0</v>
      </c>
      <c r="AYQ8" s="897">
        <f t="shared" si="20"/>
        <v>0</v>
      </c>
      <c r="AYR8" s="897">
        <f t="shared" si="20"/>
        <v>0</v>
      </c>
      <c r="AYS8" s="897">
        <f t="shared" si="20"/>
        <v>0</v>
      </c>
      <c r="AYT8" s="897">
        <f t="shared" si="20"/>
        <v>0</v>
      </c>
      <c r="AYU8" s="897">
        <f t="shared" si="20"/>
        <v>0</v>
      </c>
      <c r="AYV8" s="897">
        <f t="shared" si="20"/>
        <v>0</v>
      </c>
      <c r="AYW8" s="897">
        <f t="shared" si="20"/>
        <v>0</v>
      </c>
      <c r="AYX8" s="897">
        <f t="shared" si="20"/>
        <v>0</v>
      </c>
      <c r="AYY8" s="897">
        <f t="shared" si="20"/>
        <v>0</v>
      </c>
      <c r="AYZ8" s="897">
        <f t="shared" si="20"/>
        <v>0</v>
      </c>
      <c r="AZA8" s="897">
        <f t="shared" si="20"/>
        <v>0</v>
      </c>
      <c r="AZB8" s="897">
        <f t="shared" si="20"/>
        <v>0</v>
      </c>
      <c r="AZC8" s="897">
        <f t="shared" si="20"/>
        <v>0</v>
      </c>
      <c r="AZD8" s="897">
        <f t="shared" si="20"/>
        <v>0</v>
      </c>
      <c r="AZE8" s="897">
        <f t="shared" si="20"/>
        <v>0</v>
      </c>
      <c r="AZF8" s="897">
        <f t="shared" si="20"/>
        <v>0</v>
      </c>
      <c r="AZG8" s="897">
        <f t="shared" si="20"/>
        <v>0</v>
      </c>
      <c r="AZH8" s="897">
        <f t="shared" si="20"/>
        <v>0</v>
      </c>
      <c r="AZI8" s="897">
        <f t="shared" si="20"/>
        <v>0</v>
      </c>
      <c r="AZJ8" s="897">
        <f t="shared" si="20"/>
        <v>0</v>
      </c>
      <c r="AZK8" s="897">
        <f t="shared" si="20"/>
        <v>0</v>
      </c>
      <c r="AZL8" s="897">
        <f t="shared" si="20"/>
        <v>0</v>
      </c>
      <c r="AZM8" s="897">
        <f t="shared" si="20"/>
        <v>0</v>
      </c>
      <c r="AZN8" s="897">
        <f t="shared" si="20"/>
        <v>0</v>
      </c>
      <c r="AZO8" s="897">
        <f t="shared" si="20"/>
        <v>0</v>
      </c>
      <c r="AZP8" s="897">
        <f t="shared" si="20"/>
        <v>0</v>
      </c>
      <c r="AZQ8" s="897">
        <f t="shared" si="20"/>
        <v>0</v>
      </c>
      <c r="AZR8" s="897">
        <f t="shared" si="20"/>
        <v>0</v>
      </c>
      <c r="AZS8" s="897">
        <f t="shared" si="20"/>
        <v>0</v>
      </c>
      <c r="AZT8" s="897">
        <f t="shared" ref="AZT8:BCE8" si="21">AZT9+AZT18+AZT40+AZT44+AZT50+AZT14</f>
        <v>0</v>
      </c>
      <c r="AZU8" s="897">
        <f t="shared" si="21"/>
        <v>0</v>
      </c>
      <c r="AZV8" s="897">
        <f t="shared" si="21"/>
        <v>0</v>
      </c>
      <c r="AZW8" s="897">
        <f t="shared" si="21"/>
        <v>0</v>
      </c>
      <c r="AZX8" s="897">
        <f t="shared" si="21"/>
        <v>0</v>
      </c>
      <c r="AZY8" s="897">
        <f t="shared" si="21"/>
        <v>0</v>
      </c>
      <c r="AZZ8" s="897">
        <f t="shared" si="21"/>
        <v>0</v>
      </c>
      <c r="BAA8" s="897">
        <f t="shared" si="21"/>
        <v>0</v>
      </c>
      <c r="BAB8" s="897">
        <f t="shared" si="21"/>
        <v>0</v>
      </c>
      <c r="BAC8" s="897">
        <f t="shared" si="21"/>
        <v>0</v>
      </c>
      <c r="BAD8" s="897">
        <f t="shared" si="21"/>
        <v>0</v>
      </c>
      <c r="BAE8" s="897">
        <f t="shared" si="21"/>
        <v>0</v>
      </c>
      <c r="BAF8" s="897">
        <f t="shared" si="21"/>
        <v>0</v>
      </c>
      <c r="BAG8" s="897">
        <f t="shared" si="21"/>
        <v>0</v>
      </c>
      <c r="BAH8" s="897">
        <f t="shared" si="21"/>
        <v>0</v>
      </c>
      <c r="BAI8" s="897">
        <f t="shared" si="21"/>
        <v>0</v>
      </c>
      <c r="BAJ8" s="897">
        <f t="shared" si="21"/>
        <v>0</v>
      </c>
      <c r="BAK8" s="897">
        <f t="shared" si="21"/>
        <v>0</v>
      </c>
      <c r="BAL8" s="897">
        <f t="shared" si="21"/>
        <v>0</v>
      </c>
      <c r="BAM8" s="897">
        <f t="shared" si="21"/>
        <v>0</v>
      </c>
      <c r="BAN8" s="897">
        <f t="shared" si="21"/>
        <v>0</v>
      </c>
      <c r="BAO8" s="897">
        <f t="shared" si="21"/>
        <v>0</v>
      </c>
      <c r="BAP8" s="897">
        <f t="shared" si="21"/>
        <v>0</v>
      </c>
      <c r="BAQ8" s="897">
        <f t="shared" si="21"/>
        <v>0</v>
      </c>
      <c r="BAR8" s="897">
        <f t="shared" si="21"/>
        <v>0</v>
      </c>
      <c r="BAS8" s="897">
        <f t="shared" si="21"/>
        <v>0</v>
      </c>
      <c r="BAT8" s="897">
        <f t="shared" si="21"/>
        <v>0</v>
      </c>
      <c r="BAU8" s="897">
        <f t="shared" si="21"/>
        <v>0</v>
      </c>
      <c r="BAV8" s="897">
        <f t="shared" si="21"/>
        <v>0</v>
      </c>
      <c r="BAW8" s="897">
        <f t="shared" si="21"/>
        <v>0</v>
      </c>
      <c r="BAX8" s="897">
        <f t="shared" si="21"/>
        <v>0</v>
      </c>
      <c r="BAY8" s="897">
        <f t="shared" si="21"/>
        <v>0</v>
      </c>
      <c r="BAZ8" s="897">
        <f t="shared" si="21"/>
        <v>0</v>
      </c>
      <c r="BBA8" s="897">
        <f t="shared" si="21"/>
        <v>0</v>
      </c>
      <c r="BBB8" s="897">
        <f t="shared" si="21"/>
        <v>0</v>
      </c>
      <c r="BBC8" s="897">
        <f t="shared" si="21"/>
        <v>0</v>
      </c>
      <c r="BBD8" s="897">
        <f t="shared" si="21"/>
        <v>0</v>
      </c>
      <c r="BBE8" s="897">
        <f t="shared" si="21"/>
        <v>0</v>
      </c>
      <c r="BBF8" s="897">
        <f t="shared" si="21"/>
        <v>0</v>
      </c>
      <c r="BBG8" s="897">
        <f t="shared" si="21"/>
        <v>0</v>
      </c>
      <c r="BBH8" s="897">
        <f t="shared" si="21"/>
        <v>0</v>
      </c>
      <c r="BBI8" s="897">
        <f t="shared" si="21"/>
        <v>0</v>
      </c>
      <c r="BBJ8" s="897">
        <f t="shared" si="21"/>
        <v>0</v>
      </c>
      <c r="BBK8" s="897">
        <f t="shared" si="21"/>
        <v>0</v>
      </c>
      <c r="BBL8" s="897">
        <f t="shared" si="21"/>
        <v>0</v>
      </c>
      <c r="BBM8" s="897">
        <f t="shared" si="21"/>
        <v>0</v>
      </c>
      <c r="BBN8" s="897">
        <f t="shared" si="21"/>
        <v>0</v>
      </c>
      <c r="BBO8" s="897">
        <f t="shared" si="21"/>
        <v>0</v>
      </c>
      <c r="BBP8" s="897">
        <f t="shared" si="21"/>
        <v>0</v>
      </c>
      <c r="BBQ8" s="897">
        <f t="shared" si="21"/>
        <v>0</v>
      </c>
      <c r="BBR8" s="897">
        <f t="shared" si="21"/>
        <v>0</v>
      </c>
      <c r="BBS8" s="897">
        <f t="shared" si="21"/>
        <v>0</v>
      </c>
      <c r="BBT8" s="897">
        <f t="shared" si="21"/>
        <v>0</v>
      </c>
      <c r="BBU8" s="897">
        <f t="shared" si="21"/>
        <v>0</v>
      </c>
      <c r="BBV8" s="897">
        <f t="shared" si="21"/>
        <v>0</v>
      </c>
      <c r="BBW8" s="897">
        <f t="shared" si="21"/>
        <v>0</v>
      </c>
      <c r="BBX8" s="897">
        <f t="shared" si="21"/>
        <v>0</v>
      </c>
      <c r="BBY8" s="897">
        <f t="shared" si="21"/>
        <v>0</v>
      </c>
      <c r="BBZ8" s="897">
        <f t="shared" si="21"/>
        <v>0</v>
      </c>
      <c r="BCA8" s="897">
        <f t="shared" si="21"/>
        <v>0</v>
      </c>
      <c r="BCB8" s="897">
        <f t="shared" si="21"/>
        <v>0</v>
      </c>
      <c r="BCC8" s="897">
        <f t="shared" si="21"/>
        <v>0</v>
      </c>
      <c r="BCD8" s="897">
        <f t="shared" si="21"/>
        <v>0</v>
      </c>
      <c r="BCE8" s="897">
        <f t="shared" si="21"/>
        <v>0</v>
      </c>
      <c r="BCF8" s="897">
        <f t="shared" ref="BCF8:BEQ8" si="22">BCF9+BCF18+BCF40+BCF44+BCF50+BCF14</f>
        <v>0</v>
      </c>
      <c r="BCG8" s="897">
        <f t="shared" si="22"/>
        <v>0</v>
      </c>
      <c r="BCH8" s="897">
        <f t="shared" si="22"/>
        <v>0</v>
      </c>
      <c r="BCI8" s="897">
        <f t="shared" si="22"/>
        <v>0</v>
      </c>
      <c r="BCJ8" s="897">
        <f t="shared" si="22"/>
        <v>0</v>
      </c>
      <c r="BCK8" s="897">
        <f t="shared" si="22"/>
        <v>0</v>
      </c>
      <c r="BCL8" s="897">
        <f t="shared" si="22"/>
        <v>0</v>
      </c>
      <c r="BCM8" s="897">
        <f t="shared" si="22"/>
        <v>0</v>
      </c>
      <c r="BCN8" s="897">
        <f t="shared" si="22"/>
        <v>0</v>
      </c>
      <c r="BCO8" s="897">
        <f t="shared" si="22"/>
        <v>0</v>
      </c>
      <c r="BCP8" s="897">
        <f t="shared" si="22"/>
        <v>0</v>
      </c>
      <c r="BCQ8" s="897">
        <f t="shared" si="22"/>
        <v>0</v>
      </c>
      <c r="BCR8" s="897">
        <f t="shared" si="22"/>
        <v>0</v>
      </c>
      <c r="BCS8" s="897">
        <f t="shared" si="22"/>
        <v>0</v>
      </c>
      <c r="BCT8" s="897">
        <f t="shared" si="22"/>
        <v>0</v>
      </c>
      <c r="BCU8" s="897">
        <f t="shared" si="22"/>
        <v>0</v>
      </c>
      <c r="BCV8" s="897">
        <f t="shared" si="22"/>
        <v>0</v>
      </c>
      <c r="BCW8" s="897">
        <f t="shared" si="22"/>
        <v>0</v>
      </c>
      <c r="BCX8" s="897">
        <f t="shared" si="22"/>
        <v>0</v>
      </c>
      <c r="BCY8" s="897">
        <f t="shared" si="22"/>
        <v>0</v>
      </c>
      <c r="BCZ8" s="897">
        <f t="shared" si="22"/>
        <v>0</v>
      </c>
      <c r="BDA8" s="897">
        <f t="shared" si="22"/>
        <v>0</v>
      </c>
      <c r="BDB8" s="897">
        <f t="shared" si="22"/>
        <v>0</v>
      </c>
      <c r="BDC8" s="897">
        <f t="shared" si="22"/>
        <v>0</v>
      </c>
      <c r="BDD8" s="897">
        <f t="shared" si="22"/>
        <v>0</v>
      </c>
      <c r="BDE8" s="897">
        <f t="shared" si="22"/>
        <v>0</v>
      </c>
      <c r="BDF8" s="897">
        <f t="shared" si="22"/>
        <v>0</v>
      </c>
      <c r="BDG8" s="897">
        <f t="shared" si="22"/>
        <v>0</v>
      </c>
      <c r="BDH8" s="897">
        <f t="shared" si="22"/>
        <v>0</v>
      </c>
      <c r="BDI8" s="897">
        <f t="shared" si="22"/>
        <v>0</v>
      </c>
      <c r="BDJ8" s="897">
        <f t="shared" si="22"/>
        <v>0</v>
      </c>
      <c r="BDK8" s="897">
        <f t="shared" si="22"/>
        <v>0</v>
      </c>
      <c r="BDL8" s="897">
        <f t="shared" si="22"/>
        <v>0</v>
      </c>
      <c r="BDM8" s="897">
        <f t="shared" si="22"/>
        <v>0</v>
      </c>
      <c r="BDN8" s="897">
        <f t="shared" si="22"/>
        <v>0</v>
      </c>
      <c r="BDO8" s="897">
        <f t="shared" si="22"/>
        <v>0</v>
      </c>
      <c r="BDP8" s="897">
        <f t="shared" si="22"/>
        <v>0</v>
      </c>
      <c r="BDQ8" s="897">
        <f t="shared" si="22"/>
        <v>0</v>
      </c>
      <c r="BDR8" s="897">
        <f t="shared" si="22"/>
        <v>0</v>
      </c>
      <c r="BDS8" s="897">
        <f t="shared" si="22"/>
        <v>0</v>
      </c>
      <c r="BDT8" s="897">
        <f t="shared" si="22"/>
        <v>0</v>
      </c>
      <c r="BDU8" s="897">
        <f t="shared" si="22"/>
        <v>0</v>
      </c>
      <c r="BDV8" s="897">
        <f t="shared" si="22"/>
        <v>0</v>
      </c>
      <c r="BDW8" s="897">
        <f t="shared" si="22"/>
        <v>0</v>
      </c>
      <c r="BDX8" s="897">
        <f t="shared" si="22"/>
        <v>0</v>
      </c>
      <c r="BDY8" s="897">
        <f t="shared" si="22"/>
        <v>0</v>
      </c>
      <c r="BDZ8" s="897">
        <f t="shared" si="22"/>
        <v>0</v>
      </c>
      <c r="BEA8" s="897">
        <f t="shared" si="22"/>
        <v>0</v>
      </c>
      <c r="BEB8" s="897">
        <f t="shared" si="22"/>
        <v>0</v>
      </c>
      <c r="BEC8" s="897">
        <f t="shared" si="22"/>
        <v>0</v>
      </c>
      <c r="BED8" s="897">
        <f t="shared" si="22"/>
        <v>0</v>
      </c>
      <c r="BEE8" s="897">
        <f t="shared" si="22"/>
        <v>0</v>
      </c>
      <c r="BEF8" s="897">
        <f t="shared" si="22"/>
        <v>0</v>
      </c>
      <c r="BEG8" s="897">
        <f t="shared" si="22"/>
        <v>0</v>
      </c>
      <c r="BEH8" s="897">
        <f t="shared" si="22"/>
        <v>0</v>
      </c>
      <c r="BEI8" s="897">
        <f t="shared" si="22"/>
        <v>0</v>
      </c>
      <c r="BEJ8" s="897">
        <f t="shared" si="22"/>
        <v>0</v>
      </c>
      <c r="BEK8" s="897">
        <f t="shared" si="22"/>
        <v>0</v>
      </c>
      <c r="BEL8" s="897">
        <f t="shared" si="22"/>
        <v>0</v>
      </c>
      <c r="BEM8" s="897">
        <f t="shared" si="22"/>
        <v>0</v>
      </c>
      <c r="BEN8" s="897">
        <f t="shared" si="22"/>
        <v>0</v>
      </c>
      <c r="BEO8" s="897">
        <f t="shared" si="22"/>
        <v>0</v>
      </c>
      <c r="BEP8" s="897">
        <f t="shared" si="22"/>
        <v>0</v>
      </c>
      <c r="BEQ8" s="897">
        <f t="shared" si="22"/>
        <v>0</v>
      </c>
      <c r="BER8" s="897">
        <f t="shared" ref="BER8:BHC8" si="23">BER9+BER18+BER40+BER44+BER50+BER14</f>
        <v>0</v>
      </c>
      <c r="BES8" s="897">
        <f t="shared" si="23"/>
        <v>0</v>
      </c>
      <c r="BET8" s="897">
        <f t="shared" si="23"/>
        <v>0</v>
      </c>
      <c r="BEU8" s="897">
        <f t="shared" si="23"/>
        <v>0</v>
      </c>
      <c r="BEV8" s="897">
        <f t="shared" si="23"/>
        <v>0</v>
      </c>
      <c r="BEW8" s="897">
        <f t="shared" si="23"/>
        <v>0</v>
      </c>
      <c r="BEX8" s="897">
        <f t="shared" si="23"/>
        <v>0</v>
      </c>
      <c r="BEY8" s="897">
        <f t="shared" si="23"/>
        <v>0</v>
      </c>
      <c r="BEZ8" s="897">
        <f t="shared" si="23"/>
        <v>0</v>
      </c>
      <c r="BFA8" s="897">
        <f t="shared" si="23"/>
        <v>0</v>
      </c>
      <c r="BFB8" s="897">
        <f t="shared" si="23"/>
        <v>0</v>
      </c>
      <c r="BFC8" s="897">
        <f t="shared" si="23"/>
        <v>0</v>
      </c>
      <c r="BFD8" s="897">
        <f t="shared" si="23"/>
        <v>0</v>
      </c>
      <c r="BFE8" s="897">
        <f t="shared" si="23"/>
        <v>0</v>
      </c>
      <c r="BFF8" s="897">
        <f t="shared" si="23"/>
        <v>0</v>
      </c>
      <c r="BFG8" s="897">
        <f t="shared" si="23"/>
        <v>0</v>
      </c>
      <c r="BFH8" s="897">
        <f t="shared" si="23"/>
        <v>0</v>
      </c>
      <c r="BFI8" s="897">
        <f t="shared" si="23"/>
        <v>0</v>
      </c>
      <c r="BFJ8" s="897">
        <f t="shared" si="23"/>
        <v>0</v>
      </c>
      <c r="BFK8" s="897">
        <f t="shared" si="23"/>
        <v>0</v>
      </c>
      <c r="BFL8" s="897">
        <f t="shared" si="23"/>
        <v>0</v>
      </c>
      <c r="BFM8" s="897">
        <f t="shared" si="23"/>
        <v>0</v>
      </c>
      <c r="BFN8" s="897">
        <f t="shared" si="23"/>
        <v>0</v>
      </c>
      <c r="BFO8" s="897">
        <f t="shared" si="23"/>
        <v>0</v>
      </c>
      <c r="BFP8" s="897">
        <f t="shared" si="23"/>
        <v>0</v>
      </c>
      <c r="BFQ8" s="897">
        <f t="shared" si="23"/>
        <v>0</v>
      </c>
      <c r="BFR8" s="897">
        <f t="shared" si="23"/>
        <v>0</v>
      </c>
      <c r="BFS8" s="897">
        <f t="shared" si="23"/>
        <v>0</v>
      </c>
      <c r="BFT8" s="897">
        <f t="shared" si="23"/>
        <v>0</v>
      </c>
      <c r="BFU8" s="897">
        <f t="shared" si="23"/>
        <v>0</v>
      </c>
      <c r="BFV8" s="897">
        <f t="shared" si="23"/>
        <v>0</v>
      </c>
      <c r="BFW8" s="897">
        <f t="shared" si="23"/>
        <v>0</v>
      </c>
      <c r="BFX8" s="897">
        <f t="shared" si="23"/>
        <v>0</v>
      </c>
      <c r="BFY8" s="897">
        <f t="shared" si="23"/>
        <v>0</v>
      </c>
      <c r="BFZ8" s="897">
        <f t="shared" si="23"/>
        <v>0</v>
      </c>
      <c r="BGA8" s="897">
        <f t="shared" si="23"/>
        <v>0</v>
      </c>
      <c r="BGB8" s="897">
        <f t="shared" si="23"/>
        <v>0</v>
      </c>
      <c r="BGC8" s="897">
        <f t="shared" si="23"/>
        <v>0</v>
      </c>
      <c r="BGD8" s="897">
        <f t="shared" si="23"/>
        <v>0</v>
      </c>
      <c r="BGE8" s="897">
        <f t="shared" si="23"/>
        <v>0</v>
      </c>
      <c r="BGF8" s="897">
        <f t="shared" si="23"/>
        <v>0</v>
      </c>
      <c r="BGG8" s="897">
        <f t="shared" si="23"/>
        <v>0</v>
      </c>
      <c r="BGH8" s="897">
        <f t="shared" si="23"/>
        <v>0</v>
      </c>
      <c r="BGI8" s="897">
        <f t="shared" si="23"/>
        <v>0</v>
      </c>
      <c r="BGJ8" s="897">
        <f t="shared" si="23"/>
        <v>0</v>
      </c>
      <c r="BGK8" s="897">
        <f t="shared" si="23"/>
        <v>0</v>
      </c>
      <c r="BGL8" s="897">
        <f t="shared" si="23"/>
        <v>0</v>
      </c>
      <c r="BGM8" s="897">
        <f t="shared" si="23"/>
        <v>0</v>
      </c>
      <c r="BGN8" s="897">
        <f t="shared" si="23"/>
        <v>0</v>
      </c>
      <c r="BGO8" s="897">
        <f t="shared" si="23"/>
        <v>0</v>
      </c>
      <c r="BGP8" s="897">
        <f t="shared" si="23"/>
        <v>0</v>
      </c>
      <c r="BGQ8" s="897">
        <f t="shared" si="23"/>
        <v>0</v>
      </c>
      <c r="BGR8" s="897">
        <f t="shared" si="23"/>
        <v>0</v>
      </c>
      <c r="BGS8" s="897">
        <f t="shared" si="23"/>
        <v>0</v>
      </c>
      <c r="BGT8" s="897">
        <f t="shared" si="23"/>
        <v>0</v>
      </c>
      <c r="BGU8" s="897">
        <f t="shared" si="23"/>
        <v>0</v>
      </c>
      <c r="BGV8" s="897">
        <f t="shared" si="23"/>
        <v>0</v>
      </c>
      <c r="BGW8" s="897">
        <f t="shared" si="23"/>
        <v>0</v>
      </c>
      <c r="BGX8" s="897">
        <f t="shared" si="23"/>
        <v>0</v>
      </c>
      <c r="BGY8" s="897">
        <f t="shared" si="23"/>
        <v>0</v>
      </c>
      <c r="BGZ8" s="897">
        <f t="shared" si="23"/>
        <v>0</v>
      </c>
      <c r="BHA8" s="897">
        <f t="shared" si="23"/>
        <v>0</v>
      </c>
      <c r="BHB8" s="897">
        <f t="shared" si="23"/>
        <v>0</v>
      </c>
      <c r="BHC8" s="897">
        <f t="shared" si="23"/>
        <v>0</v>
      </c>
      <c r="BHD8" s="897">
        <f t="shared" ref="BHD8:BJO8" si="24">BHD9+BHD18+BHD40+BHD44+BHD50+BHD14</f>
        <v>0</v>
      </c>
      <c r="BHE8" s="897">
        <f t="shared" si="24"/>
        <v>0</v>
      </c>
      <c r="BHF8" s="897">
        <f t="shared" si="24"/>
        <v>0</v>
      </c>
      <c r="BHG8" s="897">
        <f t="shared" si="24"/>
        <v>0</v>
      </c>
      <c r="BHH8" s="897">
        <f t="shared" si="24"/>
        <v>0</v>
      </c>
      <c r="BHI8" s="897">
        <f t="shared" si="24"/>
        <v>0</v>
      </c>
      <c r="BHJ8" s="897">
        <f t="shared" si="24"/>
        <v>0</v>
      </c>
      <c r="BHK8" s="897">
        <f t="shared" si="24"/>
        <v>0</v>
      </c>
      <c r="BHL8" s="897">
        <f t="shared" si="24"/>
        <v>0</v>
      </c>
      <c r="BHM8" s="897">
        <f t="shared" si="24"/>
        <v>0</v>
      </c>
      <c r="BHN8" s="897">
        <f t="shared" si="24"/>
        <v>0</v>
      </c>
      <c r="BHO8" s="897">
        <f t="shared" si="24"/>
        <v>0</v>
      </c>
      <c r="BHP8" s="897">
        <f t="shared" si="24"/>
        <v>0</v>
      </c>
      <c r="BHQ8" s="897">
        <f t="shared" si="24"/>
        <v>0</v>
      </c>
      <c r="BHR8" s="897">
        <f t="shared" si="24"/>
        <v>0</v>
      </c>
      <c r="BHS8" s="897">
        <f t="shared" si="24"/>
        <v>0</v>
      </c>
      <c r="BHT8" s="897">
        <f t="shared" si="24"/>
        <v>0</v>
      </c>
      <c r="BHU8" s="897">
        <f t="shared" si="24"/>
        <v>0</v>
      </c>
      <c r="BHV8" s="897">
        <f t="shared" si="24"/>
        <v>0</v>
      </c>
      <c r="BHW8" s="897">
        <f t="shared" si="24"/>
        <v>0</v>
      </c>
      <c r="BHX8" s="897">
        <f t="shared" si="24"/>
        <v>0</v>
      </c>
      <c r="BHY8" s="897">
        <f t="shared" si="24"/>
        <v>0</v>
      </c>
      <c r="BHZ8" s="897">
        <f t="shared" si="24"/>
        <v>0</v>
      </c>
      <c r="BIA8" s="897">
        <f t="shared" si="24"/>
        <v>0</v>
      </c>
      <c r="BIB8" s="897">
        <f t="shared" si="24"/>
        <v>0</v>
      </c>
      <c r="BIC8" s="897">
        <f t="shared" si="24"/>
        <v>0</v>
      </c>
      <c r="BID8" s="897">
        <f t="shared" si="24"/>
        <v>0</v>
      </c>
      <c r="BIE8" s="897">
        <f t="shared" si="24"/>
        <v>0</v>
      </c>
      <c r="BIF8" s="897">
        <f t="shared" si="24"/>
        <v>0</v>
      </c>
      <c r="BIG8" s="897">
        <f t="shared" si="24"/>
        <v>0</v>
      </c>
      <c r="BIH8" s="897">
        <f t="shared" si="24"/>
        <v>0</v>
      </c>
      <c r="BII8" s="897">
        <f t="shared" si="24"/>
        <v>0</v>
      </c>
      <c r="BIJ8" s="897">
        <f t="shared" si="24"/>
        <v>0</v>
      </c>
      <c r="BIK8" s="897">
        <f t="shared" si="24"/>
        <v>0</v>
      </c>
      <c r="BIL8" s="897">
        <f t="shared" si="24"/>
        <v>0</v>
      </c>
      <c r="BIM8" s="897">
        <f t="shared" si="24"/>
        <v>0</v>
      </c>
      <c r="BIN8" s="897">
        <f t="shared" si="24"/>
        <v>0</v>
      </c>
      <c r="BIO8" s="897">
        <f t="shared" si="24"/>
        <v>0</v>
      </c>
      <c r="BIP8" s="897">
        <f t="shared" si="24"/>
        <v>0</v>
      </c>
      <c r="BIQ8" s="897">
        <f t="shared" si="24"/>
        <v>0</v>
      </c>
      <c r="BIR8" s="897">
        <f t="shared" si="24"/>
        <v>0</v>
      </c>
      <c r="BIS8" s="897">
        <f t="shared" si="24"/>
        <v>0</v>
      </c>
      <c r="BIT8" s="897">
        <f t="shared" si="24"/>
        <v>0</v>
      </c>
      <c r="BIU8" s="897">
        <f t="shared" si="24"/>
        <v>0</v>
      </c>
      <c r="BIV8" s="897">
        <f t="shared" si="24"/>
        <v>0</v>
      </c>
      <c r="BIW8" s="897">
        <f t="shared" si="24"/>
        <v>0</v>
      </c>
      <c r="BIX8" s="897">
        <f t="shared" si="24"/>
        <v>0</v>
      </c>
      <c r="BIY8" s="897">
        <f t="shared" si="24"/>
        <v>0</v>
      </c>
      <c r="BIZ8" s="897">
        <f t="shared" si="24"/>
        <v>0</v>
      </c>
      <c r="BJA8" s="897">
        <f t="shared" si="24"/>
        <v>0</v>
      </c>
      <c r="BJB8" s="897">
        <f t="shared" si="24"/>
        <v>0</v>
      </c>
      <c r="BJC8" s="897">
        <f t="shared" si="24"/>
        <v>0</v>
      </c>
      <c r="BJD8" s="897">
        <f t="shared" si="24"/>
        <v>0</v>
      </c>
      <c r="BJE8" s="897">
        <f t="shared" si="24"/>
        <v>0</v>
      </c>
      <c r="BJF8" s="897">
        <f t="shared" si="24"/>
        <v>0</v>
      </c>
      <c r="BJG8" s="897">
        <f t="shared" si="24"/>
        <v>0</v>
      </c>
      <c r="BJH8" s="897">
        <f t="shared" si="24"/>
        <v>0</v>
      </c>
      <c r="BJI8" s="897">
        <f t="shared" si="24"/>
        <v>0</v>
      </c>
      <c r="BJJ8" s="897">
        <f t="shared" si="24"/>
        <v>0</v>
      </c>
      <c r="BJK8" s="897">
        <f t="shared" si="24"/>
        <v>0</v>
      </c>
      <c r="BJL8" s="897">
        <f t="shared" si="24"/>
        <v>0</v>
      </c>
      <c r="BJM8" s="897">
        <f t="shared" si="24"/>
        <v>0</v>
      </c>
      <c r="BJN8" s="897">
        <f t="shared" si="24"/>
        <v>0</v>
      </c>
      <c r="BJO8" s="897">
        <f t="shared" si="24"/>
        <v>0</v>
      </c>
      <c r="BJP8" s="897">
        <f t="shared" ref="BJP8:BMA8" si="25">BJP9+BJP18+BJP40+BJP44+BJP50+BJP14</f>
        <v>0</v>
      </c>
      <c r="BJQ8" s="897">
        <f t="shared" si="25"/>
        <v>0</v>
      </c>
      <c r="BJR8" s="897">
        <f t="shared" si="25"/>
        <v>0</v>
      </c>
      <c r="BJS8" s="897">
        <f t="shared" si="25"/>
        <v>0</v>
      </c>
      <c r="BJT8" s="897">
        <f t="shared" si="25"/>
        <v>0</v>
      </c>
      <c r="BJU8" s="897">
        <f t="shared" si="25"/>
        <v>0</v>
      </c>
      <c r="BJV8" s="897">
        <f t="shared" si="25"/>
        <v>0</v>
      </c>
      <c r="BJW8" s="897">
        <f t="shared" si="25"/>
        <v>0</v>
      </c>
      <c r="BJX8" s="897">
        <f t="shared" si="25"/>
        <v>0</v>
      </c>
      <c r="BJY8" s="897">
        <f t="shared" si="25"/>
        <v>0</v>
      </c>
      <c r="BJZ8" s="897">
        <f t="shared" si="25"/>
        <v>0</v>
      </c>
      <c r="BKA8" s="897">
        <f t="shared" si="25"/>
        <v>0</v>
      </c>
      <c r="BKB8" s="897">
        <f t="shared" si="25"/>
        <v>0</v>
      </c>
      <c r="BKC8" s="897">
        <f t="shared" si="25"/>
        <v>0</v>
      </c>
      <c r="BKD8" s="897">
        <f t="shared" si="25"/>
        <v>0</v>
      </c>
      <c r="BKE8" s="897">
        <f t="shared" si="25"/>
        <v>0</v>
      </c>
      <c r="BKF8" s="897">
        <f t="shared" si="25"/>
        <v>0</v>
      </c>
      <c r="BKG8" s="897">
        <f t="shared" si="25"/>
        <v>0</v>
      </c>
      <c r="BKH8" s="897">
        <f t="shared" si="25"/>
        <v>0</v>
      </c>
      <c r="BKI8" s="897">
        <f t="shared" si="25"/>
        <v>0</v>
      </c>
      <c r="BKJ8" s="897">
        <f t="shared" si="25"/>
        <v>0</v>
      </c>
      <c r="BKK8" s="897">
        <f t="shared" si="25"/>
        <v>0</v>
      </c>
      <c r="BKL8" s="897">
        <f t="shared" si="25"/>
        <v>0</v>
      </c>
      <c r="BKM8" s="897">
        <f t="shared" si="25"/>
        <v>0</v>
      </c>
      <c r="BKN8" s="897">
        <f t="shared" si="25"/>
        <v>0</v>
      </c>
      <c r="BKO8" s="897">
        <f t="shared" si="25"/>
        <v>0</v>
      </c>
      <c r="BKP8" s="897">
        <f t="shared" si="25"/>
        <v>0</v>
      </c>
      <c r="BKQ8" s="897">
        <f t="shared" si="25"/>
        <v>0</v>
      </c>
      <c r="BKR8" s="897">
        <f t="shared" si="25"/>
        <v>0</v>
      </c>
      <c r="BKS8" s="897">
        <f t="shared" si="25"/>
        <v>0</v>
      </c>
      <c r="BKT8" s="897">
        <f t="shared" si="25"/>
        <v>0</v>
      </c>
      <c r="BKU8" s="897">
        <f t="shared" si="25"/>
        <v>0</v>
      </c>
      <c r="BKV8" s="897">
        <f t="shared" si="25"/>
        <v>0</v>
      </c>
      <c r="BKW8" s="897">
        <f t="shared" si="25"/>
        <v>0</v>
      </c>
      <c r="BKX8" s="897">
        <f t="shared" si="25"/>
        <v>0</v>
      </c>
      <c r="BKY8" s="897">
        <f t="shared" si="25"/>
        <v>0</v>
      </c>
      <c r="BKZ8" s="897">
        <f t="shared" si="25"/>
        <v>0</v>
      </c>
      <c r="BLA8" s="897">
        <f t="shared" si="25"/>
        <v>0</v>
      </c>
      <c r="BLB8" s="897">
        <f t="shared" si="25"/>
        <v>0</v>
      </c>
      <c r="BLC8" s="897">
        <f t="shared" si="25"/>
        <v>0</v>
      </c>
      <c r="BLD8" s="897">
        <f t="shared" si="25"/>
        <v>0</v>
      </c>
      <c r="BLE8" s="897">
        <f t="shared" si="25"/>
        <v>0</v>
      </c>
      <c r="BLF8" s="897">
        <f t="shared" si="25"/>
        <v>0</v>
      </c>
      <c r="BLG8" s="897">
        <f t="shared" si="25"/>
        <v>0</v>
      </c>
      <c r="BLH8" s="897">
        <f t="shared" si="25"/>
        <v>0</v>
      </c>
      <c r="BLI8" s="897">
        <f t="shared" si="25"/>
        <v>0</v>
      </c>
      <c r="BLJ8" s="897">
        <f t="shared" si="25"/>
        <v>0</v>
      </c>
      <c r="BLK8" s="897">
        <f t="shared" si="25"/>
        <v>0</v>
      </c>
      <c r="BLL8" s="897">
        <f t="shared" si="25"/>
        <v>0</v>
      </c>
      <c r="BLM8" s="897">
        <f t="shared" si="25"/>
        <v>0</v>
      </c>
      <c r="BLN8" s="897">
        <f t="shared" si="25"/>
        <v>0</v>
      </c>
      <c r="BLO8" s="897">
        <f t="shared" si="25"/>
        <v>0</v>
      </c>
      <c r="BLP8" s="897">
        <f t="shared" si="25"/>
        <v>0</v>
      </c>
      <c r="BLQ8" s="897">
        <f t="shared" si="25"/>
        <v>0</v>
      </c>
      <c r="BLR8" s="897">
        <f t="shared" si="25"/>
        <v>0</v>
      </c>
      <c r="BLS8" s="897">
        <f t="shared" si="25"/>
        <v>0</v>
      </c>
      <c r="BLT8" s="897">
        <f t="shared" si="25"/>
        <v>0</v>
      </c>
      <c r="BLU8" s="897">
        <f t="shared" si="25"/>
        <v>0</v>
      </c>
      <c r="BLV8" s="897">
        <f t="shared" si="25"/>
        <v>0</v>
      </c>
      <c r="BLW8" s="897">
        <f t="shared" si="25"/>
        <v>0</v>
      </c>
      <c r="BLX8" s="897">
        <f t="shared" si="25"/>
        <v>0</v>
      </c>
      <c r="BLY8" s="897">
        <f t="shared" si="25"/>
        <v>0</v>
      </c>
      <c r="BLZ8" s="897">
        <f t="shared" si="25"/>
        <v>0</v>
      </c>
      <c r="BMA8" s="897">
        <f t="shared" si="25"/>
        <v>0</v>
      </c>
      <c r="BMB8" s="897">
        <f t="shared" ref="BMB8:BOM8" si="26">BMB9+BMB18+BMB40+BMB44+BMB50+BMB14</f>
        <v>0</v>
      </c>
      <c r="BMC8" s="897">
        <f t="shared" si="26"/>
        <v>0</v>
      </c>
      <c r="BMD8" s="897">
        <f t="shared" si="26"/>
        <v>0</v>
      </c>
      <c r="BME8" s="897">
        <f t="shared" si="26"/>
        <v>0</v>
      </c>
      <c r="BMF8" s="897">
        <f t="shared" si="26"/>
        <v>0</v>
      </c>
      <c r="BMG8" s="897">
        <f t="shared" si="26"/>
        <v>0</v>
      </c>
      <c r="BMH8" s="897">
        <f t="shared" si="26"/>
        <v>0</v>
      </c>
      <c r="BMI8" s="897">
        <f t="shared" si="26"/>
        <v>0</v>
      </c>
      <c r="BMJ8" s="897">
        <f t="shared" si="26"/>
        <v>0</v>
      </c>
      <c r="BMK8" s="897">
        <f t="shared" si="26"/>
        <v>0</v>
      </c>
      <c r="BML8" s="897">
        <f t="shared" si="26"/>
        <v>0</v>
      </c>
      <c r="BMM8" s="897">
        <f t="shared" si="26"/>
        <v>0</v>
      </c>
      <c r="BMN8" s="897">
        <f t="shared" si="26"/>
        <v>0</v>
      </c>
      <c r="BMO8" s="897">
        <f t="shared" si="26"/>
        <v>0</v>
      </c>
      <c r="BMP8" s="897">
        <f t="shared" si="26"/>
        <v>0</v>
      </c>
      <c r="BMQ8" s="897">
        <f t="shared" si="26"/>
        <v>0</v>
      </c>
      <c r="BMR8" s="897">
        <f t="shared" si="26"/>
        <v>0</v>
      </c>
      <c r="BMS8" s="897">
        <f t="shared" si="26"/>
        <v>0</v>
      </c>
      <c r="BMT8" s="897">
        <f t="shared" si="26"/>
        <v>0</v>
      </c>
      <c r="BMU8" s="897">
        <f t="shared" si="26"/>
        <v>0</v>
      </c>
      <c r="BMV8" s="897">
        <f t="shared" si="26"/>
        <v>0</v>
      </c>
      <c r="BMW8" s="897">
        <f t="shared" si="26"/>
        <v>0</v>
      </c>
      <c r="BMX8" s="897">
        <f t="shared" si="26"/>
        <v>0</v>
      </c>
      <c r="BMY8" s="897">
        <f t="shared" si="26"/>
        <v>0</v>
      </c>
      <c r="BMZ8" s="897">
        <f t="shared" si="26"/>
        <v>0</v>
      </c>
      <c r="BNA8" s="897">
        <f t="shared" si="26"/>
        <v>0</v>
      </c>
      <c r="BNB8" s="897">
        <f t="shared" si="26"/>
        <v>0</v>
      </c>
      <c r="BNC8" s="897">
        <f t="shared" si="26"/>
        <v>0</v>
      </c>
      <c r="BND8" s="897">
        <f t="shared" si="26"/>
        <v>0</v>
      </c>
      <c r="BNE8" s="897">
        <f t="shared" si="26"/>
        <v>0</v>
      </c>
      <c r="BNF8" s="897">
        <f t="shared" si="26"/>
        <v>0</v>
      </c>
      <c r="BNG8" s="897">
        <f t="shared" si="26"/>
        <v>0</v>
      </c>
      <c r="BNH8" s="897">
        <f t="shared" si="26"/>
        <v>0</v>
      </c>
      <c r="BNI8" s="897">
        <f t="shared" si="26"/>
        <v>0</v>
      </c>
      <c r="BNJ8" s="897">
        <f t="shared" si="26"/>
        <v>0</v>
      </c>
      <c r="BNK8" s="897">
        <f t="shared" si="26"/>
        <v>0</v>
      </c>
      <c r="BNL8" s="897">
        <f t="shared" si="26"/>
        <v>0</v>
      </c>
      <c r="BNM8" s="897">
        <f t="shared" si="26"/>
        <v>0</v>
      </c>
      <c r="BNN8" s="897">
        <f t="shared" si="26"/>
        <v>0</v>
      </c>
      <c r="BNO8" s="897">
        <f t="shared" si="26"/>
        <v>0</v>
      </c>
      <c r="BNP8" s="897">
        <f t="shared" si="26"/>
        <v>0</v>
      </c>
      <c r="BNQ8" s="897">
        <f t="shared" si="26"/>
        <v>0</v>
      </c>
      <c r="BNR8" s="897">
        <f t="shared" si="26"/>
        <v>0</v>
      </c>
      <c r="BNS8" s="897">
        <f t="shared" si="26"/>
        <v>0</v>
      </c>
      <c r="BNT8" s="897">
        <f t="shared" si="26"/>
        <v>0</v>
      </c>
      <c r="BNU8" s="897">
        <f t="shared" si="26"/>
        <v>0</v>
      </c>
      <c r="BNV8" s="897">
        <f t="shared" si="26"/>
        <v>0</v>
      </c>
      <c r="BNW8" s="897">
        <f t="shared" si="26"/>
        <v>0</v>
      </c>
      <c r="BNX8" s="897">
        <f t="shared" si="26"/>
        <v>0</v>
      </c>
      <c r="BNY8" s="897">
        <f t="shared" si="26"/>
        <v>0</v>
      </c>
      <c r="BNZ8" s="897">
        <f t="shared" si="26"/>
        <v>0</v>
      </c>
      <c r="BOA8" s="897">
        <f t="shared" si="26"/>
        <v>0</v>
      </c>
      <c r="BOB8" s="897">
        <f t="shared" si="26"/>
        <v>0</v>
      </c>
      <c r="BOC8" s="897">
        <f t="shared" si="26"/>
        <v>0</v>
      </c>
      <c r="BOD8" s="897">
        <f t="shared" si="26"/>
        <v>0</v>
      </c>
      <c r="BOE8" s="897">
        <f t="shared" si="26"/>
        <v>0</v>
      </c>
      <c r="BOF8" s="897">
        <f t="shared" si="26"/>
        <v>0</v>
      </c>
      <c r="BOG8" s="897">
        <f t="shared" si="26"/>
        <v>0</v>
      </c>
      <c r="BOH8" s="897">
        <f t="shared" si="26"/>
        <v>0</v>
      </c>
      <c r="BOI8" s="897">
        <f t="shared" si="26"/>
        <v>0</v>
      </c>
      <c r="BOJ8" s="897">
        <f t="shared" si="26"/>
        <v>0</v>
      </c>
      <c r="BOK8" s="897">
        <f t="shared" si="26"/>
        <v>0</v>
      </c>
      <c r="BOL8" s="897">
        <f t="shared" si="26"/>
        <v>0</v>
      </c>
      <c r="BOM8" s="897">
        <f t="shared" si="26"/>
        <v>0</v>
      </c>
      <c r="BON8" s="897">
        <f t="shared" ref="BON8:BQY8" si="27">BON9+BON18+BON40+BON44+BON50+BON14</f>
        <v>0</v>
      </c>
      <c r="BOO8" s="897">
        <f t="shared" si="27"/>
        <v>0</v>
      </c>
      <c r="BOP8" s="897">
        <f t="shared" si="27"/>
        <v>0</v>
      </c>
      <c r="BOQ8" s="897">
        <f t="shared" si="27"/>
        <v>0</v>
      </c>
      <c r="BOR8" s="897">
        <f t="shared" si="27"/>
        <v>0</v>
      </c>
      <c r="BOS8" s="897">
        <f t="shared" si="27"/>
        <v>0</v>
      </c>
      <c r="BOT8" s="897">
        <f t="shared" si="27"/>
        <v>0</v>
      </c>
      <c r="BOU8" s="897">
        <f t="shared" si="27"/>
        <v>0</v>
      </c>
      <c r="BOV8" s="897">
        <f t="shared" si="27"/>
        <v>0</v>
      </c>
      <c r="BOW8" s="897">
        <f t="shared" si="27"/>
        <v>0</v>
      </c>
      <c r="BOX8" s="897">
        <f t="shared" si="27"/>
        <v>0</v>
      </c>
      <c r="BOY8" s="897">
        <f t="shared" si="27"/>
        <v>0</v>
      </c>
      <c r="BOZ8" s="897">
        <f t="shared" si="27"/>
        <v>0</v>
      </c>
      <c r="BPA8" s="897">
        <f t="shared" si="27"/>
        <v>0</v>
      </c>
      <c r="BPB8" s="897">
        <f t="shared" si="27"/>
        <v>0</v>
      </c>
      <c r="BPC8" s="897">
        <f t="shared" si="27"/>
        <v>0</v>
      </c>
      <c r="BPD8" s="897">
        <f t="shared" si="27"/>
        <v>0</v>
      </c>
      <c r="BPE8" s="897">
        <f t="shared" si="27"/>
        <v>0</v>
      </c>
      <c r="BPF8" s="897">
        <f t="shared" si="27"/>
        <v>0</v>
      </c>
      <c r="BPG8" s="897">
        <f t="shared" si="27"/>
        <v>0</v>
      </c>
      <c r="BPH8" s="897">
        <f t="shared" si="27"/>
        <v>0</v>
      </c>
      <c r="BPI8" s="897">
        <f t="shared" si="27"/>
        <v>0</v>
      </c>
      <c r="BPJ8" s="897">
        <f t="shared" si="27"/>
        <v>0</v>
      </c>
      <c r="BPK8" s="897">
        <f t="shared" si="27"/>
        <v>0</v>
      </c>
      <c r="BPL8" s="897">
        <f t="shared" si="27"/>
        <v>0</v>
      </c>
      <c r="BPM8" s="897">
        <f t="shared" si="27"/>
        <v>0</v>
      </c>
      <c r="BPN8" s="897">
        <f t="shared" si="27"/>
        <v>0</v>
      </c>
      <c r="BPO8" s="897">
        <f t="shared" si="27"/>
        <v>0</v>
      </c>
      <c r="BPP8" s="897">
        <f t="shared" si="27"/>
        <v>0</v>
      </c>
      <c r="BPQ8" s="897">
        <f t="shared" si="27"/>
        <v>0</v>
      </c>
      <c r="BPR8" s="897">
        <f t="shared" si="27"/>
        <v>0</v>
      </c>
      <c r="BPS8" s="897">
        <f t="shared" si="27"/>
        <v>0</v>
      </c>
      <c r="BPT8" s="897">
        <f t="shared" si="27"/>
        <v>0</v>
      </c>
      <c r="BPU8" s="897">
        <f t="shared" si="27"/>
        <v>0</v>
      </c>
      <c r="BPV8" s="897">
        <f t="shared" si="27"/>
        <v>0</v>
      </c>
      <c r="BPW8" s="897">
        <f t="shared" si="27"/>
        <v>0</v>
      </c>
      <c r="BPX8" s="897">
        <f t="shared" si="27"/>
        <v>0</v>
      </c>
      <c r="BPY8" s="897">
        <f t="shared" si="27"/>
        <v>0</v>
      </c>
      <c r="BPZ8" s="897">
        <f t="shared" si="27"/>
        <v>0</v>
      </c>
      <c r="BQA8" s="897">
        <f t="shared" si="27"/>
        <v>0</v>
      </c>
      <c r="BQB8" s="897">
        <f t="shared" si="27"/>
        <v>0</v>
      </c>
      <c r="BQC8" s="897">
        <f t="shared" si="27"/>
        <v>0</v>
      </c>
      <c r="BQD8" s="897">
        <f t="shared" si="27"/>
        <v>0</v>
      </c>
      <c r="BQE8" s="897">
        <f t="shared" si="27"/>
        <v>0</v>
      </c>
      <c r="BQF8" s="897">
        <f t="shared" si="27"/>
        <v>0</v>
      </c>
      <c r="BQG8" s="897">
        <f t="shared" si="27"/>
        <v>0</v>
      </c>
      <c r="BQH8" s="897">
        <f t="shared" si="27"/>
        <v>0</v>
      </c>
      <c r="BQI8" s="897">
        <f t="shared" si="27"/>
        <v>0</v>
      </c>
      <c r="BQJ8" s="897">
        <f t="shared" si="27"/>
        <v>0</v>
      </c>
      <c r="BQK8" s="897">
        <f t="shared" si="27"/>
        <v>0</v>
      </c>
      <c r="BQL8" s="897">
        <f t="shared" si="27"/>
        <v>0</v>
      </c>
      <c r="BQM8" s="897">
        <f t="shared" si="27"/>
        <v>0</v>
      </c>
      <c r="BQN8" s="897">
        <f t="shared" si="27"/>
        <v>0</v>
      </c>
      <c r="BQO8" s="897">
        <f t="shared" si="27"/>
        <v>0</v>
      </c>
      <c r="BQP8" s="897">
        <f t="shared" si="27"/>
        <v>0</v>
      </c>
      <c r="BQQ8" s="897">
        <f t="shared" si="27"/>
        <v>0</v>
      </c>
      <c r="BQR8" s="897">
        <f t="shared" si="27"/>
        <v>0</v>
      </c>
      <c r="BQS8" s="897">
        <f t="shared" si="27"/>
        <v>0</v>
      </c>
      <c r="BQT8" s="897">
        <f t="shared" si="27"/>
        <v>0</v>
      </c>
      <c r="BQU8" s="897">
        <f t="shared" si="27"/>
        <v>0</v>
      </c>
      <c r="BQV8" s="897">
        <f t="shared" si="27"/>
        <v>0</v>
      </c>
      <c r="BQW8" s="897">
        <f t="shared" si="27"/>
        <v>0</v>
      </c>
      <c r="BQX8" s="897">
        <f t="shared" si="27"/>
        <v>0</v>
      </c>
      <c r="BQY8" s="897">
        <f t="shared" si="27"/>
        <v>0</v>
      </c>
      <c r="BQZ8" s="897">
        <f t="shared" ref="BQZ8:BTK8" si="28">BQZ9+BQZ18+BQZ40+BQZ44+BQZ50+BQZ14</f>
        <v>0</v>
      </c>
      <c r="BRA8" s="897">
        <f t="shared" si="28"/>
        <v>0</v>
      </c>
      <c r="BRB8" s="897">
        <f t="shared" si="28"/>
        <v>0</v>
      </c>
      <c r="BRC8" s="897">
        <f t="shared" si="28"/>
        <v>0</v>
      </c>
      <c r="BRD8" s="897">
        <f t="shared" si="28"/>
        <v>0</v>
      </c>
      <c r="BRE8" s="897">
        <f t="shared" si="28"/>
        <v>0</v>
      </c>
      <c r="BRF8" s="897">
        <f t="shared" si="28"/>
        <v>0</v>
      </c>
      <c r="BRG8" s="897">
        <f t="shared" si="28"/>
        <v>0</v>
      </c>
      <c r="BRH8" s="897">
        <f t="shared" si="28"/>
        <v>0</v>
      </c>
      <c r="BRI8" s="897">
        <f t="shared" si="28"/>
        <v>0</v>
      </c>
      <c r="BRJ8" s="897">
        <f t="shared" si="28"/>
        <v>0</v>
      </c>
      <c r="BRK8" s="897">
        <f t="shared" si="28"/>
        <v>0</v>
      </c>
      <c r="BRL8" s="897">
        <f t="shared" si="28"/>
        <v>0</v>
      </c>
      <c r="BRM8" s="897">
        <f t="shared" si="28"/>
        <v>0</v>
      </c>
      <c r="BRN8" s="897">
        <f t="shared" si="28"/>
        <v>0</v>
      </c>
      <c r="BRO8" s="897">
        <f t="shared" si="28"/>
        <v>0</v>
      </c>
      <c r="BRP8" s="897">
        <f t="shared" si="28"/>
        <v>0</v>
      </c>
      <c r="BRQ8" s="897">
        <f t="shared" si="28"/>
        <v>0</v>
      </c>
      <c r="BRR8" s="897">
        <f t="shared" si="28"/>
        <v>0</v>
      </c>
      <c r="BRS8" s="897">
        <f t="shared" si="28"/>
        <v>0</v>
      </c>
      <c r="BRT8" s="897">
        <f t="shared" si="28"/>
        <v>0</v>
      </c>
      <c r="BRU8" s="897">
        <f t="shared" si="28"/>
        <v>0</v>
      </c>
      <c r="BRV8" s="897">
        <f t="shared" si="28"/>
        <v>0</v>
      </c>
      <c r="BRW8" s="897">
        <f t="shared" si="28"/>
        <v>0</v>
      </c>
      <c r="BRX8" s="897">
        <f t="shared" si="28"/>
        <v>0</v>
      </c>
      <c r="BRY8" s="897">
        <f t="shared" si="28"/>
        <v>0</v>
      </c>
      <c r="BRZ8" s="897">
        <f t="shared" si="28"/>
        <v>0</v>
      </c>
      <c r="BSA8" s="897">
        <f t="shared" si="28"/>
        <v>0</v>
      </c>
      <c r="BSB8" s="897">
        <f t="shared" si="28"/>
        <v>0</v>
      </c>
      <c r="BSC8" s="897">
        <f t="shared" si="28"/>
        <v>0</v>
      </c>
      <c r="BSD8" s="897">
        <f t="shared" si="28"/>
        <v>0</v>
      </c>
      <c r="BSE8" s="897">
        <f t="shared" si="28"/>
        <v>0</v>
      </c>
      <c r="BSF8" s="897">
        <f t="shared" si="28"/>
        <v>0</v>
      </c>
      <c r="BSG8" s="897">
        <f t="shared" si="28"/>
        <v>0</v>
      </c>
      <c r="BSH8" s="897">
        <f t="shared" si="28"/>
        <v>0</v>
      </c>
      <c r="BSI8" s="897">
        <f t="shared" si="28"/>
        <v>0</v>
      </c>
      <c r="BSJ8" s="897">
        <f t="shared" si="28"/>
        <v>0</v>
      </c>
      <c r="BSK8" s="897">
        <f t="shared" si="28"/>
        <v>0</v>
      </c>
      <c r="BSL8" s="897">
        <f t="shared" si="28"/>
        <v>0</v>
      </c>
      <c r="BSM8" s="897">
        <f t="shared" si="28"/>
        <v>0</v>
      </c>
      <c r="BSN8" s="897">
        <f t="shared" si="28"/>
        <v>0</v>
      </c>
      <c r="BSO8" s="897">
        <f t="shared" si="28"/>
        <v>0</v>
      </c>
      <c r="BSP8" s="897">
        <f t="shared" si="28"/>
        <v>0</v>
      </c>
      <c r="BSQ8" s="897">
        <f t="shared" si="28"/>
        <v>0</v>
      </c>
      <c r="BSR8" s="897">
        <f t="shared" si="28"/>
        <v>0</v>
      </c>
      <c r="BSS8" s="897">
        <f t="shared" si="28"/>
        <v>0</v>
      </c>
      <c r="BST8" s="897">
        <f t="shared" si="28"/>
        <v>0</v>
      </c>
      <c r="BSU8" s="897">
        <f t="shared" si="28"/>
        <v>0</v>
      </c>
      <c r="BSV8" s="897">
        <f t="shared" si="28"/>
        <v>0</v>
      </c>
      <c r="BSW8" s="897">
        <f t="shared" si="28"/>
        <v>0</v>
      </c>
      <c r="BSX8" s="897">
        <f t="shared" si="28"/>
        <v>0</v>
      </c>
      <c r="BSY8" s="897">
        <f t="shared" si="28"/>
        <v>0</v>
      </c>
      <c r="BSZ8" s="897">
        <f t="shared" si="28"/>
        <v>0</v>
      </c>
      <c r="BTA8" s="897">
        <f t="shared" si="28"/>
        <v>0</v>
      </c>
      <c r="BTB8" s="897">
        <f t="shared" si="28"/>
        <v>0</v>
      </c>
      <c r="BTC8" s="897">
        <f t="shared" si="28"/>
        <v>0</v>
      </c>
      <c r="BTD8" s="897">
        <f t="shared" si="28"/>
        <v>0</v>
      </c>
      <c r="BTE8" s="897">
        <f t="shared" si="28"/>
        <v>0</v>
      </c>
      <c r="BTF8" s="897">
        <f t="shared" si="28"/>
        <v>0</v>
      </c>
      <c r="BTG8" s="897">
        <f t="shared" si="28"/>
        <v>0</v>
      </c>
      <c r="BTH8" s="897">
        <f t="shared" si="28"/>
        <v>0</v>
      </c>
      <c r="BTI8" s="897">
        <f t="shared" si="28"/>
        <v>0</v>
      </c>
      <c r="BTJ8" s="897">
        <f t="shared" si="28"/>
        <v>0</v>
      </c>
      <c r="BTK8" s="897">
        <f t="shared" si="28"/>
        <v>0</v>
      </c>
      <c r="BTL8" s="897">
        <f t="shared" ref="BTL8:BVW8" si="29">BTL9+BTL18+BTL40+BTL44+BTL50+BTL14</f>
        <v>0</v>
      </c>
      <c r="BTM8" s="897">
        <f t="shared" si="29"/>
        <v>0</v>
      </c>
      <c r="BTN8" s="897">
        <f t="shared" si="29"/>
        <v>0</v>
      </c>
      <c r="BTO8" s="897">
        <f t="shared" si="29"/>
        <v>0</v>
      </c>
      <c r="BTP8" s="897">
        <f t="shared" si="29"/>
        <v>0</v>
      </c>
      <c r="BTQ8" s="897">
        <f t="shared" si="29"/>
        <v>0</v>
      </c>
      <c r="BTR8" s="897">
        <f t="shared" si="29"/>
        <v>0</v>
      </c>
      <c r="BTS8" s="897">
        <f t="shared" si="29"/>
        <v>0</v>
      </c>
      <c r="BTT8" s="897">
        <f t="shared" si="29"/>
        <v>0</v>
      </c>
      <c r="BTU8" s="897">
        <f t="shared" si="29"/>
        <v>0</v>
      </c>
      <c r="BTV8" s="897">
        <f t="shared" si="29"/>
        <v>0</v>
      </c>
      <c r="BTW8" s="897">
        <f t="shared" si="29"/>
        <v>0</v>
      </c>
      <c r="BTX8" s="897">
        <f t="shared" si="29"/>
        <v>0</v>
      </c>
      <c r="BTY8" s="897">
        <f t="shared" si="29"/>
        <v>0</v>
      </c>
      <c r="BTZ8" s="897">
        <f t="shared" si="29"/>
        <v>0</v>
      </c>
      <c r="BUA8" s="897">
        <f t="shared" si="29"/>
        <v>0</v>
      </c>
      <c r="BUB8" s="897">
        <f t="shared" si="29"/>
        <v>0</v>
      </c>
      <c r="BUC8" s="897">
        <f t="shared" si="29"/>
        <v>0</v>
      </c>
      <c r="BUD8" s="897">
        <f t="shared" si="29"/>
        <v>0</v>
      </c>
      <c r="BUE8" s="897">
        <f t="shared" si="29"/>
        <v>0</v>
      </c>
      <c r="BUF8" s="897">
        <f t="shared" si="29"/>
        <v>0</v>
      </c>
      <c r="BUG8" s="897">
        <f t="shared" si="29"/>
        <v>0</v>
      </c>
      <c r="BUH8" s="897">
        <f t="shared" si="29"/>
        <v>0</v>
      </c>
      <c r="BUI8" s="897">
        <f t="shared" si="29"/>
        <v>0</v>
      </c>
      <c r="BUJ8" s="897">
        <f t="shared" si="29"/>
        <v>0</v>
      </c>
      <c r="BUK8" s="897">
        <f t="shared" si="29"/>
        <v>0</v>
      </c>
      <c r="BUL8" s="897">
        <f t="shared" si="29"/>
        <v>0</v>
      </c>
      <c r="BUM8" s="897">
        <f t="shared" si="29"/>
        <v>0</v>
      </c>
      <c r="BUN8" s="897">
        <f t="shared" si="29"/>
        <v>0</v>
      </c>
      <c r="BUO8" s="897">
        <f t="shared" si="29"/>
        <v>0</v>
      </c>
      <c r="BUP8" s="897">
        <f t="shared" si="29"/>
        <v>0</v>
      </c>
      <c r="BUQ8" s="897">
        <f t="shared" si="29"/>
        <v>0</v>
      </c>
      <c r="BUR8" s="897">
        <f t="shared" si="29"/>
        <v>0</v>
      </c>
      <c r="BUS8" s="897">
        <f t="shared" si="29"/>
        <v>0</v>
      </c>
      <c r="BUT8" s="897">
        <f t="shared" si="29"/>
        <v>0</v>
      </c>
      <c r="BUU8" s="897">
        <f t="shared" si="29"/>
        <v>0</v>
      </c>
      <c r="BUV8" s="897">
        <f t="shared" si="29"/>
        <v>0</v>
      </c>
      <c r="BUW8" s="897">
        <f t="shared" si="29"/>
        <v>0</v>
      </c>
      <c r="BUX8" s="897">
        <f t="shared" si="29"/>
        <v>0</v>
      </c>
      <c r="BUY8" s="897">
        <f t="shared" si="29"/>
        <v>0</v>
      </c>
      <c r="BUZ8" s="897">
        <f t="shared" si="29"/>
        <v>0</v>
      </c>
      <c r="BVA8" s="897">
        <f t="shared" si="29"/>
        <v>0</v>
      </c>
      <c r="BVB8" s="897">
        <f t="shared" si="29"/>
        <v>0</v>
      </c>
      <c r="BVC8" s="897">
        <f t="shared" si="29"/>
        <v>0</v>
      </c>
      <c r="BVD8" s="897">
        <f t="shared" si="29"/>
        <v>0</v>
      </c>
      <c r="BVE8" s="897">
        <f t="shared" si="29"/>
        <v>0</v>
      </c>
      <c r="BVF8" s="897">
        <f t="shared" si="29"/>
        <v>0</v>
      </c>
      <c r="BVG8" s="897">
        <f t="shared" si="29"/>
        <v>0</v>
      </c>
      <c r="BVH8" s="897">
        <f t="shared" si="29"/>
        <v>0</v>
      </c>
      <c r="BVI8" s="897">
        <f t="shared" si="29"/>
        <v>0</v>
      </c>
      <c r="BVJ8" s="897">
        <f t="shared" si="29"/>
        <v>0</v>
      </c>
      <c r="BVK8" s="897">
        <f t="shared" si="29"/>
        <v>0</v>
      </c>
      <c r="BVL8" s="897">
        <f t="shared" si="29"/>
        <v>0</v>
      </c>
      <c r="BVM8" s="897">
        <f t="shared" si="29"/>
        <v>0</v>
      </c>
      <c r="BVN8" s="897">
        <f t="shared" si="29"/>
        <v>0</v>
      </c>
      <c r="BVO8" s="897">
        <f t="shared" si="29"/>
        <v>0</v>
      </c>
      <c r="BVP8" s="897">
        <f t="shared" si="29"/>
        <v>0</v>
      </c>
      <c r="BVQ8" s="897">
        <f t="shared" si="29"/>
        <v>0</v>
      </c>
      <c r="BVR8" s="897">
        <f t="shared" si="29"/>
        <v>0</v>
      </c>
      <c r="BVS8" s="897">
        <f t="shared" si="29"/>
        <v>0</v>
      </c>
      <c r="BVT8" s="897">
        <f t="shared" si="29"/>
        <v>0</v>
      </c>
      <c r="BVU8" s="897">
        <f t="shared" si="29"/>
        <v>0</v>
      </c>
      <c r="BVV8" s="897">
        <f t="shared" si="29"/>
        <v>0</v>
      </c>
      <c r="BVW8" s="897">
        <f t="shared" si="29"/>
        <v>0</v>
      </c>
      <c r="BVX8" s="897">
        <f t="shared" ref="BVX8:BYI8" si="30">BVX9+BVX18+BVX40+BVX44+BVX50+BVX14</f>
        <v>0</v>
      </c>
      <c r="BVY8" s="897">
        <f t="shared" si="30"/>
        <v>0</v>
      </c>
      <c r="BVZ8" s="897">
        <f t="shared" si="30"/>
        <v>0</v>
      </c>
      <c r="BWA8" s="897">
        <f t="shared" si="30"/>
        <v>0</v>
      </c>
      <c r="BWB8" s="897">
        <f t="shared" si="30"/>
        <v>0</v>
      </c>
      <c r="BWC8" s="897">
        <f t="shared" si="30"/>
        <v>0</v>
      </c>
      <c r="BWD8" s="897">
        <f t="shared" si="30"/>
        <v>0</v>
      </c>
      <c r="BWE8" s="897">
        <f t="shared" si="30"/>
        <v>0</v>
      </c>
      <c r="BWF8" s="897">
        <f t="shared" si="30"/>
        <v>0</v>
      </c>
      <c r="BWG8" s="897">
        <f t="shared" si="30"/>
        <v>0</v>
      </c>
      <c r="BWH8" s="897">
        <f t="shared" si="30"/>
        <v>0</v>
      </c>
      <c r="BWI8" s="897">
        <f t="shared" si="30"/>
        <v>0</v>
      </c>
      <c r="BWJ8" s="897">
        <f t="shared" si="30"/>
        <v>0</v>
      </c>
      <c r="BWK8" s="897">
        <f t="shared" si="30"/>
        <v>0</v>
      </c>
      <c r="BWL8" s="897">
        <f t="shared" si="30"/>
        <v>0</v>
      </c>
      <c r="BWM8" s="897">
        <f t="shared" si="30"/>
        <v>0</v>
      </c>
      <c r="BWN8" s="897">
        <f t="shared" si="30"/>
        <v>0</v>
      </c>
      <c r="BWO8" s="897">
        <f t="shared" si="30"/>
        <v>0</v>
      </c>
      <c r="BWP8" s="897">
        <f t="shared" si="30"/>
        <v>0</v>
      </c>
      <c r="BWQ8" s="897">
        <f t="shared" si="30"/>
        <v>0</v>
      </c>
      <c r="BWR8" s="897">
        <f t="shared" si="30"/>
        <v>0</v>
      </c>
      <c r="BWS8" s="897">
        <f t="shared" si="30"/>
        <v>0</v>
      </c>
      <c r="BWT8" s="897">
        <f t="shared" si="30"/>
        <v>0</v>
      </c>
      <c r="BWU8" s="897">
        <f t="shared" si="30"/>
        <v>0</v>
      </c>
      <c r="BWV8" s="897">
        <f t="shared" si="30"/>
        <v>0</v>
      </c>
      <c r="BWW8" s="897">
        <f t="shared" si="30"/>
        <v>0</v>
      </c>
      <c r="BWX8" s="897">
        <f t="shared" si="30"/>
        <v>0</v>
      </c>
      <c r="BWY8" s="897">
        <f t="shared" si="30"/>
        <v>0</v>
      </c>
      <c r="BWZ8" s="897">
        <f t="shared" si="30"/>
        <v>0</v>
      </c>
      <c r="BXA8" s="897">
        <f t="shared" si="30"/>
        <v>0</v>
      </c>
      <c r="BXB8" s="897">
        <f t="shared" si="30"/>
        <v>0</v>
      </c>
      <c r="BXC8" s="897">
        <f t="shared" si="30"/>
        <v>0</v>
      </c>
      <c r="BXD8" s="897">
        <f t="shared" si="30"/>
        <v>0</v>
      </c>
      <c r="BXE8" s="897">
        <f t="shared" si="30"/>
        <v>0</v>
      </c>
      <c r="BXF8" s="897">
        <f t="shared" si="30"/>
        <v>0</v>
      </c>
      <c r="BXG8" s="897">
        <f t="shared" si="30"/>
        <v>0</v>
      </c>
      <c r="BXH8" s="897">
        <f t="shared" si="30"/>
        <v>0</v>
      </c>
      <c r="BXI8" s="897">
        <f t="shared" si="30"/>
        <v>0</v>
      </c>
      <c r="BXJ8" s="897">
        <f t="shared" si="30"/>
        <v>0</v>
      </c>
      <c r="BXK8" s="897">
        <f t="shared" si="30"/>
        <v>0</v>
      </c>
      <c r="BXL8" s="897">
        <f t="shared" si="30"/>
        <v>0</v>
      </c>
      <c r="BXM8" s="897">
        <f t="shared" si="30"/>
        <v>0</v>
      </c>
      <c r="BXN8" s="897">
        <f t="shared" si="30"/>
        <v>0</v>
      </c>
      <c r="BXO8" s="897">
        <f t="shared" si="30"/>
        <v>0</v>
      </c>
      <c r="BXP8" s="897">
        <f t="shared" si="30"/>
        <v>0</v>
      </c>
      <c r="BXQ8" s="897">
        <f t="shared" si="30"/>
        <v>0</v>
      </c>
      <c r="BXR8" s="897">
        <f t="shared" si="30"/>
        <v>0</v>
      </c>
      <c r="BXS8" s="897">
        <f t="shared" si="30"/>
        <v>0</v>
      </c>
      <c r="BXT8" s="897">
        <f t="shared" si="30"/>
        <v>0</v>
      </c>
      <c r="BXU8" s="897">
        <f t="shared" si="30"/>
        <v>0</v>
      </c>
      <c r="BXV8" s="897">
        <f t="shared" si="30"/>
        <v>0</v>
      </c>
      <c r="BXW8" s="897">
        <f t="shared" si="30"/>
        <v>0</v>
      </c>
      <c r="BXX8" s="897">
        <f t="shared" si="30"/>
        <v>0</v>
      </c>
      <c r="BXY8" s="897">
        <f t="shared" si="30"/>
        <v>0</v>
      </c>
      <c r="BXZ8" s="897">
        <f t="shared" si="30"/>
        <v>0</v>
      </c>
      <c r="BYA8" s="897">
        <f t="shared" si="30"/>
        <v>0</v>
      </c>
      <c r="BYB8" s="897">
        <f t="shared" si="30"/>
        <v>0</v>
      </c>
      <c r="BYC8" s="897">
        <f t="shared" si="30"/>
        <v>0</v>
      </c>
      <c r="BYD8" s="897">
        <f t="shared" si="30"/>
        <v>0</v>
      </c>
      <c r="BYE8" s="897">
        <f t="shared" si="30"/>
        <v>0</v>
      </c>
      <c r="BYF8" s="897">
        <f t="shared" si="30"/>
        <v>0</v>
      </c>
      <c r="BYG8" s="897">
        <f t="shared" si="30"/>
        <v>0</v>
      </c>
      <c r="BYH8" s="897">
        <f t="shared" si="30"/>
        <v>0</v>
      </c>
      <c r="BYI8" s="897">
        <f t="shared" si="30"/>
        <v>0</v>
      </c>
      <c r="BYJ8" s="897">
        <f t="shared" ref="BYJ8:CAU8" si="31">BYJ9+BYJ18+BYJ40+BYJ44+BYJ50+BYJ14</f>
        <v>0</v>
      </c>
      <c r="BYK8" s="897">
        <f t="shared" si="31"/>
        <v>0</v>
      </c>
      <c r="BYL8" s="897">
        <f t="shared" si="31"/>
        <v>0</v>
      </c>
      <c r="BYM8" s="897">
        <f t="shared" si="31"/>
        <v>0</v>
      </c>
      <c r="BYN8" s="897">
        <f t="shared" si="31"/>
        <v>0</v>
      </c>
      <c r="BYO8" s="897">
        <f t="shared" si="31"/>
        <v>0</v>
      </c>
      <c r="BYP8" s="897">
        <f t="shared" si="31"/>
        <v>0</v>
      </c>
      <c r="BYQ8" s="897">
        <f t="shared" si="31"/>
        <v>0</v>
      </c>
      <c r="BYR8" s="897">
        <f t="shared" si="31"/>
        <v>0</v>
      </c>
      <c r="BYS8" s="897">
        <f t="shared" si="31"/>
        <v>0</v>
      </c>
      <c r="BYT8" s="897">
        <f t="shared" si="31"/>
        <v>0</v>
      </c>
      <c r="BYU8" s="897">
        <f t="shared" si="31"/>
        <v>0</v>
      </c>
      <c r="BYV8" s="897">
        <f t="shared" si="31"/>
        <v>0</v>
      </c>
      <c r="BYW8" s="897">
        <f t="shared" si="31"/>
        <v>0</v>
      </c>
      <c r="BYX8" s="897">
        <f t="shared" si="31"/>
        <v>0</v>
      </c>
      <c r="BYY8" s="897">
        <f t="shared" si="31"/>
        <v>0</v>
      </c>
      <c r="BYZ8" s="897">
        <f t="shared" si="31"/>
        <v>0</v>
      </c>
      <c r="BZA8" s="897">
        <f t="shared" si="31"/>
        <v>0</v>
      </c>
      <c r="BZB8" s="897">
        <f t="shared" si="31"/>
        <v>0</v>
      </c>
      <c r="BZC8" s="897">
        <f t="shared" si="31"/>
        <v>0</v>
      </c>
      <c r="BZD8" s="897">
        <f t="shared" si="31"/>
        <v>0</v>
      </c>
      <c r="BZE8" s="897">
        <f t="shared" si="31"/>
        <v>0</v>
      </c>
      <c r="BZF8" s="897">
        <f t="shared" si="31"/>
        <v>0</v>
      </c>
      <c r="BZG8" s="897">
        <f t="shared" si="31"/>
        <v>0</v>
      </c>
      <c r="BZH8" s="897">
        <f t="shared" si="31"/>
        <v>0</v>
      </c>
      <c r="BZI8" s="897">
        <f t="shared" si="31"/>
        <v>0</v>
      </c>
      <c r="BZJ8" s="897">
        <f t="shared" si="31"/>
        <v>0</v>
      </c>
      <c r="BZK8" s="897">
        <f t="shared" si="31"/>
        <v>0</v>
      </c>
      <c r="BZL8" s="897">
        <f t="shared" si="31"/>
        <v>0</v>
      </c>
      <c r="BZM8" s="897">
        <f t="shared" si="31"/>
        <v>0</v>
      </c>
      <c r="BZN8" s="897">
        <f t="shared" si="31"/>
        <v>0</v>
      </c>
      <c r="BZO8" s="897">
        <f t="shared" si="31"/>
        <v>0</v>
      </c>
      <c r="BZP8" s="897">
        <f t="shared" si="31"/>
        <v>0</v>
      </c>
      <c r="BZQ8" s="897">
        <f t="shared" si="31"/>
        <v>0</v>
      </c>
      <c r="BZR8" s="897">
        <f t="shared" si="31"/>
        <v>0</v>
      </c>
      <c r="BZS8" s="897">
        <f t="shared" si="31"/>
        <v>0</v>
      </c>
      <c r="BZT8" s="897">
        <f t="shared" si="31"/>
        <v>0</v>
      </c>
      <c r="BZU8" s="897">
        <f t="shared" si="31"/>
        <v>0</v>
      </c>
      <c r="BZV8" s="897">
        <f t="shared" si="31"/>
        <v>0</v>
      </c>
      <c r="BZW8" s="897">
        <f t="shared" si="31"/>
        <v>0</v>
      </c>
      <c r="BZX8" s="897">
        <f t="shared" si="31"/>
        <v>0</v>
      </c>
      <c r="BZY8" s="897">
        <f t="shared" si="31"/>
        <v>0</v>
      </c>
      <c r="BZZ8" s="897">
        <f t="shared" si="31"/>
        <v>0</v>
      </c>
      <c r="CAA8" s="897">
        <f t="shared" si="31"/>
        <v>0</v>
      </c>
      <c r="CAB8" s="897">
        <f t="shared" si="31"/>
        <v>0</v>
      </c>
      <c r="CAC8" s="897">
        <f t="shared" si="31"/>
        <v>0</v>
      </c>
      <c r="CAD8" s="897">
        <f t="shared" si="31"/>
        <v>0</v>
      </c>
      <c r="CAE8" s="897">
        <f t="shared" si="31"/>
        <v>0</v>
      </c>
      <c r="CAF8" s="897">
        <f t="shared" si="31"/>
        <v>0</v>
      </c>
      <c r="CAG8" s="897">
        <f t="shared" si="31"/>
        <v>0</v>
      </c>
      <c r="CAH8" s="897">
        <f t="shared" si="31"/>
        <v>0</v>
      </c>
      <c r="CAI8" s="897">
        <f t="shared" si="31"/>
        <v>0</v>
      </c>
      <c r="CAJ8" s="897">
        <f t="shared" si="31"/>
        <v>0</v>
      </c>
      <c r="CAK8" s="897">
        <f t="shared" si="31"/>
        <v>0</v>
      </c>
      <c r="CAL8" s="897">
        <f t="shared" si="31"/>
        <v>0</v>
      </c>
      <c r="CAM8" s="897">
        <f t="shared" si="31"/>
        <v>0</v>
      </c>
      <c r="CAN8" s="897">
        <f t="shared" si="31"/>
        <v>0</v>
      </c>
      <c r="CAO8" s="897">
        <f t="shared" si="31"/>
        <v>0</v>
      </c>
      <c r="CAP8" s="897">
        <f t="shared" si="31"/>
        <v>0</v>
      </c>
      <c r="CAQ8" s="897">
        <f t="shared" si="31"/>
        <v>0</v>
      </c>
      <c r="CAR8" s="897">
        <f t="shared" si="31"/>
        <v>0</v>
      </c>
      <c r="CAS8" s="897">
        <f t="shared" si="31"/>
        <v>0</v>
      </c>
      <c r="CAT8" s="897">
        <f t="shared" si="31"/>
        <v>0</v>
      </c>
      <c r="CAU8" s="897">
        <f t="shared" si="31"/>
        <v>0</v>
      </c>
      <c r="CAV8" s="897">
        <f t="shared" ref="CAV8:CDG8" si="32">CAV9+CAV18+CAV40+CAV44+CAV50+CAV14</f>
        <v>0</v>
      </c>
      <c r="CAW8" s="897">
        <f t="shared" si="32"/>
        <v>0</v>
      </c>
      <c r="CAX8" s="897">
        <f t="shared" si="32"/>
        <v>0</v>
      </c>
      <c r="CAY8" s="897">
        <f t="shared" si="32"/>
        <v>0</v>
      </c>
      <c r="CAZ8" s="897">
        <f t="shared" si="32"/>
        <v>0</v>
      </c>
      <c r="CBA8" s="897">
        <f t="shared" si="32"/>
        <v>0</v>
      </c>
      <c r="CBB8" s="897">
        <f t="shared" si="32"/>
        <v>0</v>
      </c>
      <c r="CBC8" s="897">
        <f t="shared" si="32"/>
        <v>0</v>
      </c>
      <c r="CBD8" s="897">
        <f t="shared" si="32"/>
        <v>0</v>
      </c>
      <c r="CBE8" s="897">
        <f t="shared" si="32"/>
        <v>0</v>
      </c>
      <c r="CBF8" s="897">
        <f t="shared" si="32"/>
        <v>0</v>
      </c>
      <c r="CBG8" s="897">
        <f t="shared" si="32"/>
        <v>0</v>
      </c>
      <c r="CBH8" s="897">
        <f t="shared" si="32"/>
        <v>0</v>
      </c>
      <c r="CBI8" s="897">
        <f t="shared" si="32"/>
        <v>0</v>
      </c>
      <c r="CBJ8" s="897">
        <f t="shared" si="32"/>
        <v>0</v>
      </c>
      <c r="CBK8" s="897">
        <f t="shared" si="32"/>
        <v>0</v>
      </c>
      <c r="CBL8" s="897">
        <f t="shared" si="32"/>
        <v>0</v>
      </c>
      <c r="CBM8" s="897">
        <f t="shared" si="32"/>
        <v>0</v>
      </c>
      <c r="CBN8" s="897">
        <f t="shared" si="32"/>
        <v>0</v>
      </c>
      <c r="CBO8" s="897">
        <f t="shared" si="32"/>
        <v>0</v>
      </c>
      <c r="CBP8" s="897">
        <f t="shared" si="32"/>
        <v>0</v>
      </c>
      <c r="CBQ8" s="897">
        <f t="shared" si="32"/>
        <v>0</v>
      </c>
      <c r="CBR8" s="897">
        <f t="shared" si="32"/>
        <v>0</v>
      </c>
      <c r="CBS8" s="897">
        <f t="shared" si="32"/>
        <v>0</v>
      </c>
      <c r="CBT8" s="897">
        <f t="shared" si="32"/>
        <v>0</v>
      </c>
      <c r="CBU8" s="897">
        <f t="shared" si="32"/>
        <v>0</v>
      </c>
      <c r="CBV8" s="897">
        <f t="shared" si="32"/>
        <v>0</v>
      </c>
      <c r="CBW8" s="897">
        <f t="shared" si="32"/>
        <v>0</v>
      </c>
      <c r="CBX8" s="897">
        <f t="shared" si="32"/>
        <v>0</v>
      </c>
      <c r="CBY8" s="897">
        <f t="shared" si="32"/>
        <v>0</v>
      </c>
      <c r="CBZ8" s="897">
        <f t="shared" si="32"/>
        <v>0</v>
      </c>
      <c r="CCA8" s="897">
        <f t="shared" si="32"/>
        <v>0</v>
      </c>
      <c r="CCB8" s="897">
        <f t="shared" si="32"/>
        <v>0</v>
      </c>
      <c r="CCC8" s="897">
        <f t="shared" si="32"/>
        <v>0</v>
      </c>
      <c r="CCD8" s="897">
        <f t="shared" si="32"/>
        <v>0</v>
      </c>
      <c r="CCE8" s="897">
        <f t="shared" si="32"/>
        <v>0</v>
      </c>
      <c r="CCF8" s="897">
        <f t="shared" si="32"/>
        <v>0</v>
      </c>
      <c r="CCG8" s="897">
        <f t="shared" si="32"/>
        <v>0</v>
      </c>
      <c r="CCH8" s="897">
        <f t="shared" si="32"/>
        <v>0</v>
      </c>
      <c r="CCI8" s="897">
        <f t="shared" si="32"/>
        <v>0</v>
      </c>
      <c r="CCJ8" s="897">
        <f t="shared" si="32"/>
        <v>0</v>
      </c>
      <c r="CCK8" s="897">
        <f t="shared" si="32"/>
        <v>0</v>
      </c>
      <c r="CCL8" s="897">
        <f t="shared" si="32"/>
        <v>0</v>
      </c>
      <c r="CCM8" s="897">
        <f t="shared" si="32"/>
        <v>0</v>
      </c>
      <c r="CCN8" s="897">
        <f t="shared" si="32"/>
        <v>0</v>
      </c>
      <c r="CCO8" s="897">
        <f t="shared" si="32"/>
        <v>0</v>
      </c>
      <c r="CCP8" s="897">
        <f t="shared" si="32"/>
        <v>0</v>
      </c>
      <c r="CCQ8" s="897">
        <f t="shared" si="32"/>
        <v>0</v>
      </c>
      <c r="CCR8" s="897">
        <f t="shared" si="32"/>
        <v>0</v>
      </c>
      <c r="CCS8" s="897">
        <f t="shared" si="32"/>
        <v>0</v>
      </c>
      <c r="CCT8" s="897">
        <f t="shared" si="32"/>
        <v>0</v>
      </c>
      <c r="CCU8" s="897">
        <f t="shared" si="32"/>
        <v>0</v>
      </c>
      <c r="CCV8" s="897">
        <f t="shared" si="32"/>
        <v>0</v>
      </c>
      <c r="CCW8" s="897">
        <f t="shared" si="32"/>
        <v>0</v>
      </c>
      <c r="CCX8" s="897">
        <f t="shared" si="32"/>
        <v>0</v>
      </c>
      <c r="CCY8" s="897">
        <f t="shared" si="32"/>
        <v>0</v>
      </c>
      <c r="CCZ8" s="897">
        <f t="shared" si="32"/>
        <v>0</v>
      </c>
      <c r="CDA8" s="897">
        <f t="shared" si="32"/>
        <v>0</v>
      </c>
      <c r="CDB8" s="897">
        <f t="shared" si="32"/>
        <v>0</v>
      </c>
      <c r="CDC8" s="897">
        <f t="shared" si="32"/>
        <v>0</v>
      </c>
      <c r="CDD8" s="897">
        <f t="shared" si="32"/>
        <v>0</v>
      </c>
      <c r="CDE8" s="897">
        <f t="shared" si="32"/>
        <v>0</v>
      </c>
      <c r="CDF8" s="897">
        <f t="shared" si="32"/>
        <v>0</v>
      </c>
      <c r="CDG8" s="897">
        <f t="shared" si="32"/>
        <v>0</v>
      </c>
      <c r="CDH8" s="897">
        <f t="shared" ref="CDH8:CFS8" si="33">CDH9+CDH18+CDH40+CDH44+CDH50+CDH14</f>
        <v>0</v>
      </c>
      <c r="CDI8" s="897">
        <f t="shared" si="33"/>
        <v>0</v>
      </c>
      <c r="CDJ8" s="897">
        <f t="shared" si="33"/>
        <v>0</v>
      </c>
      <c r="CDK8" s="897">
        <f t="shared" si="33"/>
        <v>0</v>
      </c>
      <c r="CDL8" s="897">
        <f t="shared" si="33"/>
        <v>0</v>
      </c>
      <c r="CDM8" s="897">
        <f t="shared" si="33"/>
        <v>0</v>
      </c>
      <c r="CDN8" s="897">
        <f t="shared" si="33"/>
        <v>0</v>
      </c>
      <c r="CDO8" s="897">
        <f t="shared" si="33"/>
        <v>0</v>
      </c>
      <c r="CDP8" s="897">
        <f t="shared" si="33"/>
        <v>0</v>
      </c>
      <c r="CDQ8" s="897">
        <f t="shared" si="33"/>
        <v>0</v>
      </c>
      <c r="CDR8" s="897">
        <f t="shared" si="33"/>
        <v>0</v>
      </c>
      <c r="CDS8" s="897">
        <f t="shared" si="33"/>
        <v>0</v>
      </c>
      <c r="CDT8" s="897">
        <f t="shared" si="33"/>
        <v>0</v>
      </c>
      <c r="CDU8" s="897">
        <f t="shared" si="33"/>
        <v>0</v>
      </c>
      <c r="CDV8" s="897">
        <f t="shared" si="33"/>
        <v>0</v>
      </c>
      <c r="CDW8" s="897">
        <f t="shared" si="33"/>
        <v>0</v>
      </c>
      <c r="CDX8" s="897">
        <f t="shared" si="33"/>
        <v>0</v>
      </c>
      <c r="CDY8" s="897">
        <f t="shared" si="33"/>
        <v>0</v>
      </c>
      <c r="CDZ8" s="897">
        <f t="shared" si="33"/>
        <v>0</v>
      </c>
      <c r="CEA8" s="897">
        <f t="shared" si="33"/>
        <v>0</v>
      </c>
      <c r="CEB8" s="897">
        <f t="shared" si="33"/>
        <v>0</v>
      </c>
      <c r="CEC8" s="897">
        <f t="shared" si="33"/>
        <v>0</v>
      </c>
      <c r="CED8" s="897">
        <f t="shared" si="33"/>
        <v>0</v>
      </c>
      <c r="CEE8" s="897">
        <f t="shared" si="33"/>
        <v>0</v>
      </c>
      <c r="CEF8" s="897">
        <f t="shared" si="33"/>
        <v>0</v>
      </c>
      <c r="CEG8" s="897">
        <f t="shared" si="33"/>
        <v>0</v>
      </c>
      <c r="CEH8" s="897">
        <f t="shared" si="33"/>
        <v>0</v>
      </c>
      <c r="CEI8" s="897">
        <f t="shared" si="33"/>
        <v>0</v>
      </c>
      <c r="CEJ8" s="897">
        <f t="shared" si="33"/>
        <v>0</v>
      </c>
      <c r="CEK8" s="897">
        <f t="shared" si="33"/>
        <v>0</v>
      </c>
      <c r="CEL8" s="897">
        <f t="shared" si="33"/>
        <v>0</v>
      </c>
      <c r="CEM8" s="897">
        <f t="shared" si="33"/>
        <v>0</v>
      </c>
      <c r="CEN8" s="897">
        <f t="shared" si="33"/>
        <v>0</v>
      </c>
      <c r="CEO8" s="897">
        <f t="shared" si="33"/>
        <v>0</v>
      </c>
      <c r="CEP8" s="897">
        <f t="shared" si="33"/>
        <v>0</v>
      </c>
      <c r="CEQ8" s="897">
        <f t="shared" si="33"/>
        <v>0</v>
      </c>
      <c r="CER8" s="897">
        <f t="shared" si="33"/>
        <v>0</v>
      </c>
      <c r="CES8" s="897">
        <f t="shared" si="33"/>
        <v>0</v>
      </c>
      <c r="CET8" s="897">
        <f t="shared" si="33"/>
        <v>0</v>
      </c>
      <c r="CEU8" s="897">
        <f t="shared" si="33"/>
        <v>0</v>
      </c>
      <c r="CEV8" s="897">
        <f t="shared" si="33"/>
        <v>0</v>
      </c>
      <c r="CEW8" s="897">
        <f t="shared" si="33"/>
        <v>0</v>
      </c>
      <c r="CEX8" s="897">
        <f t="shared" si="33"/>
        <v>0</v>
      </c>
      <c r="CEY8" s="897">
        <f t="shared" si="33"/>
        <v>0</v>
      </c>
      <c r="CEZ8" s="897">
        <f t="shared" si="33"/>
        <v>0</v>
      </c>
      <c r="CFA8" s="897">
        <f t="shared" si="33"/>
        <v>0</v>
      </c>
      <c r="CFB8" s="897">
        <f t="shared" si="33"/>
        <v>0</v>
      </c>
      <c r="CFC8" s="897">
        <f t="shared" si="33"/>
        <v>0</v>
      </c>
      <c r="CFD8" s="897">
        <f t="shared" si="33"/>
        <v>0</v>
      </c>
      <c r="CFE8" s="897">
        <f t="shared" si="33"/>
        <v>0</v>
      </c>
      <c r="CFF8" s="897">
        <f t="shared" si="33"/>
        <v>0</v>
      </c>
      <c r="CFG8" s="897">
        <f t="shared" si="33"/>
        <v>0</v>
      </c>
      <c r="CFH8" s="897">
        <f t="shared" si="33"/>
        <v>0</v>
      </c>
      <c r="CFI8" s="897">
        <f t="shared" si="33"/>
        <v>0</v>
      </c>
      <c r="CFJ8" s="897">
        <f t="shared" si="33"/>
        <v>0</v>
      </c>
      <c r="CFK8" s="897">
        <f t="shared" si="33"/>
        <v>0</v>
      </c>
      <c r="CFL8" s="897">
        <f t="shared" si="33"/>
        <v>0</v>
      </c>
      <c r="CFM8" s="897">
        <f t="shared" si="33"/>
        <v>0</v>
      </c>
      <c r="CFN8" s="897">
        <f t="shared" si="33"/>
        <v>0</v>
      </c>
      <c r="CFO8" s="897">
        <f t="shared" si="33"/>
        <v>0</v>
      </c>
      <c r="CFP8" s="897">
        <f t="shared" si="33"/>
        <v>0</v>
      </c>
      <c r="CFQ8" s="897">
        <f t="shared" si="33"/>
        <v>0</v>
      </c>
      <c r="CFR8" s="897">
        <f t="shared" si="33"/>
        <v>0</v>
      </c>
      <c r="CFS8" s="897">
        <f t="shared" si="33"/>
        <v>0</v>
      </c>
      <c r="CFT8" s="897">
        <f t="shared" ref="CFT8:CIE8" si="34">CFT9+CFT18+CFT40+CFT44+CFT50+CFT14</f>
        <v>0</v>
      </c>
      <c r="CFU8" s="897">
        <f t="shared" si="34"/>
        <v>0</v>
      </c>
      <c r="CFV8" s="897">
        <f t="shared" si="34"/>
        <v>0</v>
      </c>
      <c r="CFW8" s="897">
        <f t="shared" si="34"/>
        <v>0</v>
      </c>
      <c r="CFX8" s="897">
        <f t="shared" si="34"/>
        <v>0</v>
      </c>
      <c r="CFY8" s="897">
        <f t="shared" si="34"/>
        <v>0</v>
      </c>
      <c r="CFZ8" s="897">
        <f t="shared" si="34"/>
        <v>0</v>
      </c>
      <c r="CGA8" s="897">
        <f t="shared" si="34"/>
        <v>0</v>
      </c>
      <c r="CGB8" s="897">
        <f t="shared" si="34"/>
        <v>0</v>
      </c>
      <c r="CGC8" s="897">
        <f t="shared" si="34"/>
        <v>0</v>
      </c>
      <c r="CGD8" s="897">
        <f t="shared" si="34"/>
        <v>0</v>
      </c>
      <c r="CGE8" s="897">
        <f t="shared" si="34"/>
        <v>0</v>
      </c>
      <c r="CGF8" s="897">
        <f t="shared" si="34"/>
        <v>0</v>
      </c>
      <c r="CGG8" s="897">
        <f t="shared" si="34"/>
        <v>0</v>
      </c>
      <c r="CGH8" s="897">
        <f t="shared" si="34"/>
        <v>0</v>
      </c>
      <c r="CGI8" s="897">
        <f t="shared" si="34"/>
        <v>0</v>
      </c>
      <c r="CGJ8" s="897">
        <f t="shared" si="34"/>
        <v>0</v>
      </c>
      <c r="CGK8" s="897">
        <f t="shared" si="34"/>
        <v>0</v>
      </c>
      <c r="CGL8" s="897">
        <f t="shared" si="34"/>
        <v>0</v>
      </c>
      <c r="CGM8" s="897">
        <f t="shared" si="34"/>
        <v>0</v>
      </c>
      <c r="CGN8" s="897">
        <f t="shared" si="34"/>
        <v>0</v>
      </c>
      <c r="CGO8" s="897">
        <f t="shared" si="34"/>
        <v>0</v>
      </c>
      <c r="CGP8" s="897">
        <f t="shared" si="34"/>
        <v>0</v>
      </c>
      <c r="CGQ8" s="897">
        <f t="shared" si="34"/>
        <v>0</v>
      </c>
      <c r="CGR8" s="897">
        <f t="shared" si="34"/>
        <v>0</v>
      </c>
      <c r="CGS8" s="897">
        <f t="shared" si="34"/>
        <v>0</v>
      </c>
      <c r="CGT8" s="897">
        <f t="shared" si="34"/>
        <v>0</v>
      </c>
      <c r="CGU8" s="897">
        <f t="shared" si="34"/>
        <v>0</v>
      </c>
      <c r="CGV8" s="897">
        <f t="shared" si="34"/>
        <v>0</v>
      </c>
      <c r="CGW8" s="897">
        <f t="shared" si="34"/>
        <v>0</v>
      </c>
      <c r="CGX8" s="897">
        <f t="shared" si="34"/>
        <v>0</v>
      </c>
      <c r="CGY8" s="897">
        <f t="shared" si="34"/>
        <v>0</v>
      </c>
      <c r="CGZ8" s="897">
        <f t="shared" si="34"/>
        <v>0</v>
      </c>
      <c r="CHA8" s="897">
        <f t="shared" si="34"/>
        <v>0</v>
      </c>
      <c r="CHB8" s="897">
        <f t="shared" si="34"/>
        <v>0</v>
      </c>
      <c r="CHC8" s="897">
        <f t="shared" si="34"/>
        <v>0</v>
      </c>
      <c r="CHD8" s="897">
        <f t="shared" si="34"/>
        <v>0</v>
      </c>
      <c r="CHE8" s="897">
        <f t="shared" si="34"/>
        <v>0</v>
      </c>
      <c r="CHF8" s="897">
        <f t="shared" si="34"/>
        <v>0</v>
      </c>
      <c r="CHG8" s="897">
        <f t="shared" si="34"/>
        <v>0</v>
      </c>
      <c r="CHH8" s="897">
        <f t="shared" si="34"/>
        <v>0</v>
      </c>
      <c r="CHI8" s="897">
        <f t="shared" si="34"/>
        <v>0</v>
      </c>
      <c r="CHJ8" s="897">
        <f t="shared" si="34"/>
        <v>0</v>
      </c>
      <c r="CHK8" s="897">
        <f t="shared" si="34"/>
        <v>0</v>
      </c>
      <c r="CHL8" s="897">
        <f t="shared" si="34"/>
        <v>0</v>
      </c>
      <c r="CHM8" s="897">
        <f t="shared" si="34"/>
        <v>0</v>
      </c>
      <c r="CHN8" s="897">
        <f t="shared" si="34"/>
        <v>0</v>
      </c>
      <c r="CHO8" s="897">
        <f t="shared" si="34"/>
        <v>0</v>
      </c>
      <c r="CHP8" s="897">
        <f t="shared" si="34"/>
        <v>0</v>
      </c>
      <c r="CHQ8" s="897">
        <f t="shared" si="34"/>
        <v>0</v>
      </c>
      <c r="CHR8" s="897">
        <f t="shared" si="34"/>
        <v>0</v>
      </c>
      <c r="CHS8" s="897">
        <f t="shared" si="34"/>
        <v>0</v>
      </c>
      <c r="CHT8" s="897">
        <f t="shared" si="34"/>
        <v>0</v>
      </c>
      <c r="CHU8" s="897">
        <f t="shared" si="34"/>
        <v>0</v>
      </c>
      <c r="CHV8" s="897">
        <f t="shared" si="34"/>
        <v>0</v>
      </c>
      <c r="CHW8" s="897">
        <f t="shared" si="34"/>
        <v>0</v>
      </c>
      <c r="CHX8" s="897">
        <f t="shared" si="34"/>
        <v>0</v>
      </c>
      <c r="CHY8" s="897">
        <f t="shared" si="34"/>
        <v>0</v>
      </c>
      <c r="CHZ8" s="897">
        <f t="shared" si="34"/>
        <v>0</v>
      </c>
      <c r="CIA8" s="897">
        <f t="shared" si="34"/>
        <v>0</v>
      </c>
      <c r="CIB8" s="897">
        <f t="shared" si="34"/>
        <v>0</v>
      </c>
      <c r="CIC8" s="897">
        <f t="shared" si="34"/>
        <v>0</v>
      </c>
      <c r="CID8" s="897">
        <f t="shared" si="34"/>
        <v>0</v>
      </c>
      <c r="CIE8" s="897">
        <f t="shared" si="34"/>
        <v>0</v>
      </c>
      <c r="CIF8" s="897">
        <f t="shared" ref="CIF8:CKQ8" si="35">CIF9+CIF18+CIF40+CIF44+CIF50+CIF14</f>
        <v>0</v>
      </c>
      <c r="CIG8" s="897">
        <f t="shared" si="35"/>
        <v>0</v>
      </c>
      <c r="CIH8" s="897">
        <f t="shared" si="35"/>
        <v>0</v>
      </c>
      <c r="CII8" s="897">
        <f t="shared" si="35"/>
        <v>0</v>
      </c>
      <c r="CIJ8" s="897">
        <f t="shared" si="35"/>
        <v>0</v>
      </c>
      <c r="CIK8" s="897">
        <f t="shared" si="35"/>
        <v>0</v>
      </c>
      <c r="CIL8" s="897">
        <f t="shared" si="35"/>
        <v>0</v>
      </c>
      <c r="CIM8" s="897">
        <f t="shared" si="35"/>
        <v>0</v>
      </c>
      <c r="CIN8" s="897">
        <f t="shared" si="35"/>
        <v>0</v>
      </c>
      <c r="CIO8" s="897">
        <f t="shared" si="35"/>
        <v>0</v>
      </c>
      <c r="CIP8" s="897">
        <f t="shared" si="35"/>
        <v>0</v>
      </c>
      <c r="CIQ8" s="897">
        <f t="shared" si="35"/>
        <v>0</v>
      </c>
      <c r="CIR8" s="897">
        <f t="shared" si="35"/>
        <v>0</v>
      </c>
      <c r="CIS8" s="897">
        <f t="shared" si="35"/>
        <v>0</v>
      </c>
      <c r="CIT8" s="897">
        <f t="shared" si="35"/>
        <v>0</v>
      </c>
      <c r="CIU8" s="897">
        <f t="shared" si="35"/>
        <v>0</v>
      </c>
      <c r="CIV8" s="897">
        <f t="shared" si="35"/>
        <v>0</v>
      </c>
      <c r="CIW8" s="897">
        <f t="shared" si="35"/>
        <v>0</v>
      </c>
      <c r="CIX8" s="897">
        <f t="shared" si="35"/>
        <v>0</v>
      </c>
      <c r="CIY8" s="897">
        <f t="shared" si="35"/>
        <v>0</v>
      </c>
      <c r="CIZ8" s="897">
        <f t="shared" si="35"/>
        <v>0</v>
      </c>
      <c r="CJA8" s="897">
        <f t="shared" si="35"/>
        <v>0</v>
      </c>
      <c r="CJB8" s="897">
        <f t="shared" si="35"/>
        <v>0</v>
      </c>
      <c r="CJC8" s="897">
        <f t="shared" si="35"/>
        <v>0</v>
      </c>
      <c r="CJD8" s="897">
        <f t="shared" si="35"/>
        <v>0</v>
      </c>
      <c r="CJE8" s="897">
        <f t="shared" si="35"/>
        <v>0</v>
      </c>
      <c r="CJF8" s="897">
        <f t="shared" si="35"/>
        <v>0</v>
      </c>
      <c r="CJG8" s="897">
        <f t="shared" si="35"/>
        <v>0</v>
      </c>
      <c r="CJH8" s="897">
        <f t="shared" si="35"/>
        <v>0</v>
      </c>
      <c r="CJI8" s="897">
        <f t="shared" si="35"/>
        <v>0</v>
      </c>
      <c r="CJJ8" s="897">
        <f t="shared" si="35"/>
        <v>0</v>
      </c>
      <c r="CJK8" s="897">
        <f t="shared" si="35"/>
        <v>0</v>
      </c>
      <c r="CJL8" s="897">
        <f t="shared" si="35"/>
        <v>0</v>
      </c>
      <c r="CJM8" s="897">
        <f t="shared" si="35"/>
        <v>0</v>
      </c>
      <c r="CJN8" s="897">
        <f t="shared" si="35"/>
        <v>0</v>
      </c>
      <c r="CJO8" s="897">
        <f t="shared" si="35"/>
        <v>0</v>
      </c>
      <c r="CJP8" s="897">
        <f t="shared" si="35"/>
        <v>0</v>
      </c>
      <c r="CJQ8" s="897">
        <f t="shared" si="35"/>
        <v>0</v>
      </c>
      <c r="CJR8" s="897">
        <f t="shared" si="35"/>
        <v>0</v>
      </c>
      <c r="CJS8" s="897">
        <f t="shared" si="35"/>
        <v>0</v>
      </c>
      <c r="CJT8" s="897">
        <f t="shared" si="35"/>
        <v>0</v>
      </c>
      <c r="CJU8" s="897">
        <f t="shared" si="35"/>
        <v>0</v>
      </c>
      <c r="CJV8" s="897">
        <f t="shared" si="35"/>
        <v>0</v>
      </c>
      <c r="CJW8" s="897">
        <f t="shared" si="35"/>
        <v>0</v>
      </c>
      <c r="CJX8" s="897">
        <f t="shared" si="35"/>
        <v>0</v>
      </c>
      <c r="CJY8" s="897">
        <f t="shared" si="35"/>
        <v>0</v>
      </c>
      <c r="CJZ8" s="897">
        <f t="shared" si="35"/>
        <v>0</v>
      </c>
      <c r="CKA8" s="897">
        <f t="shared" si="35"/>
        <v>0</v>
      </c>
      <c r="CKB8" s="897">
        <f t="shared" si="35"/>
        <v>0</v>
      </c>
      <c r="CKC8" s="897">
        <f t="shared" si="35"/>
        <v>0</v>
      </c>
      <c r="CKD8" s="897">
        <f t="shared" si="35"/>
        <v>0</v>
      </c>
      <c r="CKE8" s="897">
        <f t="shared" si="35"/>
        <v>0</v>
      </c>
      <c r="CKF8" s="897">
        <f t="shared" si="35"/>
        <v>0</v>
      </c>
      <c r="CKG8" s="897">
        <f t="shared" si="35"/>
        <v>0</v>
      </c>
      <c r="CKH8" s="897">
        <f t="shared" si="35"/>
        <v>0</v>
      </c>
      <c r="CKI8" s="897">
        <f t="shared" si="35"/>
        <v>0</v>
      </c>
      <c r="CKJ8" s="897">
        <f t="shared" si="35"/>
        <v>0</v>
      </c>
      <c r="CKK8" s="897">
        <f t="shared" si="35"/>
        <v>0</v>
      </c>
      <c r="CKL8" s="897">
        <f t="shared" si="35"/>
        <v>0</v>
      </c>
      <c r="CKM8" s="897">
        <f t="shared" si="35"/>
        <v>0</v>
      </c>
      <c r="CKN8" s="897">
        <f t="shared" si="35"/>
        <v>0</v>
      </c>
      <c r="CKO8" s="897">
        <f t="shared" si="35"/>
        <v>0</v>
      </c>
      <c r="CKP8" s="897">
        <f t="shared" si="35"/>
        <v>0</v>
      </c>
      <c r="CKQ8" s="897">
        <f t="shared" si="35"/>
        <v>0</v>
      </c>
      <c r="CKR8" s="897">
        <f t="shared" ref="CKR8:CNC8" si="36">CKR9+CKR18+CKR40+CKR44+CKR50+CKR14</f>
        <v>0</v>
      </c>
      <c r="CKS8" s="897">
        <f t="shared" si="36"/>
        <v>0</v>
      </c>
      <c r="CKT8" s="897">
        <f t="shared" si="36"/>
        <v>0</v>
      </c>
      <c r="CKU8" s="897">
        <f t="shared" si="36"/>
        <v>0</v>
      </c>
      <c r="CKV8" s="897">
        <f t="shared" si="36"/>
        <v>0</v>
      </c>
      <c r="CKW8" s="897">
        <f t="shared" si="36"/>
        <v>0</v>
      </c>
      <c r="CKX8" s="897">
        <f t="shared" si="36"/>
        <v>0</v>
      </c>
      <c r="CKY8" s="897">
        <f t="shared" si="36"/>
        <v>0</v>
      </c>
      <c r="CKZ8" s="897">
        <f t="shared" si="36"/>
        <v>0</v>
      </c>
      <c r="CLA8" s="897">
        <f t="shared" si="36"/>
        <v>0</v>
      </c>
      <c r="CLB8" s="897">
        <f t="shared" si="36"/>
        <v>0</v>
      </c>
      <c r="CLC8" s="897">
        <f t="shared" si="36"/>
        <v>0</v>
      </c>
      <c r="CLD8" s="897">
        <f t="shared" si="36"/>
        <v>0</v>
      </c>
      <c r="CLE8" s="897">
        <f t="shared" si="36"/>
        <v>0</v>
      </c>
      <c r="CLF8" s="897">
        <f t="shared" si="36"/>
        <v>0</v>
      </c>
      <c r="CLG8" s="897">
        <f t="shared" si="36"/>
        <v>0</v>
      </c>
      <c r="CLH8" s="897">
        <f t="shared" si="36"/>
        <v>0</v>
      </c>
      <c r="CLI8" s="897">
        <f t="shared" si="36"/>
        <v>0</v>
      </c>
      <c r="CLJ8" s="897">
        <f t="shared" si="36"/>
        <v>0</v>
      </c>
      <c r="CLK8" s="897">
        <f t="shared" si="36"/>
        <v>0</v>
      </c>
      <c r="CLL8" s="897">
        <f t="shared" si="36"/>
        <v>0</v>
      </c>
      <c r="CLM8" s="897">
        <f t="shared" si="36"/>
        <v>0</v>
      </c>
      <c r="CLN8" s="897">
        <f t="shared" si="36"/>
        <v>0</v>
      </c>
      <c r="CLO8" s="897">
        <f t="shared" si="36"/>
        <v>0</v>
      </c>
      <c r="CLP8" s="897">
        <f t="shared" si="36"/>
        <v>0</v>
      </c>
      <c r="CLQ8" s="897">
        <f t="shared" si="36"/>
        <v>0</v>
      </c>
      <c r="CLR8" s="897">
        <f t="shared" si="36"/>
        <v>0</v>
      </c>
      <c r="CLS8" s="897">
        <f t="shared" si="36"/>
        <v>0</v>
      </c>
      <c r="CLT8" s="897">
        <f t="shared" si="36"/>
        <v>0</v>
      </c>
      <c r="CLU8" s="897">
        <f t="shared" si="36"/>
        <v>0</v>
      </c>
      <c r="CLV8" s="897">
        <f t="shared" si="36"/>
        <v>0</v>
      </c>
      <c r="CLW8" s="897">
        <f t="shared" si="36"/>
        <v>0</v>
      </c>
      <c r="CLX8" s="897">
        <f t="shared" si="36"/>
        <v>0</v>
      </c>
      <c r="CLY8" s="897">
        <f t="shared" si="36"/>
        <v>0</v>
      </c>
      <c r="CLZ8" s="897">
        <f t="shared" si="36"/>
        <v>0</v>
      </c>
      <c r="CMA8" s="897">
        <f t="shared" si="36"/>
        <v>0</v>
      </c>
      <c r="CMB8" s="897">
        <f t="shared" si="36"/>
        <v>0</v>
      </c>
      <c r="CMC8" s="897">
        <f t="shared" si="36"/>
        <v>0</v>
      </c>
      <c r="CMD8" s="897">
        <f t="shared" si="36"/>
        <v>0</v>
      </c>
      <c r="CME8" s="897">
        <f t="shared" si="36"/>
        <v>0</v>
      </c>
      <c r="CMF8" s="897">
        <f t="shared" si="36"/>
        <v>0</v>
      </c>
      <c r="CMG8" s="897">
        <f t="shared" si="36"/>
        <v>0</v>
      </c>
      <c r="CMH8" s="897">
        <f t="shared" si="36"/>
        <v>0</v>
      </c>
      <c r="CMI8" s="897">
        <f t="shared" si="36"/>
        <v>0</v>
      </c>
      <c r="CMJ8" s="897">
        <f t="shared" si="36"/>
        <v>0</v>
      </c>
      <c r="CMK8" s="897">
        <f t="shared" si="36"/>
        <v>0</v>
      </c>
      <c r="CML8" s="897">
        <f t="shared" si="36"/>
        <v>0</v>
      </c>
      <c r="CMM8" s="897">
        <f t="shared" si="36"/>
        <v>0</v>
      </c>
      <c r="CMN8" s="897">
        <f t="shared" si="36"/>
        <v>0</v>
      </c>
      <c r="CMO8" s="897">
        <f t="shared" si="36"/>
        <v>0</v>
      </c>
      <c r="CMP8" s="897">
        <f t="shared" si="36"/>
        <v>0</v>
      </c>
      <c r="CMQ8" s="897">
        <f t="shared" si="36"/>
        <v>0</v>
      </c>
      <c r="CMR8" s="897">
        <f t="shared" si="36"/>
        <v>0</v>
      </c>
      <c r="CMS8" s="897">
        <f t="shared" si="36"/>
        <v>0</v>
      </c>
      <c r="CMT8" s="897">
        <f t="shared" si="36"/>
        <v>0</v>
      </c>
      <c r="CMU8" s="897">
        <f t="shared" si="36"/>
        <v>0</v>
      </c>
      <c r="CMV8" s="897">
        <f t="shared" si="36"/>
        <v>0</v>
      </c>
      <c r="CMW8" s="897">
        <f t="shared" si="36"/>
        <v>0</v>
      </c>
      <c r="CMX8" s="897">
        <f t="shared" si="36"/>
        <v>0</v>
      </c>
      <c r="CMY8" s="897">
        <f t="shared" si="36"/>
        <v>0</v>
      </c>
      <c r="CMZ8" s="897">
        <f t="shared" si="36"/>
        <v>0</v>
      </c>
      <c r="CNA8" s="897">
        <f t="shared" si="36"/>
        <v>0</v>
      </c>
      <c r="CNB8" s="897">
        <f t="shared" si="36"/>
        <v>0</v>
      </c>
      <c r="CNC8" s="897">
        <f t="shared" si="36"/>
        <v>0</v>
      </c>
      <c r="CND8" s="897">
        <f t="shared" ref="CND8:CPO8" si="37">CND9+CND18+CND40+CND44+CND50+CND14</f>
        <v>0</v>
      </c>
      <c r="CNE8" s="897">
        <f t="shared" si="37"/>
        <v>0</v>
      </c>
      <c r="CNF8" s="897">
        <f t="shared" si="37"/>
        <v>0</v>
      </c>
      <c r="CNG8" s="897">
        <f t="shared" si="37"/>
        <v>0</v>
      </c>
      <c r="CNH8" s="897">
        <f t="shared" si="37"/>
        <v>0</v>
      </c>
      <c r="CNI8" s="897">
        <f t="shared" si="37"/>
        <v>0</v>
      </c>
      <c r="CNJ8" s="897">
        <f t="shared" si="37"/>
        <v>0</v>
      </c>
      <c r="CNK8" s="897">
        <f t="shared" si="37"/>
        <v>0</v>
      </c>
      <c r="CNL8" s="897">
        <f t="shared" si="37"/>
        <v>0</v>
      </c>
      <c r="CNM8" s="897">
        <f t="shared" si="37"/>
        <v>0</v>
      </c>
      <c r="CNN8" s="897">
        <f t="shared" si="37"/>
        <v>0</v>
      </c>
      <c r="CNO8" s="897">
        <f t="shared" si="37"/>
        <v>0</v>
      </c>
      <c r="CNP8" s="897">
        <f t="shared" si="37"/>
        <v>0</v>
      </c>
      <c r="CNQ8" s="897">
        <f t="shared" si="37"/>
        <v>0</v>
      </c>
      <c r="CNR8" s="897">
        <f t="shared" si="37"/>
        <v>0</v>
      </c>
      <c r="CNS8" s="897">
        <f t="shared" si="37"/>
        <v>0</v>
      </c>
      <c r="CNT8" s="897">
        <f t="shared" si="37"/>
        <v>0</v>
      </c>
      <c r="CNU8" s="897">
        <f t="shared" si="37"/>
        <v>0</v>
      </c>
      <c r="CNV8" s="897">
        <f t="shared" si="37"/>
        <v>0</v>
      </c>
      <c r="CNW8" s="897">
        <f t="shared" si="37"/>
        <v>0</v>
      </c>
      <c r="CNX8" s="897">
        <f t="shared" si="37"/>
        <v>0</v>
      </c>
      <c r="CNY8" s="897">
        <f t="shared" si="37"/>
        <v>0</v>
      </c>
      <c r="CNZ8" s="897">
        <f t="shared" si="37"/>
        <v>0</v>
      </c>
      <c r="COA8" s="897">
        <f t="shared" si="37"/>
        <v>0</v>
      </c>
      <c r="COB8" s="897">
        <f t="shared" si="37"/>
        <v>0</v>
      </c>
      <c r="COC8" s="897">
        <f t="shared" si="37"/>
        <v>0</v>
      </c>
      <c r="COD8" s="897">
        <f t="shared" si="37"/>
        <v>0</v>
      </c>
      <c r="COE8" s="897">
        <f t="shared" si="37"/>
        <v>0</v>
      </c>
      <c r="COF8" s="897">
        <f t="shared" si="37"/>
        <v>0</v>
      </c>
      <c r="COG8" s="897">
        <f t="shared" si="37"/>
        <v>0</v>
      </c>
      <c r="COH8" s="897">
        <f t="shared" si="37"/>
        <v>0</v>
      </c>
      <c r="COI8" s="897">
        <f t="shared" si="37"/>
        <v>0</v>
      </c>
      <c r="COJ8" s="897">
        <f t="shared" si="37"/>
        <v>0</v>
      </c>
      <c r="COK8" s="897">
        <f t="shared" si="37"/>
        <v>0</v>
      </c>
      <c r="COL8" s="897">
        <f t="shared" si="37"/>
        <v>0</v>
      </c>
      <c r="COM8" s="897">
        <f t="shared" si="37"/>
        <v>0</v>
      </c>
      <c r="CON8" s="897">
        <f t="shared" si="37"/>
        <v>0</v>
      </c>
      <c r="COO8" s="897">
        <f t="shared" si="37"/>
        <v>0</v>
      </c>
      <c r="COP8" s="897">
        <f t="shared" si="37"/>
        <v>0</v>
      </c>
      <c r="COQ8" s="897">
        <f t="shared" si="37"/>
        <v>0</v>
      </c>
      <c r="COR8" s="897">
        <f t="shared" si="37"/>
        <v>0</v>
      </c>
      <c r="COS8" s="897">
        <f t="shared" si="37"/>
        <v>0</v>
      </c>
      <c r="COT8" s="897">
        <f t="shared" si="37"/>
        <v>0</v>
      </c>
      <c r="COU8" s="897">
        <f t="shared" si="37"/>
        <v>0</v>
      </c>
      <c r="COV8" s="897">
        <f t="shared" si="37"/>
        <v>0</v>
      </c>
      <c r="COW8" s="897">
        <f t="shared" si="37"/>
        <v>0</v>
      </c>
      <c r="COX8" s="897">
        <f t="shared" si="37"/>
        <v>0</v>
      </c>
      <c r="COY8" s="897">
        <f t="shared" si="37"/>
        <v>0</v>
      </c>
      <c r="COZ8" s="897">
        <f t="shared" si="37"/>
        <v>0</v>
      </c>
      <c r="CPA8" s="897">
        <f t="shared" si="37"/>
        <v>0</v>
      </c>
      <c r="CPB8" s="897">
        <f t="shared" si="37"/>
        <v>0</v>
      </c>
      <c r="CPC8" s="897">
        <f t="shared" si="37"/>
        <v>0</v>
      </c>
      <c r="CPD8" s="897">
        <f t="shared" si="37"/>
        <v>0</v>
      </c>
      <c r="CPE8" s="897">
        <f t="shared" si="37"/>
        <v>0</v>
      </c>
      <c r="CPF8" s="897">
        <f t="shared" si="37"/>
        <v>0</v>
      </c>
      <c r="CPG8" s="897">
        <f t="shared" si="37"/>
        <v>0</v>
      </c>
      <c r="CPH8" s="897">
        <f t="shared" si="37"/>
        <v>0</v>
      </c>
      <c r="CPI8" s="897">
        <f t="shared" si="37"/>
        <v>0</v>
      </c>
      <c r="CPJ8" s="897">
        <f t="shared" si="37"/>
        <v>0</v>
      </c>
      <c r="CPK8" s="897">
        <f t="shared" si="37"/>
        <v>0</v>
      </c>
      <c r="CPL8" s="897">
        <f t="shared" si="37"/>
        <v>0</v>
      </c>
      <c r="CPM8" s="897">
        <f t="shared" si="37"/>
        <v>0</v>
      </c>
      <c r="CPN8" s="897">
        <f t="shared" si="37"/>
        <v>0</v>
      </c>
      <c r="CPO8" s="897">
        <f t="shared" si="37"/>
        <v>0</v>
      </c>
      <c r="CPP8" s="897">
        <f t="shared" ref="CPP8:CSA8" si="38">CPP9+CPP18+CPP40+CPP44+CPP50+CPP14</f>
        <v>0</v>
      </c>
      <c r="CPQ8" s="897">
        <f t="shared" si="38"/>
        <v>0</v>
      </c>
      <c r="CPR8" s="897">
        <f t="shared" si="38"/>
        <v>0</v>
      </c>
      <c r="CPS8" s="897">
        <f t="shared" si="38"/>
        <v>0</v>
      </c>
      <c r="CPT8" s="897">
        <f t="shared" si="38"/>
        <v>0</v>
      </c>
      <c r="CPU8" s="897">
        <f t="shared" si="38"/>
        <v>0</v>
      </c>
      <c r="CPV8" s="897">
        <f t="shared" si="38"/>
        <v>0</v>
      </c>
      <c r="CPW8" s="897">
        <f t="shared" si="38"/>
        <v>0</v>
      </c>
      <c r="CPX8" s="897">
        <f t="shared" si="38"/>
        <v>0</v>
      </c>
      <c r="CPY8" s="897">
        <f t="shared" si="38"/>
        <v>0</v>
      </c>
      <c r="CPZ8" s="897">
        <f t="shared" si="38"/>
        <v>0</v>
      </c>
      <c r="CQA8" s="897">
        <f t="shared" si="38"/>
        <v>0</v>
      </c>
      <c r="CQB8" s="897">
        <f t="shared" si="38"/>
        <v>0</v>
      </c>
      <c r="CQC8" s="897">
        <f t="shared" si="38"/>
        <v>0</v>
      </c>
      <c r="CQD8" s="897">
        <f t="shared" si="38"/>
        <v>0</v>
      </c>
      <c r="CQE8" s="897">
        <f t="shared" si="38"/>
        <v>0</v>
      </c>
      <c r="CQF8" s="897">
        <f t="shared" si="38"/>
        <v>0</v>
      </c>
      <c r="CQG8" s="897">
        <f t="shared" si="38"/>
        <v>0</v>
      </c>
      <c r="CQH8" s="897">
        <f t="shared" si="38"/>
        <v>0</v>
      </c>
      <c r="CQI8" s="897">
        <f t="shared" si="38"/>
        <v>0</v>
      </c>
      <c r="CQJ8" s="897">
        <f t="shared" si="38"/>
        <v>0</v>
      </c>
      <c r="CQK8" s="897">
        <f t="shared" si="38"/>
        <v>0</v>
      </c>
      <c r="CQL8" s="897">
        <f t="shared" si="38"/>
        <v>0</v>
      </c>
      <c r="CQM8" s="897">
        <f t="shared" si="38"/>
        <v>0</v>
      </c>
      <c r="CQN8" s="897">
        <f t="shared" si="38"/>
        <v>0</v>
      </c>
      <c r="CQO8" s="897">
        <f t="shared" si="38"/>
        <v>0</v>
      </c>
      <c r="CQP8" s="897">
        <f t="shared" si="38"/>
        <v>0</v>
      </c>
      <c r="CQQ8" s="897">
        <f t="shared" si="38"/>
        <v>0</v>
      </c>
      <c r="CQR8" s="897">
        <f t="shared" si="38"/>
        <v>0</v>
      </c>
      <c r="CQS8" s="897">
        <f t="shared" si="38"/>
        <v>0</v>
      </c>
      <c r="CQT8" s="897">
        <f t="shared" si="38"/>
        <v>0</v>
      </c>
      <c r="CQU8" s="897">
        <f t="shared" si="38"/>
        <v>0</v>
      </c>
      <c r="CQV8" s="897">
        <f t="shared" si="38"/>
        <v>0</v>
      </c>
      <c r="CQW8" s="897">
        <f t="shared" si="38"/>
        <v>0</v>
      </c>
      <c r="CQX8" s="897">
        <f t="shared" si="38"/>
        <v>0</v>
      </c>
      <c r="CQY8" s="897">
        <f t="shared" si="38"/>
        <v>0</v>
      </c>
      <c r="CQZ8" s="897">
        <f t="shared" si="38"/>
        <v>0</v>
      </c>
      <c r="CRA8" s="897">
        <f t="shared" si="38"/>
        <v>0</v>
      </c>
      <c r="CRB8" s="897">
        <f t="shared" si="38"/>
        <v>0</v>
      </c>
      <c r="CRC8" s="897">
        <f t="shared" si="38"/>
        <v>0</v>
      </c>
      <c r="CRD8" s="897">
        <f t="shared" si="38"/>
        <v>0</v>
      </c>
      <c r="CRE8" s="897">
        <f t="shared" si="38"/>
        <v>0</v>
      </c>
      <c r="CRF8" s="897">
        <f t="shared" si="38"/>
        <v>0</v>
      </c>
      <c r="CRG8" s="897">
        <f t="shared" si="38"/>
        <v>0</v>
      </c>
      <c r="CRH8" s="897">
        <f t="shared" si="38"/>
        <v>0</v>
      </c>
      <c r="CRI8" s="897">
        <f t="shared" si="38"/>
        <v>0</v>
      </c>
      <c r="CRJ8" s="897">
        <f t="shared" si="38"/>
        <v>0</v>
      </c>
      <c r="CRK8" s="897">
        <f t="shared" si="38"/>
        <v>0</v>
      </c>
      <c r="CRL8" s="897">
        <f t="shared" si="38"/>
        <v>0</v>
      </c>
      <c r="CRM8" s="897">
        <f t="shared" si="38"/>
        <v>0</v>
      </c>
      <c r="CRN8" s="897">
        <f t="shared" si="38"/>
        <v>0</v>
      </c>
      <c r="CRO8" s="897">
        <f t="shared" si="38"/>
        <v>0</v>
      </c>
      <c r="CRP8" s="897">
        <f t="shared" si="38"/>
        <v>0</v>
      </c>
      <c r="CRQ8" s="897">
        <f t="shared" si="38"/>
        <v>0</v>
      </c>
      <c r="CRR8" s="897">
        <f t="shared" si="38"/>
        <v>0</v>
      </c>
      <c r="CRS8" s="897">
        <f t="shared" si="38"/>
        <v>0</v>
      </c>
      <c r="CRT8" s="897">
        <f t="shared" si="38"/>
        <v>0</v>
      </c>
      <c r="CRU8" s="897">
        <f t="shared" si="38"/>
        <v>0</v>
      </c>
      <c r="CRV8" s="897">
        <f t="shared" si="38"/>
        <v>0</v>
      </c>
      <c r="CRW8" s="897">
        <f t="shared" si="38"/>
        <v>0</v>
      </c>
      <c r="CRX8" s="897">
        <f t="shared" si="38"/>
        <v>0</v>
      </c>
      <c r="CRY8" s="897">
        <f t="shared" si="38"/>
        <v>0</v>
      </c>
      <c r="CRZ8" s="897">
        <f t="shared" si="38"/>
        <v>0</v>
      </c>
      <c r="CSA8" s="897">
        <f t="shared" si="38"/>
        <v>0</v>
      </c>
      <c r="CSB8" s="897">
        <f t="shared" ref="CSB8:CUM8" si="39">CSB9+CSB18+CSB40+CSB44+CSB50+CSB14</f>
        <v>0</v>
      </c>
      <c r="CSC8" s="897">
        <f t="shared" si="39"/>
        <v>0</v>
      </c>
      <c r="CSD8" s="897">
        <f t="shared" si="39"/>
        <v>0</v>
      </c>
      <c r="CSE8" s="897">
        <f t="shared" si="39"/>
        <v>0</v>
      </c>
      <c r="CSF8" s="897">
        <f t="shared" si="39"/>
        <v>0</v>
      </c>
      <c r="CSG8" s="897">
        <f t="shared" si="39"/>
        <v>0</v>
      </c>
      <c r="CSH8" s="897">
        <f t="shared" si="39"/>
        <v>0</v>
      </c>
      <c r="CSI8" s="897">
        <f t="shared" si="39"/>
        <v>0</v>
      </c>
      <c r="CSJ8" s="897">
        <f t="shared" si="39"/>
        <v>0</v>
      </c>
      <c r="CSK8" s="897">
        <f t="shared" si="39"/>
        <v>0</v>
      </c>
      <c r="CSL8" s="897">
        <f t="shared" si="39"/>
        <v>0</v>
      </c>
      <c r="CSM8" s="897">
        <f t="shared" si="39"/>
        <v>0</v>
      </c>
      <c r="CSN8" s="897">
        <f t="shared" si="39"/>
        <v>0</v>
      </c>
      <c r="CSO8" s="897">
        <f t="shared" si="39"/>
        <v>0</v>
      </c>
      <c r="CSP8" s="897">
        <f t="shared" si="39"/>
        <v>0</v>
      </c>
      <c r="CSQ8" s="897">
        <f t="shared" si="39"/>
        <v>0</v>
      </c>
      <c r="CSR8" s="897">
        <f t="shared" si="39"/>
        <v>0</v>
      </c>
      <c r="CSS8" s="897">
        <f t="shared" si="39"/>
        <v>0</v>
      </c>
      <c r="CST8" s="897">
        <f t="shared" si="39"/>
        <v>0</v>
      </c>
      <c r="CSU8" s="897">
        <f t="shared" si="39"/>
        <v>0</v>
      </c>
      <c r="CSV8" s="897">
        <f t="shared" si="39"/>
        <v>0</v>
      </c>
      <c r="CSW8" s="897">
        <f t="shared" si="39"/>
        <v>0</v>
      </c>
      <c r="CSX8" s="897">
        <f t="shared" si="39"/>
        <v>0</v>
      </c>
      <c r="CSY8" s="897">
        <f t="shared" si="39"/>
        <v>0</v>
      </c>
      <c r="CSZ8" s="897">
        <f t="shared" si="39"/>
        <v>0</v>
      </c>
      <c r="CTA8" s="897">
        <f t="shared" si="39"/>
        <v>0</v>
      </c>
      <c r="CTB8" s="897">
        <f t="shared" si="39"/>
        <v>0</v>
      </c>
      <c r="CTC8" s="897">
        <f t="shared" si="39"/>
        <v>0</v>
      </c>
      <c r="CTD8" s="897">
        <f t="shared" si="39"/>
        <v>0</v>
      </c>
      <c r="CTE8" s="897">
        <f t="shared" si="39"/>
        <v>0</v>
      </c>
      <c r="CTF8" s="897">
        <f t="shared" si="39"/>
        <v>0</v>
      </c>
      <c r="CTG8" s="897">
        <f t="shared" si="39"/>
        <v>0</v>
      </c>
      <c r="CTH8" s="897">
        <f t="shared" si="39"/>
        <v>0</v>
      </c>
      <c r="CTI8" s="897">
        <f t="shared" si="39"/>
        <v>0</v>
      </c>
      <c r="CTJ8" s="897">
        <f t="shared" si="39"/>
        <v>0</v>
      </c>
      <c r="CTK8" s="897">
        <f t="shared" si="39"/>
        <v>0</v>
      </c>
      <c r="CTL8" s="897">
        <f t="shared" si="39"/>
        <v>0</v>
      </c>
      <c r="CTM8" s="897">
        <f t="shared" si="39"/>
        <v>0</v>
      </c>
      <c r="CTN8" s="897">
        <f t="shared" si="39"/>
        <v>0</v>
      </c>
      <c r="CTO8" s="897">
        <f t="shared" si="39"/>
        <v>0</v>
      </c>
      <c r="CTP8" s="897">
        <f t="shared" si="39"/>
        <v>0</v>
      </c>
      <c r="CTQ8" s="897">
        <f t="shared" si="39"/>
        <v>0</v>
      </c>
      <c r="CTR8" s="897">
        <f t="shared" si="39"/>
        <v>0</v>
      </c>
      <c r="CTS8" s="897">
        <f t="shared" si="39"/>
        <v>0</v>
      </c>
      <c r="CTT8" s="897">
        <f t="shared" si="39"/>
        <v>0</v>
      </c>
      <c r="CTU8" s="897">
        <f t="shared" si="39"/>
        <v>0</v>
      </c>
      <c r="CTV8" s="897">
        <f t="shared" si="39"/>
        <v>0</v>
      </c>
      <c r="CTW8" s="897">
        <f t="shared" si="39"/>
        <v>0</v>
      </c>
      <c r="CTX8" s="897">
        <f t="shared" si="39"/>
        <v>0</v>
      </c>
      <c r="CTY8" s="897">
        <f t="shared" si="39"/>
        <v>0</v>
      </c>
      <c r="CTZ8" s="897">
        <f t="shared" si="39"/>
        <v>0</v>
      </c>
      <c r="CUA8" s="897">
        <f t="shared" si="39"/>
        <v>0</v>
      </c>
      <c r="CUB8" s="897">
        <f t="shared" si="39"/>
        <v>0</v>
      </c>
      <c r="CUC8" s="897">
        <f t="shared" si="39"/>
        <v>0</v>
      </c>
      <c r="CUD8" s="897">
        <f t="shared" si="39"/>
        <v>0</v>
      </c>
      <c r="CUE8" s="897">
        <f t="shared" si="39"/>
        <v>0</v>
      </c>
      <c r="CUF8" s="897">
        <f t="shared" si="39"/>
        <v>0</v>
      </c>
      <c r="CUG8" s="897">
        <f t="shared" si="39"/>
        <v>0</v>
      </c>
      <c r="CUH8" s="897">
        <f t="shared" si="39"/>
        <v>0</v>
      </c>
      <c r="CUI8" s="897">
        <f t="shared" si="39"/>
        <v>0</v>
      </c>
      <c r="CUJ8" s="897">
        <f t="shared" si="39"/>
        <v>0</v>
      </c>
      <c r="CUK8" s="897">
        <f t="shared" si="39"/>
        <v>0</v>
      </c>
      <c r="CUL8" s="897">
        <f t="shared" si="39"/>
        <v>0</v>
      </c>
      <c r="CUM8" s="897">
        <f t="shared" si="39"/>
        <v>0</v>
      </c>
      <c r="CUN8" s="897">
        <f t="shared" ref="CUN8:CWY8" si="40">CUN9+CUN18+CUN40+CUN44+CUN50+CUN14</f>
        <v>0</v>
      </c>
      <c r="CUO8" s="897">
        <f t="shared" si="40"/>
        <v>0</v>
      </c>
      <c r="CUP8" s="897">
        <f t="shared" si="40"/>
        <v>0</v>
      </c>
      <c r="CUQ8" s="897">
        <f t="shared" si="40"/>
        <v>0</v>
      </c>
      <c r="CUR8" s="897">
        <f t="shared" si="40"/>
        <v>0</v>
      </c>
      <c r="CUS8" s="897">
        <f t="shared" si="40"/>
        <v>0</v>
      </c>
      <c r="CUT8" s="897">
        <f t="shared" si="40"/>
        <v>0</v>
      </c>
      <c r="CUU8" s="897">
        <f t="shared" si="40"/>
        <v>0</v>
      </c>
      <c r="CUV8" s="897">
        <f t="shared" si="40"/>
        <v>0</v>
      </c>
      <c r="CUW8" s="897">
        <f t="shared" si="40"/>
        <v>0</v>
      </c>
      <c r="CUX8" s="897">
        <f t="shared" si="40"/>
        <v>0</v>
      </c>
      <c r="CUY8" s="897">
        <f t="shared" si="40"/>
        <v>0</v>
      </c>
      <c r="CUZ8" s="897">
        <f t="shared" si="40"/>
        <v>0</v>
      </c>
      <c r="CVA8" s="897">
        <f t="shared" si="40"/>
        <v>0</v>
      </c>
      <c r="CVB8" s="897">
        <f t="shared" si="40"/>
        <v>0</v>
      </c>
      <c r="CVC8" s="897">
        <f t="shared" si="40"/>
        <v>0</v>
      </c>
      <c r="CVD8" s="897">
        <f t="shared" si="40"/>
        <v>0</v>
      </c>
      <c r="CVE8" s="897">
        <f t="shared" si="40"/>
        <v>0</v>
      </c>
      <c r="CVF8" s="897">
        <f t="shared" si="40"/>
        <v>0</v>
      </c>
      <c r="CVG8" s="897">
        <f t="shared" si="40"/>
        <v>0</v>
      </c>
      <c r="CVH8" s="897">
        <f t="shared" si="40"/>
        <v>0</v>
      </c>
      <c r="CVI8" s="897">
        <f t="shared" si="40"/>
        <v>0</v>
      </c>
      <c r="CVJ8" s="897">
        <f t="shared" si="40"/>
        <v>0</v>
      </c>
      <c r="CVK8" s="897">
        <f t="shared" si="40"/>
        <v>0</v>
      </c>
      <c r="CVL8" s="897">
        <f t="shared" si="40"/>
        <v>0</v>
      </c>
      <c r="CVM8" s="897">
        <f t="shared" si="40"/>
        <v>0</v>
      </c>
      <c r="CVN8" s="897">
        <f t="shared" si="40"/>
        <v>0</v>
      </c>
      <c r="CVO8" s="897">
        <f t="shared" si="40"/>
        <v>0</v>
      </c>
      <c r="CVP8" s="897">
        <f t="shared" si="40"/>
        <v>0</v>
      </c>
      <c r="CVQ8" s="897">
        <f t="shared" si="40"/>
        <v>0</v>
      </c>
      <c r="CVR8" s="897">
        <f t="shared" si="40"/>
        <v>0</v>
      </c>
      <c r="CVS8" s="897">
        <f t="shared" si="40"/>
        <v>0</v>
      </c>
      <c r="CVT8" s="897">
        <f t="shared" si="40"/>
        <v>0</v>
      </c>
      <c r="CVU8" s="897">
        <f t="shared" si="40"/>
        <v>0</v>
      </c>
      <c r="CVV8" s="897">
        <f t="shared" si="40"/>
        <v>0</v>
      </c>
      <c r="CVW8" s="897">
        <f t="shared" si="40"/>
        <v>0</v>
      </c>
      <c r="CVX8" s="897">
        <f t="shared" si="40"/>
        <v>0</v>
      </c>
      <c r="CVY8" s="897">
        <f t="shared" si="40"/>
        <v>0</v>
      </c>
      <c r="CVZ8" s="897">
        <f t="shared" si="40"/>
        <v>0</v>
      </c>
      <c r="CWA8" s="897">
        <f t="shared" si="40"/>
        <v>0</v>
      </c>
      <c r="CWB8" s="897">
        <f t="shared" si="40"/>
        <v>0</v>
      </c>
      <c r="CWC8" s="897">
        <f t="shared" si="40"/>
        <v>0</v>
      </c>
      <c r="CWD8" s="897">
        <f t="shared" si="40"/>
        <v>0</v>
      </c>
      <c r="CWE8" s="897">
        <f t="shared" si="40"/>
        <v>0</v>
      </c>
      <c r="CWF8" s="897">
        <f t="shared" si="40"/>
        <v>0</v>
      </c>
      <c r="CWG8" s="897">
        <f t="shared" si="40"/>
        <v>0</v>
      </c>
      <c r="CWH8" s="897">
        <f t="shared" si="40"/>
        <v>0</v>
      </c>
      <c r="CWI8" s="897">
        <f t="shared" si="40"/>
        <v>0</v>
      </c>
      <c r="CWJ8" s="897">
        <f t="shared" si="40"/>
        <v>0</v>
      </c>
      <c r="CWK8" s="897">
        <f t="shared" si="40"/>
        <v>0</v>
      </c>
      <c r="CWL8" s="897">
        <f t="shared" si="40"/>
        <v>0</v>
      </c>
      <c r="CWM8" s="897">
        <f t="shared" si="40"/>
        <v>0</v>
      </c>
      <c r="CWN8" s="897">
        <f t="shared" si="40"/>
        <v>0</v>
      </c>
      <c r="CWO8" s="897">
        <f t="shared" si="40"/>
        <v>0</v>
      </c>
      <c r="CWP8" s="897">
        <f t="shared" si="40"/>
        <v>0</v>
      </c>
      <c r="CWQ8" s="897">
        <f t="shared" si="40"/>
        <v>0</v>
      </c>
      <c r="CWR8" s="897">
        <f t="shared" si="40"/>
        <v>0</v>
      </c>
      <c r="CWS8" s="897">
        <f t="shared" si="40"/>
        <v>0</v>
      </c>
      <c r="CWT8" s="897">
        <f t="shared" si="40"/>
        <v>0</v>
      </c>
      <c r="CWU8" s="897">
        <f t="shared" si="40"/>
        <v>0</v>
      </c>
      <c r="CWV8" s="897">
        <f t="shared" si="40"/>
        <v>0</v>
      </c>
      <c r="CWW8" s="897">
        <f t="shared" si="40"/>
        <v>0</v>
      </c>
      <c r="CWX8" s="897">
        <f t="shared" si="40"/>
        <v>0</v>
      </c>
      <c r="CWY8" s="897">
        <f t="shared" si="40"/>
        <v>0</v>
      </c>
      <c r="CWZ8" s="897">
        <f t="shared" ref="CWZ8:CZK8" si="41">CWZ9+CWZ18+CWZ40+CWZ44+CWZ50+CWZ14</f>
        <v>0</v>
      </c>
      <c r="CXA8" s="897">
        <f t="shared" si="41"/>
        <v>0</v>
      </c>
      <c r="CXB8" s="897">
        <f t="shared" si="41"/>
        <v>0</v>
      </c>
      <c r="CXC8" s="897">
        <f t="shared" si="41"/>
        <v>0</v>
      </c>
      <c r="CXD8" s="897">
        <f t="shared" si="41"/>
        <v>0</v>
      </c>
      <c r="CXE8" s="897">
        <f t="shared" si="41"/>
        <v>0</v>
      </c>
      <c r="CXF8" s="897">
        <f t="shared" si="41"/>
        <v>0</v>
      </c>
      <c r="CXG8" s="897">
        <f t="shared" si="41"/>
        <v>0</v>
      </c>
      <c r="CXH8" s="897">
        <f t="shared" si="41"/>
        <v>0</v>
      </c>
      <c r="CXI8" s="897">
        <f t="shared" si="41"/>
        <v>0</v>
      </c>
      <c r="CXJ8" s="897">
        <f t="shared" si="41"/>
        <v>0</v>
      </c>
      <c r="CXK8" s="897">
        <f t="shared" si="41"/>
        <v>0</v>
      </c>
      <c r="CXL8" s="897">
        <f t="shared" si="41"/>
        <v>0</v>
      </c>
      <c r="CXM8" s="897">
        <f t="shared" si="41"/>
        <v>0</v>
      </c>
      <c r="CXN8" s="897">
        <f t="shared" si="41"/>
        <v>0</v>
      </c>
      <c r="CXO8" s="897">
        <f t="shared" si="41"/>
        <v>0</v>
      </c>
      <c r="CXP8" s="897">
        <f t="shared" si="41"/>
        <v>0</v>
      </c>
      <c r="CXQ8" s="897">
        <f t="shared" si="41"/>
        <v>0</v>
      </c>
      <c r="CXR8" s="897">
        <f t="shared" si="41"/>
        <v>0</v>
      </c>
      <c r="CXS8" s="897">
        <f t="shared" si="41"/>
        <v>0</v>
      </c>
      <c r="CXT8" s="897">
        <f t="shared" si="41"/>
        <v>0</v>
      </c>
      <c r="CXU8" s="897">
        <f t="shared" si="41"/>
        <v>0</v>
      </c>
      <c r="CXV8" s="897">
        <f t="shared" si="41"/>
        <v>0</v>
      </c>
      <c r="CXW8" s="897">
        <f t="shared" si="41"/>
        <v>0</v>
      </c>
      <c r="CXX8" s="897">
        <f t="shared" si="41"/>
        <v>0</v>
      </c>
      <c r="CXY8" s="897">
        <f t="shared" si="41"/>
        <v>0</v>
      </c>
      <c r="CXZ8" s="897">
        <f t="shared" si="41"/>
        <v>0</v>
      </c>
      <c r="CYA8" s="897">
        <f t="shared" si="41"/>
        <v>0</v>
      </c>
      <c r="CYB8" s="897">
        <f t="shared" si="41"/>
        <v>0</v>
      </c>
      <c r="CYC8" s="897">
        <f t="shared" si="41"/>
        <v>0</v>
      </c>
      <c r="CYD8" s="897">
        <f t="shared" si="41"/>
        <v>0</v>
      </c>
      <c r="CYE8" s="897">
        <f t="shared" si="41"/>
        <v>0</v>
      </c>
      <c r="CYF8" s="897">
        <f t="shared" si="41"/>
        <v>0</v>
      </c>
      <c r="CYG8" s="897">
        <f t="shared" si="41"/>
        <v>0</v>
      </c>
      <c r="CYH8" s="897">
        <f t="shared" si="41"/>
        <v>0</v>
      </c>
      <c r="CYI8" s="897">
        <f t="shared" si="41"/>
        <v>0</v>
      </c>
      <c r="CYJ8" s="897">
        <f t="shared" si="41"/>
        <v>0</v>
      </c>
      <c r="CYK8" s="897">
        <f t="shared" si="41"/>
        <v>0</v>
      </c>
      <c r="CYL8" s="897">
        <f t="shared" si="41"/>
        <v>0</v>
      </c>
      <c r="CYM8" s="897">
        <f t="shared" si="41"/>
        <v>0</v>
      </c>
      <c r="CYN8" s="897">
        <f t="shared" si="41"/>
        <v>0</v>
      </c>
      <c r="CYO8" s="897">
        <f t="shared" si="41"/>
        <v>0</v>
      </c>
      <c r="CYP8" s="897">
        <f t="shared" si="41"/>
        <v>0</v>
      </c>
      <c r="CYQ8" s="897">
        <f t="shared" si="41"/>
        <v>0</v>
      </c>
      <c r="CYR8" s="897">
        <f t="shared" si="41"/>
        <v>0</v>
      </c>
      <c r="CYS8" s="897">
        <f t="shared" si="41"/>
        <v>0</v>
      </c>
      <c r="CYT8" s="897">
        <f t="shared" si="41"/>
        <v>0</v>
      </c>
      <c r="CYU8" s="897">
        <f t="shared" si="41"/>
        <v>0</v>
      </c>
      <c r="CYV8" s="897">
        <f t="shared" si="41"/>
        <v>0</v>
      </c>
      <c r="CYW8" s="897">
        <f t="shared" si="41"/>
        <v>0</v>
      </c>
      <c r="CYX8" s="897">
        <f t="shared" si="41"/>
        <v>0</v>
      </c>
      <c r="CYY8" s="897">
        <f t="shared" si="41"/>
        <v>0</v>
      </c>
      <c r="CYZ8" s="897">
        <f t="shared" si="41"/>
        <v>0</v>
      </c>
      <c r="CZA8" s="897">
        <f t="shared" si="41"/>
        <v>0</v>
      </c>
      <c r="CZB8" s="897">
        <f t="shared" si="41"/>
        <v>0</v>
      </c>
      <c r="CZC8" s="897">
        <f t="shared" si="41"/>
        <v>0</v>
      </c>
      <c r="CZD8" s="897">
        <f t="shared" si="41"/>
        <v>0</v>
      </c>
      <c r="CZE8" s="897">
        <f t="shared" si="41"/>
        <v>0</v>
      </c>
      <c r="CZF8" s="897">
        <f t="shared" si="41"/>
        <v>0</v>
      </c>
      <c r="CZG8" s="897">
        <f t="shared" si="41"/>
        <v>0</v>
      </c>
      <c r="CZH8" s="897">
        <f t="shared" si="41"/>
        <v>0</v>
      </c>
      <c r="CZI8" s="897">
        <f t="shared" si="41"/>
        <v>0</v>
      </c>
      <c r="CZJ8" s="897">
        <f t="shared" si="41"/>
        <v>0</v>
      </c>
      <c r="CZK8" s="897">
        <f t="shared" si="41"/>
        <v>0</v>
      </c>
      <c r="CZL8" s="897">
        <f t="shared" ref="CZL8:DBW8" si="42">CZL9+CZL18+CZL40+CZL44+CZL50+CZL14</f>
        <v>0</v>
      </c>
      <c r="CZM8" s="897">
        <f t="shared" si="42"/>
        <v>0</v>
      </c>
      <c r="CZN8" s="897">
        <f t="shared" si="42"/>
        <v>0</v>
      </c>
      <c r="CZO8" s="897">
        <f t="shared" si="42"/>
        <v>0</v>
      </c>
      <c r="CZP8" s="897">
        <f t="shared" si="42"/>
        <v>0</v>
      </c>
      <c r="CZQ8" s="897">
        <f t="shared" si="42"/>
        <v>0</v>
      </c>
      <c r="CZR8" s="897">
        <f t="shared" si="42"/>
        <v>0</v>
      </c>
      <c r="CZS8" s="897">
        <f t="shared" si="42"/>
        <v>0</v>
      </c>
      <c r="CZT8" s="897">
        <f t="shared" si="42"/>
        <v>0</v>
      </c>
      <c r="CZU8" s="897">
        <f t="shared" si="42"/>
        <v>0</v>
      </c>
      <c r="CZV8" s="897">
        <f t="shared" si="42"/>
        <v>0</v>
      </c>
      <c r="CZW8" s="897">
        <f t="shared" si="42"/>
        <v>0</v>
      </c>
      <c r="CZX8" s="897">
        <f t="shared" si="42"/>
        <v>0</v>
      </c>
      <c r="CZY8" s="897">
        <f t="shared" si="42"/>
        <v>0</v>
      </c>
      <c r="CZZ8" s="897">
        <f t="shared" si="42"/>
        <v>0</v>
      </c>
      <c r="DAA8" s="897">
        <f t="shared" si="42"/>
        <v>0</v>
      </c>
      <c r="DAB8" s="897">
        <f t="shared" si="42"/>
        <v>0</v>
      </c>
      <c r="DAC8" s="897">
        <f t="shared" si="42"/>
        <v>0</v>
      </c>
      <c r="DAD8" s="897">
        <f t="shared" si="42"/>
        <v>0</v>
      </c>
      <c r="DAE8" s="897">
        <f t="shared" si="42"/>
        <v>0</v>
      </c>
      <c r="DAF8" s="897">
        <f t="shared" si="42"/>
        <v>0</v>
      </c>
      <c r="DAG8" s="897">
        <f t="shared" si="42"/>
        <v>0</v>
      </c>
      <c r="DAH8" s="897">
        <f t="shared" si="42"/>
        <v>0</v>
      </c>
      <c r="DAI8" s="897">
        <f t="shared" si="42"/>
        <v>0</v>
      </c>
      <c r="DAJ8" s="897">
        <f t="shared" si="42"/>
        <v>0</v>
      </c>
      <c r="DAK8" s="897">
        <f t="shared" si="42"/>
        <v>0</v>
      </c>
      <c r="DAL8" s="897">
        <f t="shared" si="42"/>
        <v>0</v>
      </c>
      <c r="DAM8" s="897">
        <f t="shared" si="42"/>
        <v>0</v>
      </c>
      <c r="DAN8" s="897">
        <f t="shared" si="42"/>
        <v>0</v>
      </c>
      <c r="DAO8" s="897">
        <f t="shared" si="42"/>
        <v>0</v>
      </c>
      <c r="DAP8" s="897">
        <f t="shared" si="42"/>
        <v>0</v>
      </c>
      <c r="DAQ8" s="897">
        <f t="shared" si="42"/>
        <v>0</v>
      </c>
      <c r="DAR8" s="897">
        <f t="shared" si="42"/>
        <v>0</v>
      </c>
      <c r="DAS8" s="897">
        <f t="shared" si="42"/>
        <v>0</v>
      </c>
      <c r="DAT8" s="897">
        <f t="shared" si="42"/>
        <v>0</v>
      </c>
      <c r="DAU8" s="897">
        <f t="shared" si="42"/>
        <v>0</v>
      </c>
      <c r="DAV8" s="897">
        <f t="shared" si="42"/>
        <v>0</v>
      </c>
      <c r="DAW8" s="897">
        <f t="shared" si="42"/>
        <v>0</v>
      </c>
      <c r="DAX8" s="897">
        <f t="shared" si="42"/>
        <v>0</v>
      </c>
      <c r="DAY8" s="897">
        <f t="shared" si="42"/>
        <v>0</v>
      </c>
      <c r="DAZ8" s="897">
        <f t="shared" si="42"/>
        <v>0</v>
      </c>
      <c r="DBA8" s="897">
        <f t="shared" si="42"/>
        <v>0</v>
      </c>
      <c r="DBB8" s="897">
        <f t="shared" si="42"/>
        <v>0</v>
      </c>
      <c r="DBC8" s="897">
        <f t="shared" si="42"/>
        <v>0</v>
      </c>
      <c r="DBD8" s="897">
        <f t="shared" si="42"/>
        <v>0</v>
      </c>
      <c r="DBE8" s="897">
        <f t="shared" si="42"/>
        <v>0</v>
      </c>
      <c r="DBF8" s="897">
        <f t="shared" si="42"/>
        <v>0</v>
      </c>
      <c r="DBG8" s="897">
        <f t="shared" si="42"/>
        <v>0</v>
      </c>
      <c r="DBH8" s="897">
        <f t="shared" si="42"/>
        <v>0</v>
      </c>
      <c r="DBI8" s="897">
        <f t="shared" si="42"/>
        <v>0</v>
      </c>
      <c r="DBJ8" s="897">
        <f t="shared" si="42"/>
        <v>0</v>
      </c>
      <c r="DBK8" s="897">
        <f t="shared" si="42"/>
        <v>0</v>
      </c>
      <c r="DBL8" s="897">
        <f t="shared" si="42"/>
        <v>0</v>
      </c>
      <c r="DBM8" s="897">
        <f t="shared" si="42"/>
        <v>0</v>
      </c>
      <c r="DBN8" s="897">
        <f t="shared" si="42"/>
        <v>0</v>
      </c>
      <c r="DBO8" s="897">
        <f t="shared" si="42"/>
        <v>0</v>
      </c>
      <c r="DBP8" s="897">
        <f t="shared" si="42"/>
        <v>0</v>
      </c>
      <c r="DBQ8" s="897">
        <f t="shared" si="42"/>
        <v>0</v>
      </c>
      <c r="DBR8" s="897">
        <f t="shared" si="42"/>
        <v>0</v>
      </c>
      <c r="DBS8" s="897">
        <f t="shared" si="42"/>
        <v>0</v>
      </c>
      <c r="DBT8" s="897">
        <f t="shared" si="42"/>
        <v>0</v>
      </c>
      <c r="DBU8" s="897">
        <f t="shared" si="42"/>
        <v>0</v>
      </c>
      <c r="DBV8" s="897">
        <f t="shared" si="42"/>
        <v>0</v>
      </c>
      <c r="DBW8" s="897">
        <f t="shared" si="42"/>
        <v>0</v>
      </c>
      <c r="DBX8" s="897">
        <f t="shared" ref="DBX8:DEI8" si="43">DBX9+DBX18+DBX40+DBX44+DBX50+DBX14</f>
        <v>0</v>
      </c>
      <c r="DBY8" s="897">
        <f t="shared" si="43"/>
        <v>0</v>
      </c>
      <c r="DBZ8" s="897">
        <f t="shared" si="43"/>
        <v>0</v>
      </c>
      <c r="DCA8" s="897">
        <f t="shared" si="43"/>
        <v>0</v>
      </c>
      <c r="DCB8" s="897">
        <f t="shared" si="43"/>
        <v>0</v>
      </c>
      <c r="DCC8" s="897">
        <f t="shared" si="43"/>
        <v>0</v>
      </c>
      <c r="DCD8" s="897">
        <f t="shared" si="43"/>
        <v>0</v>
      </c>
      <c r="DCE8" s="897">
        <f t="shared" si="43"/>
        <v>0</v>
      </c>
      <c r="DCF8" s="897">
        <f t="shared" si="43"/>
        <v>0</v>
      </c>
      <c r="DCG8" s="897">
        <f t="shared" si="43"/>
        <v>0</v>
      </c>
      <c r="DCH8" s="897">
        <f t="shared" si="43"/>
        <v>0</v>
      </c>
      <c r="DCI8" s="897">
        <f t="shared" si="43"/>
        <v>0</v>
      </c>
      <c r="DCJ8" s="897">
        <f t="shared" si="43"/>
        <v>0</v>
      </c>
      <c r="DCK8" s="897">
        <f t="shared" si="43"/>
        <v>0</v>
      </c>
      <c r="DCL8" s="897">
        <f t="shared" si="43"/>
        <v>0</v>
      </c>
      <c r="DCM8" s="897">
        <f t="shared" si="43"/>
        <v>0</v>
      </c>
      <c r="DCN8" s="897">
        <f t="shared" si="43"/>
        <v>0</v>
      </c>
      <c r="DCO8" s="897">
        <f t="shared" si="43"/>
        <v>0</v>
      </c>
      <c r="DCP8" s="897">
        <f t="shared" si="43"/>
        <v>0</v>
      </c>
      <c r="DCQ8" s="897">
        <f t="shared" si="43"/>
        <v>0</v>
      </c>
      <c r="DCR8" s="897">
        <f t="shared" si="43"/>
        <v>0</v>
      </c>
      <c r="DCS8" s="897">
        <f t="shared" si="43"/>
        <v>0</v>
      </c>
      <c r="DCT8" s="897">
        <f t="shared" si="43"/>
        <v>0</v>
      </c>
      <c r="DCU8" s="897">
        <f t="shared" si="43"/>
        <v>0</v>
      </c>
      <c r="DCV8" s="897">
        <f t="shared" si="43"/>
        <v>0</v>
      </c>
      <c r="DCW8" s="897">
        <f t="shared" si="43"/>
        <v>0</v>
      </c>
      <c r="DCX8" s="897">
        <f t="shared" si="43"/>
        <v>0</v>
      </c>
      <c r="DCY8" s="897">
        <f t="shared" si="43"/>
        <v>0</v>
      </c>
      <c r="DCZ8" s="897">
        <f t="shared" si="43"/>
        <v>0</v>
      </c>
      <c r="DDA8" s="897">
        <f t="shared" si="43"/>
        <v>0</v>
      </c>
      <c r="DDB8" s="897">
        <f t="shared" si="43"/>
        <v>0</v>
      </c>
      <c r="DDC8" s="897">
        <f t="shared" si="43"/>
        <v>0</v>
      </c>
      <c r="DDD8" s="897">
        <f t="shared" si="43"/>
        <v>0</v>
      </c>
      <c r="DDE8" s="897">
        <f t="shared" si="43"/>
        <v>0</v>
      </c>
      <c r="DDF8" s="897">
        <f t="shared" si="43"/>
        <v>0</v>
      </c>
      <c r="DDG8" s="897">
        <f t="shared" si="43"/>
        <v>0</v>
      </c>
      <c r="DDH8" s="897">
        <f t="shared" si="43"/>
        <v>0</v>
      </c>
      <c r="DDI8" s="897">
        <f t="shared" si="43"/>
        <v>0</v>
      </c>
      <c r="DDJ8" s="897">
        <f t="shared" si="43"/>
        <v>0</v>
      </c>
      <c r="DDK8" s="897">
        <f t="shared" si="43"/>
        <v>0</v>
      </c>
      <c r="DDL8" s="897">
        <f t="shared" si="43"/>
        <v>0</v>
      </c>
      <c r="DDM8" s="897">
        <f t="shared" si="43"/>
        <v>0</v>
      </c>
      <c r="DDN8" s="897">
        <f t="shared" si="43"/>
        <v>0</v>
      </c>
      <c r="DDO8" s="897">
        <f t="shared" si="43"/>
        <v>0</v>
      </c>
      <c r="DDP8" s="897">
        <f t="shared" si="43"/>
        <v>0</v>
      </c>
      <c r="DDQ8" s="897">
        <f t="shared" si="43"/>
        <v>0</v>
      </c>
      <c r="DDR8" s="897">
        <f t="shared" si="43"/>
        <v>0</v>
      </c>
      <c r="DDS8" s="897">
        <f t="shared" si="43"/>
        <v>0</v>
      </c>
      <c r="DDT8" s="897">
        <f t="shared" si="43"/>
        <v>0</v>
      </c>
      <c r="DDU8" s="897">
        <f t="shared" si="43"/>
        <v>0</v>
      </c>
      <c r="DDV8" s="897">
        <f t="shared" si="43"/>
        <v>0</v>
      </c>
      <c r="DDW8" s="897">
        <f t="shared" si="43"/>
        <v>0</v>
      </c>
      <c r="DDX8" s="897">
        <f t="shared" si="43"/>
        <v>0</v>
      </c>
      <c r="DDY8" s="897">
        <f t="shared" si="43"/>
        <v>0</v>
      </c>
      <c r="DDZ8" s="897">
        <f t="shared" si="43"/>
        <v>0</v>
      </c>
      <c r="DEA8" s="897">
        <f t="shared" si="43"/>
        <v>0</v>
      </c>
      <c r="DEB8" s="897">
        <f t="shared" si="43"/>
        <v>0</v>
      </c>
      <c r="DEC8" s="897">
        <f t="shared" si="43"/>
        <v>0</v>
      </c>
      <c r="DED8" s="897">
        <f t="shared" si="43"/>
        <v>0</v>
      </c>
      <c r="DEE8" s="897">
        <f t="shared" si="43"/>
        <v>0</v>
      </c>
      <c r="DEF8" s="897">
        <f t="shared" si="43"/>
        <v>0</v>
      </c>
      <c r="DEG8" s="897">
        <f t="shared" si="43"/>
        <v>0</v>
      </c>
      <c r="DEH8" s="897">
        <f t="shared" si="43"/>
        <v>0</v>
      </c>
      <c r="DEI8" s="897">
        <f t="shared" si="43"/>
        <v>0</v>
      </c>
      <c r="DEJ8" s="897">
        <f t="shared" ref="DEJ8:DGU8" si="44">DEJ9+DEJ18+DEJ40+DEJ44+DEJ50+DEJ14</f>
        <v>0</v>
      </c>
      <c r="DEK8" s="897">
        <f t="shared" si="44"/>
        <v>0</v>
      </c>
      <c r="DEL8" s="897">
        <f t="shared" si="44"/>
        <v>0</v>
      </c>
      <c r="DEM8" s="897">
        <f t="shared" si="44"/>
        <v>0</v>
      </c>
      <c r="DEN8" s="897">
        <f t="shared" si="44"/>
        <v>0</v>
      </c>
      <c r="DEO8" s="897">
        <f t="shared" si="44"/>
        <v>0</v>
      </c>
      <c r="DEP8" s="897">
        <f t="shared" si="44"/>
        <v>0</v>
      </c>
      <c r="DEQ8" s="897">
        <f t="shared" si="44"/>
        <v>0</v>
      </c>
      <c r="DER8" s="897">
        <f t="shared" si="44"/>
        <v>0</v>
      </c>
      <c r="DES8" s="897">
        <f t="shared" si="44"/>
        <v>0</v>
      </c>
      <c r="DET8" s="897">
        <f t="shared" si="44"/>
        <v>0</v>
      </c>
      <c r="DEU8" s="897">
        <f t="shared" si="44"/>
        <v>0</v>
      </c>
      <c r="DEV8" s="897">
        <f t="shared" si="44"/>
        <v>0</v>
      </c>
      <c r="DEW8" s="897">
        <f t="shared" si="44"/>
        <v>0</v>
      </c>
      <c r="DEX8" s="897">
        <f t="shared" si="44"/>
        <v>0</v>
      </c>
      <c r="DEY8" s="897">
        <f t="shared" si="44"/>
        <v>0</v>
      </c>
      <c r="DEZ8" s="897">
        <f t="shared" si="44"/>
        <v>0</v>
      </c>
      <c r="DFA8" s="897">
        <f t="shared" si="44"/>
        <v>0</v>
      </c>
      <c r="DFB8" s="897">
        <f t="shared" si="44"/>
        <v>0</v>
      </c>
      <c r="DFC8" s="897">
        <f t="shared" si="44"/>
        <v>0</v>
      </c>
      <c r="DFD8" s="897">
        <f t="shared" si="44"/>
        <v>0</v>
      </c>
      <c r="DFE8" s="897">
        <f t="shared" si="44"/>
        <v>0</v>
      </c>
      <c r="DFF8" s="897">
        <f t="shared" si="44"/>
        <v>0</v>
      </c>
      <c r="DFG8" s="897">
        <f t="shared" si="44"/>
        <v>0</v>
      </c>
      <c r="DFH8" s="897">
        <f t="shared" si="44"/>
        <v>0</v>
      </c>
      <c r="DFI8" s="897">
        <f t="shared" si="44"/>
        <v>0</v>
      </c>
      <c r="DFJ8" s="897">
        <f t="shared" si="44"/>
        <v>0</v>
      </c>
      <c r="DFK8" s="897">
        <f t="shared" si="44"/>
        <v>0</v>
      </c>
      <c r="DFL8" s="897">
        <f t="shared" si="44"/>
        <v>0</v>
      </c>
      <c r="DFM8" s="897">
        <f t="shared" si="44"/>
        <v>0</v>
      </c>
      <c r="DFN8" s="897">
        <f t="shared" si="44"/>
        <v>0</v>
      </c>
      <c r="DFO8" s="897">
        <f t="shared" si="44"/>
        <v>0</v>
      </c>
      <c r="DFP8" s="897">
        <f t="shared" si="44"/>
        <v>0</v>
      </c>
      <c r="DFQ8" s="897">
        <f t="shared" si="44"/>
        <v>0</v>
      </c>
      <c r="DFR8" s="897">
        <f t="shared" si="44"/>
        <v>0</v>
      </c>
      <c r="DFS8" s="897">
        <f t="shared" si="44"/>
        <v>0</v>
      </c>
      <c r="DFT8" s="897">
        <f t="shared" si="44"/>
        <v>0</v>
      </c>
      <c r="DFU8" s="897">
        <f t="shared" si="44"/>
        <v>0</v>
      </c>
      <c r="DFV8" s="897">
        <f t="shared" si="44"/>
        <v>0</v>
      </c>
      <c r="DFW8" s="897">
        <f t="shared" si="44"/>
        <v>0</v>
      </c>
      <c r="DFX8" s="897">
        <f t="shared" si="44"/>
        <v>0</v>
      </c>
      <c r="DFY8" s="897">
        <f t="shared" si="44"/>
        <v>0</v>
      </c>
      <c r="DFZ8" s="897">
        <f t="shared" si="44"/>
        <v>0</v>
      </c>
      <c r="DGA8" s="897">
        <f t="shared" si="44"/>
        <v>0</v>
      </c>
      <c r="DGB8" s="897">
        <f t="shared" si="44"/>
        <v>0</v>
      </c>
      <c r="DGC8" s="897">
        <f t="shared" si="44"/>
        <v>0</v>
      </c>
      <c r="DGD8" s="897">
        <f t="shared" si="44"/>
        <v>0</v>
      </c>
      <c r="DGE8" s="897">
        <f t="shared" si="44"/>
        <v>0</v>
      </c>
      <c r="DGF8" s="897">
        <f t="shared" si="44"/>
        <v>0</v>
      </c>
      <c r="DGG8" s="897">
        <f t="shared" si="44"/>
        <v>0</v>
      </c>
      <c r="DGH8" s="897">
        <f t="shared" si="44"/>
        <v>0</v>
      </c>
      <c r="DGI8" s="897">
        <f t="shared" si="44"/>
        <v>0</v>
      </c>
      <c r="DGJ8" s="897">
        <f t="shared" si="44"/>
        <v>0</v>
      </c>
      <c r="DGK8" s="897">
        <f t="shared" si="44"/>
        <v>0</v>
      </c>
      <c r="DGL8" s="897">
        <f t="shared" si="44"/>
        <v>0</v>
      </c>
      <c r="DGM8" s="897">
        <f t="shared" si="44"/>
        <v>0</v>
      </c>
      <c r="DGN8" s="897">
        <f t="shared" si="44"/>
        <v>0</v>
      </c>
      <c r="DGO8" s="897">
        <f t="shared" si="44"/>
        <v>0</v>
      </c>
      <c r="DGP8" s="897">
        <f t="shared" si="44"/>
        <v>0</v>
      </c>
      <c r="DGQ8" s="897">
        <f t="shared" si="44"/>
        <v>0</v>
      </c>
      <c r="DGR8" s="897">
        <f t="shared" si="44"/>
        <v>0</v>
      </c>
      <c r="DGS8" s="897">
        <f t="shared" si="44"/>
        <v>0</v>
      </c>
      <c r="DGT8" s="897">
        <f t="shared" si="44"/>
        <v>0</v>
      </c>
      <c r="DGU8" s="897">
        <f t="shared" si="44"/>
        <v>0</v>
      </c>
      <c r="DGV8" s="897">
        <f t="shared" ref="DGV8:DJG8" si="45">DGV9+DGV18+DGV40+DGV44+DGV50+DGV14</f>
        <v>0</v>
      </c>
      <c r="DGW8" s="897">
        <f t="shared" si="45"/>
        <v>0</v>
      </c>
      <c r="DGX8" s="897">
        <f t="shared" si="45"/>
        <v>0</v>
      </c>
      <c r="DGY8" s="897">
        <f t="shared" si="45"/>
        <v>0</v>
      </c>
      <c r="DGZ8" s="897">
        <f t="shared" si="45"/>
        <v>0</v>
      </c>
      <c r="DHA8" s="897">
        <f t="shared" si="45"/>
        <v>0</v>
      </c>
      <c r="DHB8" s="897">
        <f t="shared" si="45"/>
        <v>0</v>
      </c>
      <c r="DHC8" s="897">
        <f t="shared" si="45"/>
        <v>0</v>
      </c>
      <c r="DHD8" s="897">
        <f t="shared" si="45"/>
        <v>0</v>
      </c>
      <c r="DHE8" s="897">
        <f t="shared" si="45"/>
        <v>0</v>
      </c>
      <c r="DHF8" s="897">
        <f t="shared" si="45"/>
        <v>0</v>
      </c>
      <c r="DHG8" s="897">
        <f t="shared" si="45"/>
        <v>0</v>
      </c>
      <c r="DHH8" s="897">
        <f t="shared" si="45"/>
        <v>0</v>
      </c>
      <c r="DHI8" s="897">
        <f t="shared" si="45"/>
        <v>0</v>
      </c>
      <c r="DHJ8" s="897">
        <f t="shared" si="45"/>
        <v>0</v>
      </c>
      <c r="DHK8" s="897">
        <f t="shared" si="45"/>
        <v>0</v>
      </c>
      <c r="DHL8" s="897">
        <f t="shared" si="45"/>
        <v>0</v>
      </c>
      <c r="DHM8" s="897">
        <f t="shared" si="45"/>
        <v>0</v>
      </c>
      <c r="DHN8" s="897">
        <f t="shared" si="45"/>
        <v>0</v>
      </c>
      <c r="DHO8" s="897">
        <f t="shared" si="45"/>
        <v>0</v>
      </c>
      <c r="DHP8" s="897">
        <f t="shared" si="45"/>
        <v>0</v>
      </c>
      <c r="DHQ8" s="897">
        <f t="shared" si="45"/>
        <v>0</v>
      </c>
      <c r="DHR8" s="897">
        <f t="shared" si="45"/>
        <v>0</v>
      </c>
      <c r="DHS8" s="897">
        <f t="shared" si="45"/>
        <v>0</v>
      </c>
      <c r="DHT8" s="897">
        <f t="shared" si="45"/>
        <v>0</v>
      </c>
      <c r="DHU8" s="897">
        <f t="shared" si="45"/>
        <v>0</v>
      </c>
      <c r="DHV8" s="897">
        <f t="shared" si="45"/>
        <v>0</v>
      </c>
      <c r="DHW8" s="897">
        <f t="shared" si="45"/>
        <v>0</v>
      </c>
      <c r="DHX8" s="897">
        <f t="shared" si="45"/>
        <v>0</v>
      </c>
      <c r="DHY8" s="897">
        <f t="shared" si="45"/>
        <v>0</v>
      </c>
      <c r="DHZ8" s="897">
        <f t="shared" si="45"/>
        <v>0</v>
      </c>
      <c r="DIA8" s="897">
        <f t="shared" si="45"/>
        <v>0</v>
      </c>
      <c r="DIB8" s="897">
        <f t="shared" si="45"/>
        <v>0</v>
      </c>
      <c r="DIC8" s="897">
        <f t="shared" si="45"/>
        <v>0</v>
      </c>
      <c r="DID8" s="897">
        <f t="shared" si="45"/>
        <v>0</v>
      </c>
      <c r="DIE8" s="897">
        <f t="shared" si="45"/>
        <v>0</v>
      </c>
      <c r="DIF8" s="897">
        <f t="shared" si="45"/>
        <v>0</v>
      </c>
      <c r="DIG8" s="897">
        <f t="shared" si="45"/>
        <v>0</v>
      </c>
      <c r="DIH8" s="897">
        <f t="shared" si="45"/>
        <v>0</v>
      </c>
      <c r="DII8" s="897">
        <f t="shared" si="45"/>
        <v>0</v>
      </c>
      <c r="DIJ8" s="897">
        <f t="shared" si="45"/>
        <v>0</v>
      </c>
      <c r="DIK8" s="897">
        <f t="shared" si="45"/>
        <v>0</v>
      </c>
      <c r="DIL8" s="897">
        <f t="shared" si="45"/>
        <v>0</v>
      </c>
      <c r="DIM8" s="897">
        <f t="shared" si="45"/>
        <v>0</v>
      </c>
      <c r="DIN8" s="897">
        <f t="shared" si="45"/>
        <v>0</v>
      </c>
      <c r="DIO8" s="897">
        <f t="shared" si="45"/>
        <v>0</v>
      </c>
      <c r="DIP8" s="897">
        <f t="shared" si="45"/>
        <v>0</v>
      </c>
      <c r="DIQ8" s="897">
        <f t="shared" si="45"/>
        <v>0</v>
      </c>
      <c r="DIR8" s="897">
        <f t="shared" si="45"/>
        <v>0</v>
      </c>
      <c r="DIS8" s="897">
        <f t="shared" si="45"/>
        <v>0</v>
      </c>
      <c r="DIT8" s="897">
        <f t="shared" si="45"/>
        <v>0</v>
      </c>
      <c r="DIU8" s="897">
        <f t="shared" si="45"/>
        <v>0</v>
      </c>
      <c r="DIV8" s="897">
        <f t="shared" si="45"/>
        <v>0</v>
      </c>
      <c r="DIW8" s="897">
        <f t="shared" si="45"/>
        <v>0</v>
      </c>
      <c r="DIX8" s="897">
        <f t="shared" si="45"/>
        <v>0</v>
      </c>
      <c r="DIY8" s="897">
        <f t="shared" si="45"/>
        <v>0</v>
      </c>
      <c r="DIZ8" s="897">
        <f t="shared" si="45"/>
        <v>0</v>
      </c>
      <c r="DJA8" s="897">
        <f t="shared" si="45"/>
        <v>0</v>
      </c>
      <c r="DJB8" s="897">
        <f t="shared" si="45"/>
        <v>0</v>
      </c>
      <c r="DJC8" s="897">
        <f t="shared" si="45"/>
        <v>0</v>
      </c>
      <c r="DJD8" s="897">
        <f t="shared" si="45"/>
        <v>0</v>
      </c>
      <c r="DJE8" s="897">
        <f t="shared" si="45"/>
        <v>0</v>
      </c>
      <c r="DJF8" s="897">
        <f t="shared" si="45"/>
        <v>0</v>
      </c>
      <c r="DJG8" s="897">
        <f t="shared" si="45"/>
        <v>0</v>
      </c>
      <c r="DJH8" s="897">
        <f t="shared" ref="DJH8:DLS8" si="46">DJH9+DJH18+DJH40+DJH44+DJH50+DJH14</f>
        <v>0</v>
      </c>
      <c r="DJI8" s="897">
        <f t="shared" si="46"/>
        <v>0</v>
      </c>
      <c r="DJJ8" s="897">
        <f t="shared" si="46"/>
        <v>0</v>
      </c>
      <c r="DJK8" s="897">
        <f t="shared" si="46"/>
        <v>0</v>
      </c>
      <c r="DJL8" s="897">
        <f t="shared" si="46"/>
        <v>0</v>
      </c>
      <c r="DJM8" s="897">
        <f t="shared" si="46"/>
        <v>0</v>
      </c>
      <c r="DJN8" s="897">
        <f t="shared" si="46"/>
        <v>0</v>
      </c>
      <c r="DJO8" s="897">
        <f t="shared" si="46"/>
        <v>0</v>
      </c>
      <c r="DJP8" s="897">
        <f t="shared" si="46"/>
        <v>0</v>
      </c>
      <c r="DJQ8" s="897">
        <f t="shared" si="46"/>
        <v>0</v>
      </c>
      <c r="DJR8" s="897">
        <f t="shared" si="46"/>
        <v>0</v>
      </c>
      <c r="DJS8" s="897">
        <f t="shared" si="46"/>
        <v>0</v>
      </c>
      <c r="DJT8" s="897">
        <f t="shared" si="46"/>
        <v>0</v>
      </c>
      <c r="DJU8" s="897">
        <f t="shared" si="46"/>
        <v>0</v>
      </c>
      <c r="DJV8" s="897">
        <f t="shared" si="46"/>
        <v>0</v>
      </c>
      <c r="DJW8" s="897">
        <f t="shared" si="46"/>
        <v>0</v>
      </c>
      <c r="DJX8" s="897">
        <f t="shared" si="46"/>
        <v>0</v>
      </c>
      <c r="DJY8" s="897">
        <f t="shared" si="46"/>
        <v>0</v>
      </c>
      <c r="DJZ8" s="897">
        <f t="shared" si="46"/>
        <v>0</v>
      </c>
      <c r="DKA8" s="897">
        <f t="shared" si="46"/>
        <v>0</v>
      </c>
      <c r="DKB8" s="897">
        <f t="shared" si="46"/>
        <v>0</v>
      </c>
      <c r="DKC8" s="897">
        <f t="shared" si="46"/>
        <v>0</v>
      </c>
      <c r="DKD8" s="897">
        <f t="shared" si="46"/>
        <v>0</v>
      </c>
      <c r="DKE8" s="897">
        <f t="shared" si="46"/>
        <v>0</v>
      </c>
      <c r="DKF8" s="897">
        <f t="shared" si="46"/>
        <v>0</v>
      </c>
      <c r="DKG8" s="897">
        <f t="shared" si="46"/>
        <v>0</v>
      </c>
      <c r="DKH8" s="897">
        <f t="shared" si="46"/>
        <v>0</v>
      </c>
      <c r="DKI8" s="897">
        <f t="shared" si="46"/>
        <v>0</v>
      </c>
      <c r="DKJ8" s="897">
        <f t="shared" si="46"/>
        <v>0</v>
      </c>
      <c r="DKK8" s="897">
        <f t="shared" si="46"/>
        <v>0</v>
      </c>
      <c r="DKL8" s="897">
        <f t="shared" si="46"/>
        <v>0</v>
      </c>
      <c r="DKM8" s="897">
        <f t="shared" si="46"/>
        <v>0</v>
      </c>
      <c r="DKN8" s="897">
        <f t="shared" si="46"/>
        <v>0</v>
      </c>
      <c r="DKO8" s="897">
        <f t="shared" si="46"/>
        <v>0</v>
      </c>
      <c r="DKP8" s="897">
        <f t="shared" si="46"/>
        <v>0</v>
      </c>
      <c r="DKQ8" s="897">
        <f t="shared" si="46"/>
        <v>0</v>
      </c>
      <c r="DKR8" s="897">
        <f t="shared" si="46"/>
        <v>0</v>
      </c>
      <c r="DKS8" s="897">
        <f t="shared" si="46"/>
        <v>0</v>
      </c>
      <c r="DKT8" s="897">
        <f t="shared" si="46"/>
        <v>0</v>
      </c>
      <c r="DKU8" s="897">
        <f t="shared" si="46"/>
        <v>0</v>
      </c>
      <c r="DKV8" s="897">
        <f t="shared" si="46"/>
        <v>0</v>
      </c>
      <c r="DKW8" s="897">
        <f t="shared" si="46"/>
        <v>0</v>
      </c>
      <c r="DKX8" s="897">
        <f t="shared" si="46"/>
        <v>0</v>
      </c>
      <c r="DKY8" s="897">
        <f t="shared" si="46"/>
        <v>0</v>
      </c>
      <c r="DKZ8" s="897">
        <f t="shared" si="46"/>
        <v>0</v>
      </c>
      <c r="DLA8" s="897">
        <f t="shared" si="46"/>
        <v>0</v>
      </c>
      <c r="DLB8" s="897">
        <f t="shared" si="46"/>
        <v>0</v>
      </c>
      <c r="DLC8" s="897">
        <f t="shared" si="46"/>
        <v>0</v>
      </c>
      <c r="DLD8" s="897">
        <f t="shared" si="46"/>
        <v>0</v>
      </c>
      <c r="DLE8" s="897">
        <f t="shared" si="46"/>
        <v>0</v>
      </c>
      <c r="DLF8" s="897">
        <f t="shared" si="46"/>
        <v>0</v>
      </c>
      <c r="DLG8" s="897">
        <f t="shared" si="46"/>
        <v>0</v>
      </c>
      <c r="DLH8" s="897">
        <f t="shared" si="46"/>
        <v>0</v>
      </c>
      <c r="DLI8" s="897">
        <f t="shared" si="46"/>
        <v>0</v>
      </c>
      <c r="DLJ8" s="897">
        <f t="shared" si="46"/>
        <v>0</v>
      </c>
      <c r="DLK8" s="897">
        <f t="shared" si="46"/>
        <v>0</v>
      </c>
      <c r="DLL8" s="897">
        <f t="shared" si="46"/>
        <v>0</v>
      </c>
      <c r="DLM8" s="897">
        <f t="shared" si="46"/>
        <v>0</v>
      </c>
      <c r="DLN8" s="897">
        <f t="shared" si="46"/>
        <v>0</v>
      </c>
      <c r="DLO8" s="897">
        <f t="shared" si="46"/>
        <v>0</v>
      </c>
      <c r="DLP8" s="897">
        <f t="shared" si="46"/>
        <v>0</v>
      </c>
      <c r="DLQ8" s="897">
        <f t="shared" si="46"/>
        <v>0</v>
      </c>
      <c r="DLR8" s="897">
        <f t="shared" si="46"/>
        <v>0</v>
      </c>
      <c r="DLS8" s="897">
        <f t="shared" si="46"/>
        <v>0</v>
      </c>
      <c r="DLT8" s="897">
        <f t="shared" ref="DLT8:DOE8" si="47">DLT9+DLT18+DLT40+DLT44+DLT50+DLT14</f>
        <v>0</v>
      </c>
      <c r="DLU8" s="897">
        <f t="shared" si="47"/>
        <v>0</v>
      </c>
      <c r="DLV8" s="897">
        <f t="shared" si="47"/>
        <v>0</v>
      </c>
      <c r="DLW8" s="897">
        <f t="shared" si="47"/>
        <v>0</v>
      </c>
      <c r="DLX8" s="897">
        <f t="shared" si="47"/>
        <v>0</v>
      </c>
      <c r="DLY8" s="897">
        <f t="shared" si="47"/>
        <v>0</v>
      </c>
      <c r="DLZ8" s="897">
        <f t="shared" si="47"/>
        <v>0</v>
      </c>
      <c r="DMA8" s="897">
        <f t="shared" si="47"/>
        <v>0</v>
      </c>
      <c r="DMB8" s="897">
        <f t="shared" si="47"/>
        <v>0</v>
      </c>
      <c r="DMC8" s="897">
        <f t="shared" si="47"/>
        <v>0</v>
      </c>
      <c r="DMD8" s="897">
        <f t="shared" si="47"/>
        <v>0</v>
      </c>
      <c r="DME8" s="897">
        <f t="shared" si="47"/>
        <v>0</v>
      </c>
      <c r="DMF8" s="897">
        <f t="shared" si="47"/>
        <v>0</v>
      </c>
      <c r="DMG8" s="897">
        <f t="shared" si="47"/>
        <v>0</v>
      </c>
      <c r="DMH8" s="897">
        <f t="shared" si="47"/>
        <v>0</v>
      </c>
      <c r="DMI8" s="897">
        <f t="shared" si="47"/>
        <v>0</v>
      </c>
      <c r="DMJ8" s="897">
        <f t="shared" si="47"/>
        <v>0</v>
      </c>
      <c r="DMK8" s="897">
        <f t="shared" si="47"/>
        <v>0</v>
      </c>
      <c r="DML8" s="897">
        <f t="shared" si="47"/>
        <v>0</v>
      </c>
      <c r="DMM8" s="897">
        <f t="shared" si="47"/>
        <v>0</v>
      </c>
      <c r="DMN8" s="897">
        <f t="shared" si="47"/>
        <v>0</v>
      </c>
      <c r="DMO8" s="897">
        <f t="shared" si="47"/>
        <v>0</v>
      </c>
      <c r="DMP8" s="897">
        <f t="shared" si="47"/>
        <v>0</v>
      </c>
      <c r="DMQ8" s="897">
        <f t="shared" si="47"/>
        <v>0</v>
      </c>
      <c r="DMR8" s="897">
        <f t="shared" si="47"/>
        <v>0</v>
      </c>
      <c r="DMS8" s="897">
        <f t="shared" si="47"/>
        <v>0</v>
      </c>
      <c r="DMT8" s="897">
        <f t="shared" si="47"/>
        <v>0</v>
      </c>
      <c r="DMU8" s="897">
        <f t="shared" si="47"/>
        <v>0</v>
      </c>
      <c r="DMV8" s="897">
        <f t="shared" si="47"/>
        <v>0</v>
      </c>
      <c r="DMW8" s="897">
        <f t="shared" si="47"/>
        <v>0</v>
      </c>
      <c r="DMX8" s="897">
        <f t="shared" si="47"/>
        <v>0</v>
      </c>
      <c r="DMY8" s="897">
        <f t="shared" si="47"/>
        <v>0</v>
      </c>
      <c r="DMZ8" s="897">
        <f t="shared" si="47"/>
        <v>0</v>
      </c>
      <c r="DNA8" s="897">
        <f t="shared" si="47"/>
        <v>0</v>
      </c>
      <c r="DNB8" s="897">
        <f t="shared" si="47"/>
        <v>0</v>
      </c>
      <c r="DNC8" s="897">
        <f t="shared" si="47"/>
        <v>0</v>
      </c>
      <c r="DND8" s="897">
        <f t="shared" si="47"/>
        <v>0</v>
      </c>
      <c r="DNE8" s="897">
        <f t="shared" si="47"/>
        <v>0</v>
      </c>
      <c r="DNF8" s="897">
        <f t="shared" si="47"/>
        <v>0</v>
      </c>
      <c r="DNG8" s="897">
        <f t="shared" si="47"/>
        <v>0</v>
      </c>
      <c r="DNH8" s="897">
        <f t="shared" si="47"/>
        <v>0</v>
      </c>
      <c r="DNI8" s="897">
        <f t="shared" si="47"/>
        <v>0</v>
      </c>
      <c r="DNJ8" s="897">
        <f t="shared" si="47"/>
        <v>0</v>
      </c>
      <c r="DNK8" s="897">
        <f t="shared" si="47"/>
        <v>0</v>
      </c>
      <c r="DNL8" s="897">
        <f t="shared" si="47"/>
        <v>0</v>
      </c>
      <c r="DNM8" s="897">
        <f t="shared" si="47"/>
        <v>0</v>
      </c>
      <c r="DNN8" s="897">
        <f t="shared" si="47"/>
        <v>0</v>
      </c>
      <c r="DNO8" s="897">
        <f t="shared" si="47"/>
        <v>0</v>
      </c>
      <c r="DNP8" s="897">
        <f t="shared" si="47"/>
        <v>0</v>
      </c>
      <c r="DNQ8" s="897">
        <f t="shared" si="47"/>
        <v>0</v>
      </c>
      <c r="DNR8" s="897">
        <f t="shared" si="47"/>
        <v>0</v>
      </c>
      <c r="DNS8" s="897">
        <f t="shared" si="47"/>
        <v>0</v>
      </c>
      <c r="DNT8" s="897">
        <f t="shared" si="47"/>
        <v>0</v>
      </c>
      <c r="DNU8" s="897">
        <f t="shared" si="47"/>
        <v>0</v>
      </c>
      <c r="DNV8" s="897">
        <f t="shared" si="47"/>
        <v>0</v>
      </c>
      <c r="DNW8" s="897">
        <f t="shared" si="47"/>
        <v>0</v>
      </c>
      <c r="DNX8" s="897">
        <f t="shared" si="47"/>
        <v>0</v>
      </c>
      <c r="DNY8" s="897">
        <f t="shared" si="47"/>
        <v>0</v>
      </c>
      <c r="DNZ8" s="897">
        <f t="shared" si="47"/>
        <v>0</v>
      </c>
      <c r="DOA8" s="897">
        <f t="shared" si="47"/>
        <v>0</v>
      </c>
      <c r="DOB8" s="897">
        <f t="shared" si="47"/>
        <v>0</v>
      </c>
      <c r="DOC8" s="897">
        <f t="shared" si="47"/>
        <v>0</v>
      </c>
      <c r="DOD8" s="897">
        <f t="shared" si="47"/>
        <v>0</v>
      </c>
      <c r="DOE8" s="897">
        <f t="shared" si="47"/>
        <v>0</v>
      </c>
      <c r="DOF8" s="897">
        <f t="shared" ref="DOF8:DQQ8" si="48">DOF9+DOF18+DOF40+DOF44+DOF50+DOF14</f>
        <v>0</v>
      </c>
      <c r="DOG8" s="897">
        <f t="shared" si="48"/>
        <v>0</v>
      </c>
      <c r="DOH8" s="897">
        <f t="shared" si="48"/>
        <v>0</v>
      </c>
      <c r="DOI8" s="897">
        <f t="shared" si="48"/>
        <v>0</v>
      </c>
      <c r="DOJ8" s="897">
        <f t="shared" si="48"/>
        <v>0</v>
      </c>
      <c r="DOK8" s="897">
        <f t="shared" si="48"/>
        <v>0</v>
      </c>
      <c r="DOL8" s="897">
        <f t="shared" si="48"/>
        <v>0</v>
      </c>
      <c r="DOM8" s="897">
        <f t="shared" si="48"/>
        <v>0</v>
      </c>
      <c r="DON8" s="897">
        <f t="shared" si="48"/>
        <v>0</v>
      </c>
      <c r="DOO8" s="897">
        <f t="shared" si="48"/>
        <v>0</v>
      </c>
      <c r="DOP8" s="897">
        <f t="shared" si="48"/>
        <v>0</v>
      </c>
      <c r="DOQ8" s="897">
        <f t="shared" si="48"/>
        <v>0</v>
      </c>
      <c r="DOR8" s="897">
        <f t="shared" si="48"/>
        <v>0</v>
      </c>
      <c r="DOS8" s="897">
        <f t="shared" si="48"/>
        <v>0</v>
      </c>
      <c r="DOT8" s="897">
        <f t="shared" si="48"/>
        <v>0</v>
      </c>
      <c r="DOU8" s="897">
        <f t="shared" si="48"/>
        <v>0</v>
      </c>
      <c r="DOV8" s="897">
        <f t="shared" si="48"/>
        <v>0</v>
      </c>
      <c r="DOW8" s="897">
        <f t="shared" si="48"/>
        <v>0</v>
      </c>
      <c r="DOX8" s="897">
        <f t="shared" si="48"/>
        <v>0</v>
      </c>
      <c r="DOY8" s="897">
        <f t="shared" si="48"/>
        <v>0</v>
      </c>
      <c r="DOZ8" s="897">
        <f t="shared" si="48"/>
        <v>0</v>
      </c>
      <c r="DPA8" s="897">
        <f t="shared" si="48"/>
        <v>0</v>
      </c>
      <c r="DPB8" s="897">
        <f t="shared" si="48"/>
        <v>0</v>
      </c>
      <c r="DPC8" s="897">
        <f t="shared" si="48"/>
        <v>0</v>
      </c>
      <c r="DPD8" s="897">
        <f t="shared" si="48"/>
        <v>0</v>
      </c>
      <c r="DPE8" s="897">
        <f t="shared" si="48"/>
        <v>0</v>
      </c>
      <c r="DPF8" s="897">
        <f t="shared" si="48"/>
        <v>0</v>
      </c>
      <c r="DPG8" s="897">
        <f t="shared" si="48"/>
        <v>0</v>
      </c>
      <c r="DPH8" s="897">
        <f t="shared" si="48"/>
        <v>0</v>
      </c>
      <c r="DPI8" s="897">
        <f t="shared" si="48"/>
        <v>0</v>
      </c>
      <c r="DPJ8" s="897">
        <f t="shared" si="48"/>
        <v>0</v>
      </c>
      <c r="DPK8" s="897">
        <f t="shared" si="48"/>
        <v>0</v>
      </c>
      <c r="DPL8" s="897">
        <f t="shared" si="48"/>
        <v>0</v>
      </c>
      <c r="DPM8" s="897">
        <f t="shared" si="48"/>
        <v>0</v>
      </c>
      <c r="DPN8" s="897">
        <f t="shared" si="48"/>
        <v>0</v>
      </c>
      <c r="DPO8" s="897">
        <f t="shared" si="48"/>
        <v>0</v>
      </c>
      <c r="DPP8" s="897">
        <f t="shared" si="48"/>
        <v>0</v>
      </c>
      <c r="DPQ8" s="897">
        <f t="shared" si="48"/>
        <v>0</v>
      </c>
      <c r="DPR8" s="897">
        <f t="shared" si="48"/>
        <v>0</v>
      </c>
      <c r="DPS8" s="897">
        <f t="shared" si="48"/>
        <v>0</v>
      </c>
      <c r="DPT8" s="897">
        <f t="shared" si="48"/>
        <v>0</v>
      </c>
      <c r="DPU8" s="897">
        <f t="shared" si="48"/>
        <v>0</v>
      </c>
      <c r="DPV8" s="897">
        <f t="shared" si="48"/>
        <v>0</v>
      </c>
      <c r="DPW8" s="897">
        <f t="shared" si="48"/>
        <v>0</v>
      </c>
      <c r="DPX8" s="897">
        <f t="shared" si="48"/>
        <v>0</v>
      </c>
      <c r="DPY8" s="897">
        <f t="shared" si="48"/>
        <v>0</v>
      </c>
      <c r="DPZ8" s="897">
        <f t="shared" si="48"/>
        <v>0</v>
      </c>
      <c r="DQA8" s="897">
        <f t="shared" si="48"/>
        <v>0</v>
      </c>
      <c r="DQB8" s="897">
        <f t="shared" si="48"/>
        <v>0</v>
      </c>
      <c r="DQC8" s="897">
        <f t="shared" si="48"/>
        <v>0</v>
      </c>
      <c r="DQD8" s="897">
        <f t="shared" si="48"/>
        <v>0</v>
      </c>
      <c r="DQE8" s="897">
        <f t="shared" si="48"/>
        <v>0</v>
      </c>
      <c r="DQF8" s="897">
        <f t="shared" si="48"/>
        <v>0</v>
      </c>
      <c r="DQG8" s="897">
        <f t="shared" si="48"/>
        <v>0</v>
      </c>
      <c r="DQH8" s="897">
        <f t="shared" si="48"/>
        <v>0</v>
      </c>
      <c r="DQI8" s="897">
        <f t="shared" si="48"/>
        <v>0</v>
      </c>
      <c r="DQJ8" s="897">
        <f t="shared" si="48"/>
        <v>0</v>
      </c>
      <c r="DQK8" s="897">
        <f t="shared" si="48"/>
        <v>0</v>
      </c>
      <c r="DQL8" s="897">
        <f t="shared" si="48"/>
        <v>0</v>
      </c>
      <c r="DQM8" s="897">
        <f t="shared" si="48"/>
        <v>0</v>
      </c>
      <c r="DQN8" s="897">
        <f t="shared" si="48"/>
        <v>0</v>
      </c>
      <c r="DQO8" s="897">
        <f t="shared" si="48"/>
        <v>0</v>
      </c>
      <c r="DQP8" s="897">
        <f t="shared" si="48"/>
        <v>0</v>
      </c>
      <c r="DQQ8" s="897">
        <f t="shared" si="48"/>
        <v>0</v>
      </c>
      <c r="DQR8" s="897">
        <f t="shared" ref="DQR8:DTC8" si="49">DQR9+DQR18+DQR40+DQR44+DQR50+DQR14</f>
        <v>0</v>
      </c>
      <c r="DQS8" s="897">
        <f t="shared" si="49"/>
        <v>0</v>
      </c>
      <c r="DQT8" s="897">
        <f t="shared" si="49"/>
        <v>0</v>
      </c>
      <c r="DQU8" s="897">
        <f t="shared" si="49"/>
        <v>0</v>
      </c>
      <c r="DQV8" s="897">
        <f t="shared" si="49"/>
        <v>0</v>
      </c>
      <c r="DQW8" s="897">
        <f t="shared" si="49"/>
        <v>0</v>
      </c>
      <c r="DQX8" s="897">
        <f t="shared" si="49"/>
        <v>0</v>
      </c>
      <c r="DQY8" s="897">
        <f t="shared" si="49"/>
        <v>0</v>
      </c>
      <c r="DQZ8" s="897">
        <f t="shared" si="49"/>
        <v>0</v>
      </c>
      <c r="DRA8" s="897">
        <f t="shared" si="49"/>
        <v>0</v>
      </c>
      <c r="DRB8" s="897">
        <f t="shared" si="49"/>
        <v>0</v>
      </c>
      <c r="DRC8" s="897">
        <f t="shared" si="49"/>
        <v>0</v>
      </c>
      <c r="DRD8" s="897">
        <f t="shared" si="49"/>
        <v>0</v>
      </c>
      <c r="DRE8" s="897">
        <f t="shared" si="49"/>
        <v>0</v>
      </c>
      <c r="DRF8" s="897">
        <f t="shared" si="49"/>
        <v>0</v>
      </c>
      <c r="DRG8" s="897">
        <f t="shared" si="49"/>
        <v>0</v>
      </c>
      <c r="DRH8" s="897">
        <f t="shared" si="49"/>
        <v>0</v>
      </c>
      <c r="DRI8" s="897">
        <f t="shared" si="49"/>
        <v>0</v>
      </c>
      <c r="DRJ8" s="897">
        <f t="shared" si="49"/>
        <v>0</v>
      </c>
      <c r="DRK8" s="897">
        <f t="shared" si="49"/>
        <v>0</v>
      </c>
      <c r="DRL8" s="897">
        <f t="shared" si="49"/>
        <v>0</v>
      </c>
      <c r="DRM8" s="897">
        <f t="shared" si="49"/>
        <v>0</v>
      </c>
      <c r="DRN8" s="897">
        <f t="shared" si="49"/>
        <v>0</v>
      </c>
      <c r="DRO8" s="897">
        <f t="shared" si="49"/>
        <v>0</v>
      </c>
      <c r="DRP8" s="897">
        <f t="shared" si="49"/>
        <v>0</v>
      </c>
      <c r="DRQ8" s="897">
        <f t="shared" si="49"/>
        <v>0</v>
      </c>
      <c r="DRR8" s="897">
        <f t="shared" si="49"/>
        <v>0</v>
      </c>
      <c r="DRS8" s="897">
        <f t="shared" si="49"/>
        <v>0</v>
      </c>
      <c r="DRT8" s="897">
        <f t="shared" si="49"/>
        <v>0</v>
      </c>
      <c r="DRU8" s="897">
        <f t="shared" si="49"/>
        <v>0</v>
      </c>
      <c r="DRV8" s="897">
        <f t="shared" si="49"/>
        <v>0</v>
      </c>
      <c r="DRW8" s="897">
        <f t="shared" si="49"/>
        <v>0</v>
      </c>
      <c r="DRX8" s="897">
        <f t="shared" si="49"/>
        <v>0</v>
      </c>
      <c r="DRY8" s="897">
        <f t="shared" si="49"/>
        <v>0</v>
      </c>
      <c r="DRZ8" s="897">
        <f t="shared" si="49"/>
        <v>0</v>
      </c>
      <c r="DSA8" s="897">
        <f t="shared" si="49"/>
        <v>0</v>
      </c>
      <c r="DSB8" s="897">
        <f t="shared" si="49"/>
        <v>0</v>
      </c>
      <c r="DSC8" s="897">
        <f t="shared" si="49"/>
        <v>0</v>
      </c>
      <c r="DSD8" s="897">
        <f t="shared" si="49"/>
        <v>0</v>
      </c>
      <c r="DSE8" s="897">
        <f t="shared" si="49"/>
        <v>0</v>
      </c>
      <c r="DSF8" s="897">
        <f t="shared" si="49"/>
        <v>0</v>
      </c>
      <c r="DSG8" s="897">
        <f t="shared" si="49"/>
        <v>0</v>
      </c>
      <c r="DSH8" s="897">
        <f t="shared" si="49"/>
        <v>0</v>
      </c>
      <c r="DSI8" s="897">
        <f t="shared" si="49"/>
        <v>0</v>
      </c>
      <c r="DSJ8" s="897">
        <f t="shared" si="49"/>
        <v>0</v>
      </c>
      <c r="DSK8" s="897">
        <f t="shared" si="49"/>
        <v>0</v>
      </c>
      <c r="DSL8" s="897">
        <f t="shared" si="49"/>
        <v>0</v>
      </c>
      <c r="DSM8" s="897">
        <f t="shared" si="49"/>
        <v>0</v>
      </c>
      <c r="DSN8" s="897">
        <f t="shared" si="49"/>
        <v>0</v>
      </c>
      <c r="DSO8" s="897">
        <f t="shared" si="49"/>
        <v>0</v>
      </c>
      <c r="DSP8" s="897">
        <f t="shared" si="49"/>
        <v>0</v>
      </c>
      <c r="DSQ8" s="897">
        <f t="shared" si="49"/>
        <v>0</v>
      </c>
      <c r="DSR8" s="897">
        <f t="shared" si="49"/>
        <v>0</v>
      </c>
      <c r="DSS8" s="897">
        <f t="shared" si="49"/>
        <v>0</v>
      </c>
      <c r="DST8" s="897">
        <f t="shared" si="49"/>
        <v>0</v>
      </c>
      <c r="DSU8" s="897">
        <f t="shared" si="49"/>
        <v>0</v>
      </c>
      <c r="DSV8" s="897">
        <f t="shared" si="49"/>
        <v>0</v>
      </c>
      <c r="DSW8" s="897">
        <f t="shared" si="49"/>
        <v>0</v>
      </c>
      <c r="DSX8" s="897">
        <f t="shared" si="49"/>
        <v>0</v>
      </c>
      <c r="DSY8" s="897">
        <f t="shared" si="49"/>
        <v>0</v>
      </c>
      <c r="DSZ8" s="897">
        <f t="shared" si="49"/>
        <v>0</v>
      </c>
      <c r="DTA8" s="897">
        <f t="shared" si="49"/>
        <v>0</v>
      </c>
      <c r="DTB8" s="897">
        <f t="shared" si="49"/>
        <v>0</v>
      </c>
      <c r="DTC8" s="897">
        <f t="shared" si="49"/>
        <v>0</v>
      </c>
      <c r="DTD8" s="897">
        <f t="shared" ref="DTD8:DVO8" si="50">DTD9+DTD18+DTD40+DTD44+DTD50+DTD14</f>
        <v>0</v>
      </c>
      <c r="DTE8" s="897">
        <f t="shared" si="50"/>
        <v>0</v>
      </c>
      <c r="DTF8" s="897">
        <f t="shared" si="50"/>
        <v>0</v>
      </c>
      <c r="DTG8" s="897">
        <f t="shared" si="50"/>
        <v>0</v>
      </c>
      <c r="DTH8" s="897">
        <f t="shared" si="50"/>
        <v>0</v>
      </c>
      <c r="DTI8" s="897">
        <f t="shared" si="50"/>
        <v>0</v>
      </c>
      <c r="DTJ8" s="897">
        <f t="shared" si="50"/>
        <v>0</v>
      </c>
      <c r="DTK8" s="897">
        <f t="shared" si="50"/>
        <v>0</v>
      </c>
      <c r="DTL8" s="897">
        <f t="shared" si="50"/>
        <v>0</v>
      </c>
      <c r="DTM8" s="897">
        <f t="shared" si="50"/>
        <v>0</v>
      </c>
      <c r="DTN8" s="897">
        <f t="shared" si="50"/>
        <v>0</v>
      </c>
      <c r="DTO8" s="897">
        <f t="shared" si="50"/>
        <v>0</v>
      </c>
      <c r="DTP8" s="897">
        <f t="shared" si="50"/>
        <v>0</v>
      </c>
      <c r="DTQ8" s="897">
        <f t="shared" si="50"/>
        <v>0</v>
      </c>
      <c r="DTR8" s="897">
        <f t="shared" si="50"/>
        <v>0</v>
      </c>
      <c r="DTS8" s="897">
        <f t="shared" si="50"/>
        <v>0</v>
      </c>
      <c r="DTT8" s="897">
        <f t="shared" si="50"/>
        <v>0</v>
      </c>
      <c r="DTU8" s="897">
        <f t="shared" si="50"/>
        <v>0</v>
      </c>
      <c r="DTV8" s="897">
        <f t="shared" si="50"/>
        <v>0</v>
      </c>
      <c r="DTW8" s="897">
        <f t="shared" si="50"/>
        <v>0</v>
      </c>
      <c r="DTX8" s="897">
        <f t="shared" si="50"/>
        <v>0</v>
      </c>
      <c r="DTY8" s="897">
        <f t="shared" si="50"/>
        <v>0</v>
      </c>
      <c r="DTZ8" s="897">
        <f t="shared" si="50"/>
        <v>0</v>
      </c>
      <c r="DUA8" s="897">
        <f t="shared" si="50"/>
        <v>0</v>
      </c>
      <c r="DUB8" s="897">
        <f t="shared" si="50"/>
        <v>0</v>
      </c>
      <c r="DUC8" s="897">
        <f t="shared" si="50"/>
        <v>0</v>
      </c>
      <c r="DUD8" s="897">
        <f t="shared" si="50"/>
        <v>0</v>
      </c>
      <c r="DUE8" s="897">
        <f t="shared" si="50"/>
        <v>0</v>
      </c>
      <c r="DUF8" s="897">
        <f t="shared" si="50"/>
        <v>0</v>
      </c>
      <c r="DUG8" s="897">
        <f t="shared" si="50"/>
        <v>0</v>
      </c>
      <c r="DUH8" s="897">
        <f t="shared" si="50"/>
        <v>0</v>
      </c>
      <c r="DUI8" s="897">
        <f t="shared" si="50"/>
        <v>0</v>
      </c>
      <c r="DUJ8" s="897">
        <f t="shared" si="50"/>
        <v>0</v>
      </c>
      <c r="DUK8" s="897">
        <f t="shared" si="50"/>
        <v>0</v>
      </c>
      <c r="DUL8" s="897">
        <f t="shared" si="50"/>
        <v>0</v>
      </c>
      <c r="DUM8" s="897">
        <f t="shared" si="50"/>
        <v>0</v>
      </c>
      <c r="DUN8" s="897">
        <f t="shared" si="50"/>
        <v>0</v>
      </c>
      <c r="DUO8" s="897">
        <f t="shared" si="50"/>
        <v>0</v>
      </c>
      <c r="DUP8" s="897">
        <f t="shared" si="50"/>
        <v>0</v>
      </c>
      <c r="DUQ8" s="897">
        <f t="shared" si="50"/>
        <v>0</v>
      </c>
      <c r="DUR8" s="897">
        <f t="shared" si="50"/>
        <v>0</v>
      </c>
      <c r="DUS8" s="897">
        <f t="shared" si="50"/>
        <v>0</v>
      </c>
      <c r="DUT8" s="897">
        <f t="shared" si="50"/>
        <v>0</v>
      </c>
      <c r="DUU8" s="897">
        <f t="shared" si="50"/>
        <v>0</v>
      </c>
      <c r="DUV8" s="897">
        <f t="shared" si="50"/>
        <v>0</v>
      </c>
      <c r="DUW8" s="897">
        <f t="shared" si="50"/>
        <v>0</v>
      </c>
      <c r="DUX8" s="897">
        <f t="shared" si="50"/>
        <v>0</v>
      </c>
      <c r="DUY8" s="897">
        <f t="shared" si="50"/>
        <v>0</v>
      </c>
      <c r="DUZ8" s="897">
        <f t="shared" si="50"/>
        <v>0</v>
      </c>
      <c r="DVA8" s="897">
        <f t="shared" si="50"/>
        <v>0</v>
      </c>
      <c r="DVB8" s="897">
        <f t="shared" si="50"/>
        <v>0</v>
      </c>
      <c r="DVC8" s="897">
        <f t="shared" si="50"/>
        <v>0</v>
      </c>
      <c r="DVD8" s="897">
        <f t="shared" si="50"/>
        <v>0</v>
      </c>
      <c r="DVE8" s="897">
        <f t="shared" si="50"/>
        <v>0</v>
      </c>
      <c r="DVF8" s="897">
        <f t="shared" si="50"/>
        <v>0</v>
      </c>
      <c r="DVG8" s="897">
        <f t="shared" si="50"/>
        <v>0</v>
      </c>
      <c r="DVH8" s="897">
        <f t="shared" si="50"/>
        <v>0</v>
      </c>
      <c r="DVI8" s="897">
        <f t="shared" si="50"/>
        <v>0</v>
      </c>
      <c r="DVJ8" s="897">
        <f t="shared" si="50"/>
        <v>0</v>
      </c>
      <c r="DVK8" s="897">
        <f t="shared" si="50"/>
        <v>0</v>
      </c>
      <c r="DVL8" s="897">
        <f t="shared" si="50"/>
        <v>0</v>
      </c>
      <c r="DVM8" s="897">
        <f t="shared" si="50"/>
        <v>0</v>
      </c>
      <c r="DVN8" s="897">
        <f t="shared" si="50"/>
        <v>0</v>
      </c>
      <c r="DVO8" s="897">
        <f t="shared" si="50"/>
        <v>0</v>
      </c>
      <c r="DVP8" s="897">
        <f t="shared" ref="DVP8:DYA8" si="51">DVP9+DVP18+DVP40+DVP44+DVP50+DVP14</f>
        <v>0</v>
      </c>
      <c r="DVQ8" s="897">
        <f t="shared" si="51"/>
        <v>0</v>
      </c>
      <c r="DVR8" s="897">
        <f t="shared" si="51"/>
        <v>0</v>
      </c>
      <c r="DVS8" s="897">
        <f t="shared" si="51"/>
        <v>0</v>
      </c>
      <c r="DVT8" s="897">
        <f t="shared" si="51"/>
        <v>0</v>
      </c>
      <c r="DVU8" s="897">
        <f t="shared" si="51"/>
        <v>0</v>
      </c>
      <c r="DVV8" s="897">
        <f t="shared" si="51"/>
        <v>0</v>
      </c>
      <c r="DVW8" s="897">
        <f t="shared" si="51"/>
        <v>0</v>
      </c>
      <c r="DVX8" s="897">
        <f t="shared" si="51"/>
        <v>0</v>
      </c>
      <c r="DVY8" s="897">
        <f t="shared" si="51"/>
        <v>0</v>
      </c>
      <c r="DVZ8" s="897">
        <f t="shared" si="51"/>
        <v>0</v>
      </c>
      <c r="DWA8" s="897">
        <f t="shared" si="51"/>
        <v>0</v>
      </c>
      <c r="DWB8" s="897">
        <f t="shared" si="51"/>
        <v>0</v>
      </c>
      <c r="DWC8" s="897">
        <f t="shared" si="51"/>
        <v>0</v>
      </c>
      <c r="DWD8" s="897">
        <f t="shared" si="51"/>
        <v>0</v>
      </c>
      <c r="DWE8" s="897">
        <f t="shared" si="51"/>
        <v>0</v>
      </c>
      <c r="DWF8" s="897">
        <f t="shared" si="51"/>
        <v>0</v>
      </c>
      <c r="DWG8" s="897">
        <f t="shared" si="51"/>
        <v>0</v>
      </c>
      <c r="DWH8" s="897">
        <f t="shared" si="51"/>
        <v>0</v>
      </c>
      <c r="DWI8" s="897">
        <f t="shared" si="51"/>
        <v>0</v>
      </c>
      <c r="DWJ8" s="897">
        <f t="shared" si="51"/>
        <v>0</v>
      </c>
      <c r="DWK8" s="897">
        <f t="shared" si="51"/>
        <v>0</v>
      </c>
      <c r="DWL8" s="897">
        <f t="shared" si="51"/>
        <v>0</v>
      </c>
      <c r="DWM8" s="897">
        <f t="shared" si="51"/>
        <v>0</v>
      </c>
      <c r="DWN8" s="897">
        <f t="shared" si="51"/>
        <v>0</v>
      </c>
      <c r="DWO8" s="897">
        <f t="shared" si="51"/>
        <v>0</v>
      </c>
      <c r="DWP8" s="897">
        <f t="shared" si="51"/>
        <v>0</v>
      </c>
      <c r="DWQ8" s="897">
        <f t="shared" si="51"/>
        <v>0</v>
      </c>
      <c r="DWR8" s="897">
        <f t="shared" si="51"/>
        <v>0</v>
      </c>
      <c r="DWS8" s="897">
        <f t="shared" si="51"/>
        <v>0</v>
      </c>
      <c r="DWT8" s="897">
        <f t="shared" si="51"/>
        <v>0</v>
      </c>
      <c r="DWU8" s="897">
        <f t="shared" si="51"/>
        <v>0</v>
      </c>
      <c r="DWV8" s="897">
        <f t="shared" si="51"/>
        <v>0</v>
      </c>
      <c r="DWW8" s="897">
        <f t="shared" si="51"/>
        <v>0</v>
      </c>
      <c r="DWX8" s="897">
        <f t="shared" si="51"/>
        <v>0</v>
      </c>
      <c r="DWY8" s="897">
        <f t="shared" si="51"/>
        <v>0</v>
      </c>
      <c r="DWZ8" s="897">
        <f t="shared" si="51"/>
        <v>0</v>
      </c>
      <c r="DXA8" s="897">
        <f t="shared" si="51"/>
        <v>0</v>
      </c>
      <c r="DXB8" s="897">
        <f t="shared" si="51"/>
        <v>0</v>
      </c>
      <c r="DXC8" s="897">
        <f t="shared" si="51"/>
        <v>0</v>
      </c>
      <c r="DXD8" s="897">
        <f t="shared" si="51"/>
        <v>0</v>
      </c>
      <c r="DXE8" s="897">
        <f t="shared" si="51"/>
        <v>0</v>
      </c>
      <c r="DXF8" s="897">
        <f t="shared" si="51"/>
        <v>0</v>
      </c>
      <c r="DXG8" s="897">
        <f t="shared" si="51"/>
        <v>0</v>
      </c>
      <c r="DXH8" s="897">
        <f t="shared" si="51"/>
        <v>0</v>
      </c>
      <c r="DXI8" s="897">
        <f t="shared" si="51"/>
        <v>0</v>
      </c>
      <c r="DXJ8" s="897">
        <f t="shared" si="51"/>
        <v>0</v>
      </c>
      <c r="DXK8" s="897">
        <f t="shared" si="51"/>
        <v>0</v>
      </c>
      <c r="DXL8" s="897">
        <f t="shared" si="51"/>
        <v>0</v>
      </c>
      <c r="DXM8" s="897">
        <f t="shared" si="51"/>
        <v>0</v>
      </c>
      <c r="DXN8" s="897">
        <f t="shared" si="51"/>
        <v>0</v>
      </c>
      <c r="DXO8" s="897">
        <f t="shared" si="51"/>
        <v>0</v>
      </c>
      <c r="DXP8" s="897">
        <f t="shared" si="51"/>
        <v>0</v>
      </c>
      <c r="DXQ8" s="897">
        <f t="shared" si="51"/>
        <v>0</v>
      </c>
      <c r="DXR8" s="897">
        <f t="shared" si="51"/>
        <v>0</v>
      </c>
      <c r="DXS8" s="897">
        <f t="shared" si="51"/>
        <v>0</v>
      </c>
      <c r="DXT8" s="897">
        <f t="shared" si="51"/>
        <v>0</v>
      </c>
      <c r="DXU8" s="897">
        <f t="shared" si="51"/>
        <v>0</v>
      </c>
      <c r="DXV8" s="897">
        <f t="shared" si="51"/>
        <v>0</v>
      </c>
      <c r="DXW8" s="897">
        <f t="shared" si="51"/>
        <v>0</v>
      </c>
      <c r="DXX8" s="897">
        <f t="shared" si="51"/>
        <v>0</v>
      </c>
      <c r="DXY8" s="897">
        <f t="shared" si="51"/>
        <v>0</v>
      </c>
      <c r="DXZ8" s="897">
        <f t="shared" si="51"/>
        <v>0</v>
      </c>
      <c r="DYA8" s="897">
        <f t="shared" si="51"/>
        <v>0</v>
      </c>
      <c r="DYB8" s="897">
        <f t="shared" ref="DYB8:EAM8" si="52">DYB9+DYB18+DYB40+DYB44+DYB50+DYB14</f>
        <v>0</v>
      </c>
      <c r="DYC8" s="897">
        <f t="shared" si="52"/>
        <v>0</v>
      </c>
      <c r="DYD8" s="897">
        <f t="shared" si="52"/>
        <v>0</v>
      </c>
      <c r="DYE8" s="897">
        <f t="shared" si="52"/>
        <v>0</v>
      </c>
      <c r="DYF8" s="897">
        <f t="shared" si="52"/>
        <v>0</v>
      </c>
      <c r="DYG8" s="897">
        <f t="shared" si="52"/>
        <v>0</v>
      </c>
      <c r="DYH8" s="897">
        <f t="shared" si="52"/>
        <v>0</v>
      </c>
      <c r="DYI8" s="897">
        <f t="shared" si="52"/>
        <v>0</v>
      </c>
      <c r="DYJ8" s="897">
        <f t="shared" si="52"/>
        <v>0</v>
      </c>
      <c r="DYK8" s="897">
        <f t="shared" si="52"/>
        <v>0</v>
      </c>
      <c r="DYL8" s="897">
        <f t="shared" si="52"/>
        <v>0</v>
      </c>
      <c r="DYM8" s="897">
        <f t="shared" si="52"/>
        <v>0</v>
      </c>
      <c r="DYN8" s="897">
        <f t="shared" si="52"/>
        <v>0</v>
      </c>
      <c r="DYO8" s="897">
        <f t="shared" si="52"/>
        <v>0</v>
      </c>
      <c r="DYP8" s="897">
        <f t="shared" si="52"/>
        <v>0</v>
      </c>
      <c r="DYQ8" s="897">
        <f t="shared" si="52"/>
        <v>0</v>
      </c>
      <c r="DYR8" s="897">
        <f t="shared" si="52"/>
        <v>0</v>
      </c>
      <c r="DYS8" s="897">
        <f t="shared" si="52"/>
        <v>0</v>
      </c>
      <c r="DYT8" s="897">
        <f t="shared" si="52"/>
        <v>0</v>
      </c>
      <c r="DYU8" s="897">
        <f t="shared" si="52"/>
        <v>0</v>
      </c>
      <c r="DYV8" s="897">
        <f t="shared" si="52"/>
        <v>0</v>
      </c>
      <c r="DYW8" s="897">
        <f t="shared" si="52"/>
        <v>0</v>
      </c>
      <c r="DYX8" s="897">
        <f t="shared" si="52"/>
        <v>0</v>
      </c>
      <c r="DYY8" s="897">
        <f t="shared" si="52"/>
        <v>0</v>
      </c>
      <c r="DYZ8" s="897">
        <f t="shared" si="52"/>
        <v>0</v>
      </c>
      <c r="DZA8" s="897">
        <f t="shared" si="52"/>
        <v>0</v>
      </c>
      <c r="DZB8" s="897">
        <f t="shared" si="52"/>
        <v>0</v>
      </c>
      <c r="DZC8" s="897">
        <f t="shared" si="52"/>
        <v>0</v>
      </c>
      <c r="DZD8" s="897">
        <f t="shared" si="52"/>
        <v>0</v>
      </c>
      <c r="DZE8" s="897">
        <f t="shared" si="52"/>
        <v>0</v>
      </c>
      <c r="DZF8" s="897">
        <f t="shared" si="52"/>
        <v>0</v>
      </c>
      <c r="DZG8" s="897">
        <f t="shared" si="52"/>
        <v>0</v>
      </c>
      <c r="DZH8" s="897">
        <f t="shared" si="52"/>
        <v>0</v>
      </c>
      <c r="DZI8" s="897">
        <f t="shared" si="52"/>
        <v>0</v>
      </c>
      <c r="DZJ8" s="897">
        <f t="shared" si="52"/>
        <v>0</v>
      </c>
      <c r="DZK8" s="897">
        <f t="shared" si="52"/>
        <v>0</v>
      </c>
      <c r="DZL8" s="897">
        <f t="shared" si="52"/>
        <v>0</v>
      </c>
      <c r="DZM8" s="897">
        <f t="shared" si="52"/>
        <v>0</v>
      </c>
      <c r="DZN8" s="897">
        <f t="shared" si="52"/>
        <v>0</v>
      </c>
      <c r="DZO8" s="897">
        <f t="shared" si="52"/>
        <v>0</v>
      </c>
      <c r="DZP8" s="897">
        <f t="shared" si="52"/>
        <v>0</v>
      </c>
      <c r="DZQ8" s="897">
        <f t="shared" si="52"/>
        <v>0</v>
      </c>
      <c r="DZR8" s="897">
        <f t="shared" si="52"/>
        <v>0</v>
      </c>
      <c r="DZS8" s="897">
        <f t="shared" si="52"/>
        <v>0</v>
      </c>
      <c r="DZT8" s="897">
        <f t="shared" si="52"/>
        <v>0</v>
      </c>
      <c r="DZU8" s="897">
        <f t="shared" si="52"/>
        <v>0</v>
      </c>
      <c r="DZV8" s="897">
        <f t="shared" si="52"/>
        <v>0</v>
      </c>
      <c r="DZW8" s="897">
        <f t="shared" si="52"/>
        <v>0</v>
      </c>
      <c r="DZX8" s="897">
        <f t="shared" si="52"/>
        <v>0</v>
      </c>
      <c r="DZY8" s="897">
        <f t="shared" si="52"/>
        <v>0</v>
      </c>
      <c r="DZZ8" s="897">
        <f t="shared" si="52"/>
        <v>0</v>
      </c>
      <c r="EAA8" s="897">
        <f t="shared" si="52"/>
        <v>0</v>
      </c>
      <c r="EAB8" s="897">
        <f t="shared" si="52"/>
        <v>0</v>
      </c>
      <c r="EAC8" s="897">
        <f t="shared" si="52"/>
        <v>0</v>
      </c>
      <c r="EAD8" s="897">
        <f t="shared" si="52"/>
        <v>0</v>
      </c>
      <c r="EAE8" s="897">
        <f t="shared" si="52"/>
        <v>0</v>
      </c>
      <c r="EAF8" s="897">
        <f t="shared" si="52"/>
        <v>0</v>
      </c>
      <c r="EAG8" s="897">
        <f t="shared" si="52"/>
        <v>0</v>
      </c>
      <c r="EAH8" s="897">
        <f t="shared" si="52"/>
        <v>0</v>
      </c>
      <c r="EAI8" s="897">
        <f t="shared" si="52"/>
        <v>0</v>
      </c>
      <c r="EAJ8" s="897">
        <f t="shared" si="52"/>
        <v>0</v>
      </c>
      <c r="EAK8" s="897">
        <f t="shared" si="52"/>
        <v>0</v>
      </c>
      <c r="EAL8" s="897">
        <f t="shared" si="52"/>
        <v>0</v>
      </c>
      <c r="EAM8" s="897">
        <f t="shared" si="52"/>
        <v>0</v>
      </c>
      <c r="EAN8" s="897">
        <f t="shared" ref="EAN8:ECY8" si="53">EAN9+EAN18+EAN40+EAN44+EAN50+EAN14</f>
        <v>0</v>
      </c>
      <c r="EAO8" s="897">
        <f t="shared" si="53"/>
        <v>0</v>
      </c>
      <c r="EAP8" s="897">
        <f t="shared" si="53"/>
        <v>0</v>
      </c>
      <c r="EAQ8" s="897">
        <f t="shared" si="53"/>
        <v>0</v>
      </c>
      <c r="EAR8" s="897">
        <f t="shared" si="53"/>
        <v>0</v>
      </c>
      <c r="EAS8" s="897">
        <f t="shared" si="53"/>
        <v>0</v>
      </c>
      <c r="EAT8" s="897">
        <f t="shared" si="53"/>
        <v>0</v>
      </c>
      <c r="EAU8" s="897">
        <f t="shared" si="53"/>
        <v>0</v>
      </c>
      <c r="EAV8" s="897">
        <f t="shared" si="53"/>
        <v>0</v>
      </c>
      <c r="EAW8" s="897">
        <f t="shared" si="53"/>
        <v>0</v>
      </c>
      <c r="EAX8" s="897">
        <f t="shared" si="53"/>
        <v>0</v>
      </c>
      <c r="EAY8" s="897">
        <f t="shared" si="53"/>
        <v>0</v>
      </c>
      <c r="EAZ8" s="897">
        <f t="shared" si="53"/>
        <v>0</v>
      </c>
      <c r="EBA8" s="897">
        <f t="shared" si="53"/>
        <v>0</v>
      </c>
      <c r="EBB8" s="897">
        <f t="shared" si="53"/>
        <v>0</v>
      </c>
      <c r="EBC8" s="897">
        <f t="shared" si="53"/>
        <v>0</v>
      </c>
      <c r="EBD8" s="897">
        <f t="shared" si="53"/>
        <v>0</v>
      </c>
      <c r="EBE8" s="897">
        <f t="shared" si="53"/>
        <v>0</v>
      </c>
      <c r="EBF8" s="897">
        <f t="shared" si="53"/>
        <v>0</v>
      </c>
      <c r="EBG8" s="897">
        <f t="shared" si="53"/>
        <v>0</v>
      </c>
      <c r="EBH8" s="897">
        <f t="shared" si="53"/>
        <v>0</v>
      </c>
      <c r="EBI8" s="897">
        <f t="shared" si="53"/>
        <v>0</v>
      </c>
      <c r="EBJ8" s="897">
        <f t="shared" si="53"/>
        <v>0</v>
      </c>
      <c r="EBK8" s="897">
        <f t="shared" si="53"/>
        <v>0</v>
      </c>
      <c r="EBL8" s="897">
        <f t="shared" si="53"/>
        <v>0</v>
      </c>
      <c r="EBM8" s="897">
        <f t="shared" si="53"/>
        <v>0</v>
      </c>
      <c r="EBN8" s="897">
        <f t="shared" si="53"/>
        <v>0</v>
      </c>
      <c r="EBO8" s="897">
        <f t="shared" si="53"/>
        <v>0</v>
      </c>
      <c r="EBP8" s="897">
        <f t="shared" si="53"/>
        <v>0</v>
      </c>
      <c r="EBQ8" s="897">
        <f t="shared" si="53"/>
        <v>0</v>
      </c>
      <c r="EBR8" s="897">
        <f t="shared" si="53"/>
        <v>0</v>
      </c>
      <c r="EBS8" s="897">
        <f t="shared" si="53"/>
        <v>0</v>
      </c>
      <c r="EBT8" s="897">
        <f t="shared" si="53"/>
        <v>0</v>
      </c>
      <c r="EBU8" s="897">
        <f t="shared" si="53"/>
        <v>0</v>
      </c>
      <c r="EBV8" s="897">
        <f t="shared" si="53"/>
        <v>0</v>
      </c>
      <c r="EBW8" s="897">
        <f t="shared" si="53"/>
        <v>0</v>
      </c>
      <c r="EBX8" s="897">
        <f t="shared" si="53"/>
        <v>0</v>
      </c>
      <c r="EBY8" s="897">
        <f t="shared" si="53"/>
        <v>0</v>
      </c>
      <c r="EBZ8" s="897">
        <f t="shared" si="53"/>
        <v>0</v>
      </c>
      <c r="ECA8" s="897">
        <f t="shared" si="53"/>
        <v>0</v>
      </c>
      <c r="ECB8" s="897">
        <f t="shared" si="53"/>
        <v>0</v>
      </c>
      <c r="ECC8" s="897">
        <f t="shared" si="53"/>
        <v>0</v>
      </c>
      <c r="ECD8" s="897">
        <f t="shared" si="53"/>
        <v>0</v>
      </c>
      <c r="ECE8" s="897">
        <f t="shared" si="53"/>
        <v>0</v>
      </c>
      <c r="ECF8" s="897">
        <f t="shared" si="53"/>
        <v>0</v>
      </c>
      <c r="ECG8" s="897">
        <f t="shared" si="53"/>
        <v>0</v>
      </c>
      <c r="ECH8" s="897">
        <f t="shared" si="53"/>
        <v>0</v>
      </c>
      <c r="ECI8" s="897">
        <f t="shared" si="53"/>
        <v>0</v>
      </c>
      <c r="ECJ8" s="897">
        <f t="shared" si="53"/>
        <v>0</v>
      </c>
      <c r="ECK8" s="897">
        <f t="shared" si="53"/>
        <v>0</v>
      </c>
      <c r="ECL8" s="897">
        <f t="shared" si="53"/>
        <v>0</v>
      </c>
      <c r="ECM8" s="897">
        <f t="shared" si="53"/>
        <v>0</v>
      </c>
      <c r="ECN8" s="897">
        <f t="shared" si="53"/>
        <v>0</v>
      </c>
      <c r="ECO8" s="897">
        <f t="shared" si="53"/>
        <v>0</v>
      </c>
      <c r="ECP8" s="897">
        <f t="shared" si="53"/>
        <v>0</v>
      </c>
      <c r="ECQ8" s="897">
        <f t="shared" si="53"/>
        <v>0</v>
      </c>
      <c r="ECR8" s="897">
        <f t="shared" si="53"/>
        <v>0</v>
      </c>
      <c r="ECS8" s="897">
        <f t="shared" si="53"/>
        <v>0</v>
      </c>
      <c r="ECT8" s="897">
        <f t="shared" si="53"/>
        <v>0</v>
      </c>
      <c r="ECU8" s="897">
        <f t="shared" si="53"/>
        <v>0</v>
      </c>
      <c r="ECV8" s="897">
        <f t="shared" si="53"/>
        <v>0</v>
      </c>
      <c r="ECW8" s="897">
        <f t="shared" si="53"/>
        <v>0</v>
      </c>
      <c r="ECX8" s="897">
        <f t="shared" si="53"/>
        <v>0</v>
      </c>
      <c r="ECY8" s="897">
        <f t="shared" si="53"/>
        <v>0</v>
      </c>
      <c r="ECZ8" s="897">
        <f t="shared" ref="ECZ8:EFK8" si="54">ECZ9+ECZ18+ECZ40+ECZ44+ECZ50+ECZ14</f>
        <v>0</v>
      </c>
      <c r="EDA8" s="897">
        <f t="shared" si="54"/>
        <v>0</v>
      </c>
      <c r="EDB8" s="897">
        <f t="shared" si="54"/>
        <v>0</v>
      </c>
      <c r="EDC8" s="897">
        <f t="shared" si="54"/>
        <v>0</v>
      </c>
      <c r="EDD8" s="897">
        <f t="shared" si="54"/>
        <v>0</v>
      </c>
      <c r="EDE8" s="897">
        <f t="shared" si="54"/>
        <v>0</v>
      </c>
      <c r="EDF8" s="897">
        <f t="shared" si="54"/>
        <v>0</v>
      </c>
      <c r="EDG8" s="897">
        <f t="shared" si="54"/>
        <v>0</v>
      </c>
      <c r="EDH8" s="897">
        <f t="shared" si="54"/>
        <v>0</v>
      </c>
      <c r="EDI8" s="897">
        <f t="shared" si="54"/>
        <v>0</v>
      </c>
      <c r="EDJ8" s="897">
        <f t="shared" si="54"/>
        <v>0</v>
      </c>
      <c r="EDK8" s="897">
        <f t="shared" si="54"/>
        <v>0</v>
      </c>
      <c r="EDL8" s="897">
        <f t="shared" si="54"/>
        <v>0</v>
      </c>
      <c r="EDM8" s="897">
        <f t="shared" si="54"/>
        <v>0</v>
      </c>
      <c r="EDN8" s="897">
        <f t="shared" si="54"/>
        <v>0</v>
      </c>
      <c r="EDO8" s="897">
        <f t="shared" si="54"/>
        <v>0</v>
      </c>
      <c r="EDP8" s="897">
        <f t="shared" si="54"/>
        <v>0</v>
      </c>
      <c r="EDQ8" s="897">
        <f t="shared" si="54"/>
        <v>0</v>
      </c>
      <c r="EDR8" s="897">
        <f t="shared" si="54"/>
        <v>0</v>
      </c>
      <c r="EDS8" s="897">
        <f t="shared" si="54"/>
        <v>0</v>
      </c>
      <c r="EDT8" s="897">
        <f t="shared" si="54"/>
        <v>0</v>
      </c>
      <c r="EDU8" s="897">
        <f t="shared" si="54"/>
        <v>0</v>
      </c>
      <c r="EDV8" s="897">
        <f t="shared" si="54"/>
        <v>0</v>
      </c>
      <c r="EDW8" s="897">
        <f t="shared" si="54"/>
        <v>0</v>
      </c>
      <c r="EDX8" s="897">
        <f t="shared" si="54"/>
        <v>0</v>
      </c>
      <c r="EDY8" s="897">
        <f t="shared" si="54"/>
        <v>0</v>
      </c>
      <c r="EDZ8" s="897">
        <f t="shared" si="54"/>
        <v>0</v>
      </c>
      <c r="EEA8" s="897">
        <f t="shared" si="54"/>
        <v>0</v>
      </c>
      <c r="EEB8" s="897">
        <f t="shared" si="54"/>
        <v>0</v>
      </c>
      <c r="EEC8" s="897">
        <f t="shared" si="54"/>
        <v>0</v>
      </c>
      <c r="EED8" s="897">
        <f t="shared" si="54"/>
        <v>0</v>
      </c>
      <c r="EEE8" s="897">
        <f t="shared" si="54"/>
        <v>0</v>
      </c>
      <c r="EEF8" s="897">
        <f t="shared" si="54"/>
        <v>0</v>
      </c>
      <c r="EEG8" s="897">
        <f t="shared" si="54"/>
        <v>0</v>
      </c>
      <c r="EEH8" s="897">
        <f t="shared" si="54"/>
        <v>0</v>
      </c>
      <c r="EEI8" s="897">
        <f t="shared" si="54"/>
        <v>0</v>
      </c>
      <c r="EEJ8" s="897">
        <f t="shared" si="54"/>
        <v>0</v>
      </c>
      <c r="EEK8" s="897">
        <f t="shared" si="54"/>
        <v>0</v>
      </c>
      <c r="EEL8" s="897">
        <f t="shared" si="54"/>
        <v>0</v>
      </c>
      <c r="EEM8" s="897">
        <f t="shared" si="54"/>
        <v>0</v>
      </c>
      <c r="EEN8" s="897">
        <f t="shared" si="54"/>
        <v>0</v>
      </c>
      <c r="EEO8" s="897">
        <f t="shared" si="54"/>
        <v>0</v>
      </c>
      <c r="EEP8" s="897">
        <f t="shared" si="54"/>
        <v>0</v>
      </c>
      <c r="EEQ8" s="897">
        <f t="shared" si="54"/>
        <v>0</v>
      </c>
      <c r="EER8" s="897">
        <f t="shared" si="54"/>
        <v>0</v>
      </c>
      <c r="EES8" s="897">
        <f t="shared" si="54"/>
        <v>0</v>
      </c>
      <c r="EET8" s="897">
        <f t="shared" si="54"/>
        <v>0</v>
      </c>
      <c r="EEU8" s="897">
        <f t="shared" si="54"/>
        <v>0</v>
      </c>
      <c r="EEV8" s="897">
        <f t="shared" si="54"/>
        <v>0</v>
      </c>
      <c r="EEW8" s="897">
        <f t="shared" si="54"/>
        <v>0</v>
      </c>
      <c r="EEX8" s="897">
        <f t="shared" si="54"/>
        <v>0</v>
      </c>
      <c r="EEY8" s="897">
        <f t="shared" si="54"/>
        <v>0</v>
      </c>
      <c r="EEZ8" s="897">
        <f t="shared" si="54"/>
        <v>0</v>
      </c>
      <c r="EFA8" s="897">
        <f t="shared" si="54"/>
        <v>0</v>
      </c>
      <c r="EFB8" s="897">
        <f t="shared" si="54"/>
        <v>0</v>
      </c>
      <c r="EFC8" s="897">
        <f t="shared" si="54"/>
        <v>0</v>
      </c>
      <c r="EFD8" s="897">
        <f t="shared" si="54"/>
        <v>0</v>
      </c>
      <c r="EFE8" s="897">
        <f t="shared" si="54"/>
        <v>0</v>
      </c>
      <c r="EFF8" s="897">
        <f t="shared" si="54"/>
        <v>0</v>
      </c>
      <c r="EFG8" s="897">
        <f t="shared" si="54"/>
        <v>0</v>
      </c>
      <c r="EFH8" s="897">
        <f t="shared" si="54"/>
        <v>0</v>
      </c>
      <c r="EFI8" s="897">
        <f t="shared" si="54"/>
        <v>0</v>
      </c>
      <c r="EFJ8" s="897">
        <f t="shared" si="54"/>
        <v>0</v>
      </c>
      <c r="EFK8" s="897">
        <f t="shared" si="54"/>
        <v>0</v>
      </c>
      <c r="EFL8" s="897">
        <f t="shared" ref="EFL8:EHW8" si="55">EFL9+EFL18+EFL40+EFL44+EFL50+EFL14</f>
        <v>0</v>
      </c>
      <c r="EFM8" s="897">
        <f t="shared" si="55"/>
        <v>0</v>
      </c>
      <c r="EFN8" s="897">
        <f t="shared" si="55"/>
        <v>0</v>
      </c>
      <c r="EFO8" s="897">
        <f t="shared" si="55"/>
        <v>0</v>
      </c>
      <c r="EFP8" s="897">
        <f t="shared" si="55"/>
        <v>0</v>
      </c>
      <c r="EFQ8" s="897">
        <f t="shared" si="55"/>
        <v>0</v>
      </c>
      <c r="EFR8" s="897">
        <f t="shared" si="55"/>
        <v>0</v>
      </c>
      <c r="EFS8" s="897">
        <f t="shared" si="55"/>
        <v>0</v>
      </c>
      <c r="EFT8" s="897">
        <f t="shared" si="55"/>
        <v>0</v>
      </c>
      <c r="EFU8" s="897">
        <f t="shared" si="55"/>
        <v>0</v>
      </c>
      <c r="EFV8" s="897">
        <f t="shared" si="55"/>
        <v>0</v>
      </c>
      <c r="EFW8" s="897">
        <f t="shared" si="55"/>
        <v>0</v>
      </c>
      <c r="EFX8" s="897">
        <f t="shared" si="55"/>
        <v>0</v>
      </c>
      <c r="EFY8" s="897">
        <f t="shared" si="55"/>
        <v>0</v>
      </c>
      <c r="EFZ8" s="897">
        <f t="shared" si="55"/>
        <v>0</v>
      </c>
      <c r="EGA8" s="897">
        <f t="shared" si="55"/>
        <v>0</v>
      </c>
      <c r="EGB8" s="897">
        <f t="shared" si="55"/>
        <v>0</v>
      </c>
      <c r="EGC8" s="897">
        <f t="shared" si="55"/>
        <v>0</v>
      </c>
      <c r="EGD8" s="897">
        <f t="shared" si="55"/>
        <v>0</v>
      </c>
      <c r="EGE8" s="897">
        <f t="shared" si="55"/>
        <v>0</v>
      </c>
      <c r="EGF8" s="897">
        <f t="shared" si="55"/>
        <v>0</v>
      </c>
      <c r="EGG8" s="897">
        <f t="shared" si="55"/>
        <v>0</v>
      </c>
      <c r="EGH8" s="897">
        <f t="shared" si="55"/>
        <v>0</v>
      </c>
      <c r="EGI8" s="897">
        <f t="shared" si="55"/>
        <v>0</v>
      </c>
      <c r="EGJ8" s="897">
        <f t="shared" si="55"/>
        <v>0</v>
      </c>
      <c r="EGK8" s="897">
        <f t="shared" si="55"/>
        <v>0</v>
      </c>
      <c r="EGL8" s="897">
        <f t="shared" si="55"/>
        <v>0</v>
      </c>
      <c r="EGM8" s="897">
        <f t="shared" si="55"/>
        <v>0</v>
      </c>
      <c r="EGN8" s="897">
        <f t="shared" si="55"/>
        <v>0</v>
      </c>
      <c r="EGO8" s="897">
        <f t="shared" si="55"/>
        <v>0</v>
      </c>
      <c r="EGP8" s="897">
        <f t="shared" si="55"/>
        <v>0</v>
      </c>
      <c r="EGQ8" s="897">
        <f t="shared" si="55"/>
        <v>0</v>
      </c>
      <c r="EGR8" s="897">
        <f t="shared" si="55"/>
        <v>0</v>
      </c>
      <c r="EGS8" s="897">
        <f t="shared" si="55"/>
        <v>0</v>
      </c>
      <c r="EGT8" s="897">
        <f t="shared" si="55"/>
        <v>0</v>
      </c>
      <c r="EGU8" s="897">
        <f t="shared" si="55"/>
        <v>0</v>
      </c>
      <c r="EGV8" s="897">
        <f t="shared" si="55"/>
        <v>0</v>
      </c>
      <c r="EGW8" s="897">
        <f t="shared" si="55"/>
        <v>0</v>
      </c>
      <c r="EGX8" s="897">
        <f t="shared" si="55"/>
        <v>0</v>
      </c>
      <c r="EGY8" s="897">
        <f t="shared" si="55"/>
        <v>0</v>
      </c>
      <c r="EGZ8" s="897">
        <f t="shared" si="55"/>
        <v>0</v>
      </c>
      <c r="EHA8" s="897">
        <f t="shared" si="55"/>
        <v>0</v>
      </c>
      <c r="EHB8" s="897">
        <f t="shared" si="55"/>
        <v>0</v>
      </c>
      <c r="EHC8" s="897">
        <f t="shared" si="55"/>
        <v>0</v>
      </c>
      <c r="EHD8" s="897">
        <f t="shared" si="55"/>
        <v>0</v>
      </c>
      <c r="EHE8" s="897">
        <f t="shared" si="55"/>
        <v>0</v>
      </c>
      <c r="EHF8" s="897">
        <f t="shared" si="55"/>
        <v>0</v>
      </c>
      <c r="EHG8" s="897">
        <f t="shared" si="55"/>
        <v>0</v>
      </c>
      <c r="EHH8" s="897">
        <f t="shared" si="55"/>
        <v>0</v>
      </c>
      <c r="EHI8" s="897">
        <f t="shared" si="55"/>
        <v>0</v>
      </c>
      <c r="EHJ8" s="897">
        <f t="shared" si="55"/>
        <v>0</v>
      </c>
      <c r="EHK8" s="897">
        <f t="shared" si="55"/>
        <v>0</v>
      </c>
      <c r="EHL8" s="897">
        <f t="shared" si="55"/>
        <v>0</v>
      </c>
      <c r="EHM8" s="897">
        <f t="shared" si="55"/>
        <v>0</v>
      </c>
      <c r="EHN8" s="897">
        <f t="shared" si="55"/>
        <v>0</v>
      </c>
      <c r="EHO8" s="897">
        <f t="shared" si="55"/>
        <v>0</v>
      </c>
      <c r="EHP8" s="897">
        <f t="shared" si="55"/>
        <v>0</v>
      </c>
      <c r="EHQ8" s="897">
        <f t="shared" si="55"/>
        <v>0</v>
      </c>
      <c r="EHR8" s="897">
        <f t="shared" si="55"/>
        <v>0</v>
      </c>
      <c r="EHS8" s="897">
        <f t="shared" si="55"/>
        <v>0</v>
      </c>
      <c r="EHT8" s="897">
        <f t="shared" si="55"/>
        <v>0</v>
      </c>
      <c r="EHU8" s="897">
        <f t="shared" si="55"/>
        <v>0</v>
      </c>
      <c r="EHV8" s="897">
        <f t="shared" si="55"/>
        <v>0</v>
      </c>
      <c r="EHW8" s="897">
        <f t="shared" si="55"/>
        <v>0</v>
      </c>
      <c r="EHX8" s="897">
        <f t="shared" ref="EHX8:EKI8" si="56">EHX9+EHX18+EHX40+EHX44+EHX50+EHX14</f>
        <v>0</v>
      </c>
      <c r="EHY8" s="897">
        <f t="shared" si="56"/>
        <v>0</v>
      </c>
      <c r="EHZ8" s="897">
        <f t="shared" si="56"/>
        <v>0</v>
      </c>
      <c r="EIA8" s="897">
        <f t="shared" si="56"/>
        <v>0</v>
      </c>
      <c r="EIB8" s="897">
        <f t="shared" si="56"/>
        <v>0</v>
      </c>
      <c r="EIC8" s="897">
        <f t="shared" si="56"/>
        <v>0</v>
      </c>
      <c r="EID8" s="897">
        <f t="shared" si="56"/>
        <v>0</v>
      </c>
      <c r="EIE8" s="897">
        <f t="shared" si="56"/>
        <v>0</v>
      </c>
      <c r="EIF8" s="897">
        <f t="shared" si="56"/>
        <v>0</v>
      </c>
      <c r="EIG8" s="897">
        <f t="shared" si="56"/>
        <v>0</v>
      </c>
      <c r="EIH8" s="897">
        <f t="shared" si="56"/>
        <v>0</v>
      </c>
      <c r="EII8" s="897">
        <f t="shared" si="56"/>
        <v>0</v>
      </c>
      <c r="EIJ8" s="897">
        <f t="shared" si="56"/>
        <v>0</v>
      </c>
      <c r="EIK8" s="897">
        <f t="shared" si="56"/>
        <v>0</v>
      </c>
      <c r="EIL8" s="897">
        <f t="shared" si="56"/>
        <v>0</v>
      </c>
      <c r="EIM8" s="897">
        <f t="shared" si="56"/>
        <v>0</v>
      </c>
      <c r="EIN8" s="897">
        <f t="shared" si="56"/>
        <v>0</v>
      </c>
      <c r="EIO8" s="897">
        <f t="shared" si="56"/>
        <v>0</v>
      </c>
      <c r="EIP8" s="897">
        <f t="shared" si="56"/>
        <v>0</v>
      </c>
      <c r="EIQ8" s="897">
        <f t="shared" si="56"/>
        <v>0</v>
      </c>
      <c r="EIR8" s="897">
        <f t="shared" si="56"/>
        <v>0</v>
      </c>
      <c r="EIS8" s="897">
        <f t="shared" si="56"/>
        <v>0</v>
      </c>
      <c r="EIT8" s="897">
        <f t="shared" si="56"/>
        <v>0</v>
      </c>
      <c r="EIU8" s="897">
        <f t="shared" si="56"/>
        <v>0</v>
      </c>
      <c r="EIV8" s="897">
        <f t="shared" si="56"/>
        <v>0</v>
      </c>
      <c r="EIW8" s="897">
        <f t="shared" si="56"/>
        <v>0</v>
      </c>
      <c r="EIX8" s="897">
        <f t="shared" si="56"/>
        <v>0</v>
      </c>
      <c r="EIY8" s="897">
        <f t="shared" si="56"/>
        <v>0</v>
      </c>
      <c r="EIZ8" s="897">
        <f t="shared" si="56"/>
        <v>0</v>
      </c>
      <c r="EJA8" s="897">
        <f t="shared" si="56"/>
        <v>0</v>
      </c>
      <c r="EJB8" s="897">
        <f t="shared" si="56"/>
        <v>0</v>
      </c>
      <c r="EJC8" s="897">
        <f t="shared" si="56"/>
        <v>0</v>
      </c>
      <c r="EJD8" s="897">
        <f t="shared" si="56"/>
        <v>0</v>
      </c>
      <c r="EJE8" s="897">
        <f t="shared" si="56"/>
        <v>0</v>
      </c>
      <c r="EJF8" s="897">
        <f t="shared" si="56"/>
        <v>0</v>
      </c>
      <c r="EJG8" s="897">
        <f t="shared" si="56"/>
        <v>0</v>
      </c>
      <c r="EJH8" s="897">
        <f t="shared" si="56"/>
        <v>0</v>
      </c>
      <c r="EJI8" s="897">
        <f t="shared" si="56"/>
        <v>0</v>
      </c>
      <c r="EJJ8" s="897">
        <f t="shared" si="56"/>
        <v>0</v>
      </c>
      <c r="EJK8" s="897">
        <f t="shared" si="56"/>
        <v>0</v>
      </c>
      <c r="EJL8" s="897">
        <f t="shared" si="56"/>
        <v>0</v>
      </c>
      <c r="EJM8" s="897">
        <f t="shared" si="56"/>
        <v>0</v>
      </c>
      <c r="EJN8" s="897">
        <f t="shared" si="56"/>
        <v>0</v>
      </c>
      <c r="EJO8" s="897">
        <f t="shared" si="56"/>
        <v>0</v>
      </c>
      <c r="EJP8" s="897">
        <f t="shared" si="56"/>
        <v>0</v>
      </c>
      <c r="EJQ8" s="897">
        <f t="shared" si="56"/>
        <v>0</v>
      </c>
      <c r="EJR8" s="897">
        <f t="shared" si="56"/>
        <v>0</v>
      </c>
      <c r="EJS8" s="897">
        <f t="shared" si="56"/>
        <v>0</v>
      </c>
      <c r="EJT8" s="897">
        <f t="shared" si="56"/>
        <v>0</v>
      </c>
      <c r="EJU8" s="897">
        <f t="shared" si="56"/>
        <v>0</v>
      </c>
      <c r="EJV8" s="897">
        <f t="shared" si="56"/>
        <v>0</v>
      </c>
      <c r="EJW8" s="897">
        <f t="shared" si="56"/>
        <v>0</v>
      </c>
      <c r="EJX8" s="897">
        <f t="shared" si="56"/>
        <v>0</v>
      </c>
      <c r="EJY8" s="897">
        <f t="shared" si="56"/>
        <v>0</v>
      </c>
      <c r="EJZ8" s="897">
        <f t="shared" si="56"/>
        <v>0</v>
      </c>
      <c r="EKA8" s="897">
        <f t="shared" si="56"/>
        <v>0</v>
      </c>
      <c r="EKB8" s="897">
        <f t="shared" si="56"/>
        <v>0</v>
      </c>
      <c r="EKC8" s="897">
        <f t="shared" si="56"/>
        <v>0</v>
      </c>
      <c r="EKD8" s="897">
        <f t="shared" si="56"/>
        <v>0</v>
      </c>
      <c r="EKE8" s="897">
        <f t="shared" si="56"/>
        <v>0</v>
      </c>
      <c r="EKF8" s="897">
        <f t="shared" si="56"/>
        <v>0</v>
      </c>
      <c r="EKG8" s="897">
        <f t="shared" si="56"/>
        <v>0</v>
      </c>
      <c r="EKH8" s="897">
        <f t="shared" si="56"/>
        <v>0</v>
      </c>
      <c r="EKI8" s="897">
        <f t="shared" si="56"/>
        <v>0</v>
      </c>
      <c r="EKJ8" s="897">
        <f t="shared" ref="EKJ8:EMU8" si="57">EKJ9+EKJ18+EKJ40+EKJ44+EKJ50+EKJ14</f>
        <v>0</v>
      </c>
      <c r="EKK8" s="897">
        <f t="shared" si="57"/>
        <v>0</v>
      </c>
      <c r="EKL8" s="897">
        <f t="shared" si="57"/>
        <v>0</v>
      </c>
      <c r="EKM8" s="897">
        <f t="shared" si="57"/>
        <v>0</v>
      </c>
      <c r="EKN8" s="897">
        <f t="shared" si="57"/>
        <v>0</v>
      </c>
      <c r="EKO8" s="897">
        <f t="shared" si="57"/>
        <v>0</v>
      </c>
      <c r="EKP8" s="897">
        <f t="shared" si="57"/>
        <v>0</v>
      </c>
      <c r="EKQ8" s="897">
        <f t="shared" si="57"/>
        <v>0</v>
      </c>
      <c r="EKR8" s="897">
        <f t="shared" si="57"/>
        <v>0</v>
      </c>
      <c r="EKS8" s="897">
        <f t="shared" si="57"/>
        <v>0</v>
      </c>
      <c r="EKT8" s="897">
        <f t="shared" si="57"/>
        <v>0</v>
      </c>
      <c r="EKU8" s="897">
        <f t="shared" si="57"/>
        <v>0</v>
      </c>
      <c r="EKV8" s="897">
        <f t="shared" si="57"/>
        <v>0</v>
      </c>
      <c r="EKW8" s="897">
        <f t="shared" si="57"/>
        <v>0</v>
      </c>
      <c r="EKX8" s="897">
        <f t="shared" si="57"/>
        <v>0</v>
      </c>
      <c r="EKY8" s="897">
        <f t="shared" si="57"/>
        <v>0</v>
      </c>
      <c r="EKZ8" s="897">
        <f t="shared" si="57"/>
        <v>0</v>
      </c>
      <c r="ELA8" s="897">
        <f t="shared" si="57"/>
        <v>0</v>
      </c>
      <c r="ELB8" s="897">
        <f t="shared" si="57"/>
        <v>0</v>
      </c>
      <c r="ELC8" s="897">
        <f t="shared" si="57"/>
        <v>0</v>
      </c>
      <c r="ELD8" s="897">
        <f t="shared" si="57"/>
        <v>0</v>
      </c>
      <c r="ELE8" s="897">
        <f t="shared" si="57"/>
        <v>0</v>
      </c>
      <c r="ELF8" s="897">
        <f t="shared" si="57"/>
        <v>0</v>
      </c>
      <c r="ELG8" s="897">
        <f t="shared" si="57"/>
        <v>0</v>
      </c>
      <c r="ELH8" s="897">
        <f t="shared" si="57"/>
        <v>0</v>
      </c>
      <c r="ELI8" s="897">
        <f t="shared" si="57"/>
        <v>0</v>
      </c>
      <c r="ELJ8" s="897">
        <f t="shared" si="57"/>
        <v>0</v>
      </c>
      <c r="ELK8" s="897">
        <f t="shared" si="57"/>
        <v>0</v>
      </c>
      <c r="ELL8" s="897">
        <f t="shared" si="57"/>
        <v>0</v>
      </c>
      <c r="ELM8" s="897">
        <f t="shared" si="57"/>
        <v>0</v>
      </c>
      <c r="ELN8" s="897">
        <f t="shared" si="57"/>
        <v>0</v>
      </c>
      <c r="ELO8" s="897">
        <f t="shared" si="57"/>
        <v>0</v>
      </c>
      <c r="ELP8" s="897">
        <f t="shared" si="57"/>
        <v>0</v>
      </c>
      <c r="ELQ8" s="897">
        <f t="shared" si="57"/>
        <v>0</v>
      </c>
      <c r="ELR8" s="897">
        <f t="shared" si="57"/>
        <v>0</v>
      </c>
      <c r="ELS8" s="897">
        <f t="shared" si="57"/>
        <v>0</v>
      </c>
      <c r="ELT8" s="897">
        <f t="shared" si="57"/>
        <v>0</v>
      </c>
      <c r="ELU8" s="897">
        <f t="shared" si="57"/>
        <v>0</v>
      </c>
      <c r="ELV8" s="897">
        <f t="shared" si="57"/>
        <v>0</v>
      </c>
      <c r="ELW8" s="897">
        <f t="shared" si="57"/>
        <v>0</v>
      </c>
      <c r="ELX8" s="897">
        <f t="shared" si="57"/>
        <v>0</v>
      </c>
      <c r="ELY8" s="897">
        <f t="shared" si="57"/>
        <v>0</v>
      </c>
      <c r="ELZ8" s="897">
        <f t="shared" si="57"/>
        <v>0</v>
      </c>
      <c r="EMA8" s="897">
        <f t="shared" si="57"/>
        <v>0</v>
      </c>
      <c r="EMB8" s="897">
        <f t="shared" si="57"/>
        <v>0</v>
      </c>
      <c r="EMC8" s="897">
        <f t="shared" si="57"/>
        <v>0</v>
      </c>
      <c r="EMD8" s="897">
        <f t="shared" si="57"/>
        <v>0</v>
      </c>
      <c r="EME8" s="897">
        <f t="shared" si="57"/>
        <v>0</v>
      </c>
      <c r="EMF8" s="897">
        <f t="shared" si="57"/>
        <v>0</v>
      </c>
      <c r="EMG8" s="897">
        <f t="shared" si="57"/>
        <v>0</v>
      </c>
      <c r="EMH8" s="897">
        <f t="shared" si="57"/>
        <v>0</v>
      </c>
      <c r="EMI8" s="897">
        <f t="shared" si="57"/>
        <v>0</v>
      </c>
      <c r="EMJ8" s="897">
        <f t="shared" si="57"/>
        <v>0</v>
      </c>
      <c r="EMK8" s="897">
        <f t="shared" si="57"/>
        <v>0</v>
      </c>
      <c r="EML8" s="897">
        <f t="shared" si="57"/>
        <v>0</v>
      </c>
      <c r="EMM8" s="897">
        <f t="shared" si="57"/>
        <v>0</v>
      </c>
      <c r="EMN8" s="897">
        <f t="shared" si="57"/>
        <v>0</v>
      </c>
      <c r="EMO8" s="897">
        <f t="shared" si="57"/>
        <v>0</v>
      </c>
      <c r="EMP8" s="897">
        <f t="shared" si="57"/>
        <v>0</v>
      </c>
      <c r="EMQ8" s="897">
        <f t="shared" si="57"/>
        <v>0</v>
      </c>
      <c r="EMR8" s="897">
        <f t="shared" si="57"/>
        <v>0</v>
      </c>
      <c r="EMS8" s="897">
        <f t="shared" si="57"/>
        <v>0</v>
      </c>
      <c r="EMT8" s="897">
        <f t="shared" si="57"/>
        <v>0</v>
      </c>
      <c r="EMU8" s="897">
        <f t="shared" si="57"/>
        <v>0</v>
      </c>
      <c r="EMV8" s="897">
        <f t="shared" ref="EMV8:EPG8" si="58">EMV9+EMV18+EMV40+EMV44+EMV50+EMV14</f>
        <v>0</v>
      </c>
      <c r="EMW8" s="897">
        <f t="shared" si="58"/>
        <v>0</v>
      </c>
      <c r="EMX8" s="897">
        <f t="shared" si="58"/>
        <v>0</v>
      </c>
      <c r="EMY8" s="897">
        <f t="shared" si="58"/>
        <v>0</v>
      </c>
      <c r="EMZ8" s="897">
        <f t="shared" si="58"/>
        <v>0</v>
      </c>
      <c r="ENA8" s="897">
        <f t="shared" si="58"/>
        <v>0</v>
      </c>
      <c r="ENB8" s="897">
        <f t="shared" si="58"/>
        <v>0</v>
      </c>
      <c r="ENC8" s="897">
        <f t="shared" si="58"/>
        <v>0</v>
      </c>
      <c r="END8" s="897">
        <f t="shared" si="58"/>
        <v>0</v>
      </c>
      <c r="ENE8" s="897">
        <f t="shared" si="58"/>
        <v>0</v>
      </c>
      <c r="ENF8" s="897">
        <f t="shared" si="58"/>
        <v>0</v>
      </c>
      <c r="ENG8" s="897">
        <f t="shared" si="58"/>
        <v>0</v>
      </c>
      <c r="ENH8" s="897">
        <f t="shared" si="58"/>
        <v>0</v>
      </c>
      <c r="ENI8" s="897">
        <f t="shared" si="58"/>
        <v>0</v>
      </c>
      <c r="ENJ8" s="897">
        <f t="shared" si="58"/>
        <v>0</v>
      </c>
      <c r="ENK8" s="897">
        <f t="shared" si="58"/>
        <v>0</v>
      </c>
      <c r="ENL8" s="897">
        <f t="shared" si="58"/>
        <v>0</v>
      </c>
      <c r="ENM8" s="897">
        <f t="shared" si="58"/>
        <v>0</v>
      </c>
      <c r="ENN8" s="897">
        <f t="shared" si="58"/>
        <v>0</v>
      </c>
      <c r="ENO8" s="897">
        <f t="shared" si="58"/>
        <v>0</v>
      </c>
      <c r="ENP8" s="897">
        <f t="shared" si="58"/>
        <v>0</v>
      </c>
      <c r="ENQ8" s="897">
        <f t="shared" si="58"/>
        <v>0</v>
      </c>
      <c r="ENR8" s="897">
        <f t="shared" si="58"/>
        <v>0</v>
      </c>
      <c r="ENS8" s="897">
        <f t="shared" si="58"/>
        <v>0</v>
      </c>
      <c r="ENT8" s="897">
        <f t="shared" si="58"/>
        <v>0</v>
      </c>
      <c r="ENU8" s="897">
        <f t="shared" si="58"/>
        <v>0</v>
      </c>
      <c r="ENV8" s="897">
        <f t="shared" si="58"/>
        <v>0</v>
      </c>
      <c r="ENW8" s="897">
        <f t="shared" si="58"/>
        <v>0</v>
      </c>
      <c r="ENX8" s="897">
        <f t="shared" si="58"/>
        <v>0</v>
      </c>
      <c r="ENY8" s="897">
        <f t="shared" si="58"/>
        <v>0</v>
      </c>
      <c r="ENZ8" s="897">
        <f t="shared" si="58"/>
        <v>0</v>
      </c>
      <c r="EOA8" s="897">
        <f t="shared" si="58"/>
        <v>0</v>
      </c>
      <c r="EOB8" s="897">
        <f t="shared" si="58"/>
        <v>0</v>
      </c>
      <c r="EOC8" s="897">
        <f t="shared" si="58"/>
        <v>0</v>
      </c>
      <c r="EOD8" s="897">
        <f t="shared" si="58"/>
        <v>0</v>
      </c>
      <c r="EOE8" s="897">
        <f t="shared" si="58"/>
        <v>0</v>
      </c>
      <c r="EOF8" s="897">
        <f t="shared" si="58"/>
        <v>0</v>
      </c>
      <c r="EOG8" s="897">
        <f t="shared" si="58"/>
        <v>0</v>
      </c>
      <c r="EOH8" s="897">
        <f t="shared" si="58"/>
        <v>0</v>
      </c>
      <c r="EOI8" s="897">
        <f t="shared" si="58"/>
        <v>0</v>
      </c>
      <c r="EOJ8" s="897">
        <f t="shared" si="58"/>
        <v>0</v>
      </c>
      <c r="EOK8" s="897">
        <f t="shared" si="58"/>
        <v>0</v>
      </c>
      <c r="EOL8" s="897">
        <f t="shared" si="58"/>
        <v>0</v>
      </c>
      <c r="EOM8" s="897">
        <f t="shared" si="58"/>
        <v>0</v>
      </c>
      <c r="EON8" s="897">
        <f t="shared" si="58"/>
        <v>0</v>
      </c>
      <c r="EOO8" s="897">
        <f t="shared" si="58"/>
        <v>0</v>
      </c>
      <c r="EOP8" s="897">
        <f t="shared" si="58"/>
        <v>0</v>
      </c>
      <c r="EOQ8" s="897">
        <f t="shared" si="58"/>
        <v>0</v>
      </c>
      <c r="EOR8" s="897">
        <f t="shared" si="58"/>
        <v>0</v>
      </c>
      <c r="EOS8" s="897">
        <f t="shared" si="58"/>
        <v>0</v>
      </c>
      <c r="EOT8" s="897">
        <f t="shared" si="58"/>
        <v>0</v>
      </c>
      <c r="EOU8" s="897">
        <f t="shared" si="58"/>
        <v>0</v>
      </c>
      <c r="EOV8" s="897">
        <f t="shared" si="58"/>
        <v>0</v>
      </c>
      <c r="EOW8" s="897">
        <f t="shared" si="58"/>
        <v>0</v>
      </c>
      <c r="EOX8" s="897">
        <f t="shared" si="58"/>
        <v>0</v>
      </c>
      <c r="EOY8" s="897">
        <f t="shared" si="58"/>
        <v>0</v>
      </c>
      <c r="EOZ8" s="897">
        <f t="shared" si="58"/>
        <v>0</v>
      </c>
      <c r="EPA8" s="897">
        <f t="shared" si="58"/>
        <v>0</v>
      </c>
      <c r="EPB8" s="897">
        <f t="shared" si="58"/>
        <v>0</v>
      </c>
      <c r="EPC8" s="897">
        <f t="shared" si="58"/>
        <v>0</v>
      </c>
      <c r="EPD8" s="897">
        <f t="shared" si="58"/>
        <v>0</v>
      </c>
      <c r="EPE8" s="897">
        <f t="shared" si="58"/>
        <v>0</v>
      </c>
      <c r="EPF8" s="897">
        <f t="shared" si="58"/>
        <v>0</v>
      </c>
      <c r="EPG8" s="897">
        <f t="shared" si="58"/>
        <v>0</v>
      </c>
      <c r="EPH8" s="897">
        <f t="shared" ref="EPH8:ERS8" si="59">EPH9+EPH18+EPH40+EPH44+EPH50+EPH14</f>
        <v>0</v>
      </c>
      <c r="EPI8" s="897">
        <f t="shared" si="59"/>
        <v>0</v>
      </c>
      <c r="EPJ8" s="897">
        <f t="shared" si="59"/>
        <v>0</v>
      </c>
      <c r="EPK8" s="897">
        <f t="shared" si="59"/>
        <v>0</v>
      </c>
      <c r="EPL8" s="897">
        <f t="shared" si="59"/>
        <v>0</v>
      </c>
      <c r="EPM8" s="897">
        <f t="shared" si="59"/>
        <v>0</v>
      </c>
      <c r="EPN8" s="897">
        <f t="shared" si="59"/>
        <v>0</v>
      </c>
      <c r="EPO8" s="897">
        <f t="shared" si="59"/>
        <v>0</v>
      </c>
      <c r="EPP8" s="897">
        <f t="shared" si="59"/>
        <v>0</v>
      </c>
      <c r="EPQ8" s="897">
        <f t="shared" si="59"/>
        <v>0</v>
      </c>
      <c r="EPR8" s="897">
        <f t="shared" si="59"/>
        <v>0</v>
      </c>
      <c r="EPS8" s="897">
        <f t="shared" si="59"/>
        <v>0</v>
      </c>
      <c r="EPT8" s="897">
        <f t="shared" si="59"/>
        <v>0</v>
      </c>
      <c r="EPU8" s="897">
        <f t="shared" si="59"/>
        <v>0</v>
      </c>
      <c r="EPV8" s="897">
        <f t="shared" si="59"/>
        <v>0</v>
      </c>
      <c r="EPW8" s="897">
        <f t="shared" si="59"/>
        <v>0</v>
      </c>
      <c r="EPX8" s="897">
        <f t="shared" si="59"/>
        <v>0</v>
      </c>
      <c r="EPY8" s="897">
        <f t="shared" si="59"/>
        <v>0</v>
      </c>
      <c r="EPZ8" s="897">
        <f t="shared" si="59"/>
        <v>0</v>
      </c>
      <c r="EQA8" s="897">
        <f t="shared" si="59"/>
        <v>0</v>
      </c>
      <c r="EQB8" s="897">
        <f t="shared" si="59"/>
        <v>0</v>
      </c>
      <c r="EQC8" s="897">
        <f t="shared" si="59"/>
        <v>0</v>
      </c>
      <c r="EQD8" s="897">
        <f t="shared" si="59"/>
        <v>0</v>
      </c>
      <c r="EQE8" s="897">
        <f t="shared" si="59"/>
        <v>0</v>
      </c>
      <c r="EQF8" s="897">
        <f t="shared" si="59"/>
        <v>0</v>
      </c>
      <c r="EQG8" s="897">
        <f t="shared" si="59"/>
        <v>0</v>
      </c>
      <c r="EQH8" s="897">
        <f t="shared" si="59"/>
        <v>0</v>
      </c>
      <c r="EQI8" s="897">
        <f t="shared" si="59"/>
        <v>0</v>
      </c>
      <c r="EQJ8" s="897">
        <f t="shared" si="59"/>
        <v>0</v>
      </c>
      <c r="EQK8" s="897">
        <f t="shared" si="59"/>
        <v>0</v>
      </c>
      <c r="EQL8" s="897">
        <f t="shared" si="59"/>
        <v>0</v>
      </c>
      <c r="EQM8" s="897">
        <f t="shared" si="59"/>
        <v>0</v>
      </c>
      <c r="EQN8" s="897">
        <f t="shared" si="59"/>
        <v>0</v>
      </c>
      <c r="EQO8" s="897">
        <f t="shared" si="59"/>
        <v>0</v>
      </c>
      <c r="EQP8" s="897">
        <f t="shared" si="59"/>
        <v>0</v>
      </c>
      <c r="EQQ8" s="897">
        <f t="shared" si="59"/>
        <v>0</v>
      </c>
      <c r="EQR8" s="897">
        <f t="shared" si="59"/>
        <v>0</v>
      </c>
      <c r="EQS8" s="897">
        <f t="shared" si="59"/>
        <v>0</v>
      </c>
      <c r="EQT8" s="897">
        <f t="shared" si="59"/>
        <v>0</v>
      </c>
      <c r="EQU8" s="897">
        <f t="shared" si="59"/>
        <v>0</v>
      </c>
      <c r="EQV8" s="897">
        <f t="shared" si="59"/>
        <v>0</v>
      </c>
      <c r="EQW8" s="897">
        <f t="shared" si="59"/>
        <v>0</v>
      </c>
      <c r="EQX8" s="897">
        <f t="shared" si="59"/>
        <v>0</v>
      </c>
      <c r="EQY8" s="897">
        <f t="shared" si="59"/>
        <v>0</v>
      </c>
      <c r="EQZ8" s="897">
        <f t="shared" si="59"/>
        <v>0</v>
      </c>
      <c r="ERA8" s="897">
        <f t="shared" si="59"/>
        <v>0</v>
      </c>
      <c r="ERB8" s="897">
        <f t="shared" si="59"/>
        <v>0</v>
      </c>
      <c r="ERC8" s="897">
        <f t="shared" si="59"/>
        <v>0</v>
      </c>
      <c r="ERD8" s="897">
        <f t="shared" si="59"/>
        <v>0</v>
      </c>
      <c r="ERE8" s="897">
        <f t="shared" si="59"/>
        <v>0</v>
      </c>
      <c r="ERF8" s="897">
        <f t="shared" si="59"/>
        <v>0</v>
      </c>
      <c r="ERG8" s="897">
        <f t="shared" si="59"/>
        <v>0</v>
      </c>
      <c r="ERH8" s="897">
        <f t="shared" si="59"/>
        <v>0</v>
      </c>
      <c r="ERI8" s="897">
        <f t="shared" si="59"/>
        <v>0</v>
      </c>
      <c r="ERJ8" s="897">
        <f t="shared" si="59"/>
        <v>0</v>
      </c>
      <c r="ERK8" s="897">
        <f t="shared" si="59"/>
        <v>0</v>
      </c>
      <c r="ERL8" s="897">
        <f t="shared" si="59"/>
        <v>0</v>
      </c>
      <c r="ERM8" s="897">
        <f t="shared" si="59"/>
        <v>0</v>
      </c>
      <c r="ERN8" s="897">
        <f t="shared" si="59"/>
        <v>0</v>
      </c>
      <c r="ERO8" s="897">
        <f t="shared" si="59"/>
        <v>0</v>
      </c>
      <c r="ERP8" s="897">
        <f t="shared" si="59"/>
        <v>0</v>
      </c>
      <c r="ERQ8" s="897">
        <f t="shared" si="59"/>
        <v>0</v>
      </c>
      <c r="ERR8" s="897">
        <f t="shared" si="59"/>
        <v>0</v>
      </c>
      <c r="ERS8" s="897">
        <f t="shared" si="59"/>
        <v>0</v>
      </c>
      <c r="ERT8" s="897">
        <f t="shared" ref="ERT8:EUE8" si="60">ERT9+ERT18+ERT40+ERT44+ERT50+ERT14</f>
        <v>0</v>
      </c>
      <c r="ERU8" s="897">
        <f t="shared" si="60"/>
        <v>0</v>
      </c>
      <c r="ERV8" s="897">
        <f t="shared" si="60"/>
        <v>0</v>
      </c>
      <c r="ERW8" s="897">
        <f t="shared" si="60"/>
        <v>0</v>
      </c>
      <c r="ERX8" s="897">
        <f t="shared" si="60"/>
        <v>0</v>
      </c>
      <c r="ERY8" s="897">
        <f t="shared" si="60"/>
        <v>0</v>
      </c>
      <c r="ERZ8" s="897">
        <f t="shared" si="60"/>
        <v>0</v>
      </c>
      <c r="ESA8" s="897">
        <f t="shared" si="60"/>
        <v>0</v>
      </c>
      <c r="ESB8" s="897">
        <f t="shared" si="60"/>
        <v>0</v>
      </c>
      <c r="ESC8" s="897">
        <f t="shared" si="60"/>
        <v>0</v>
      </c>
      <c r="ESD8" s="897">
        <f t="shared" si="60"/>
        <v>0</v>
      </c>
      <c r="ESE8" s="897">
        <f t="shared" si="60"/>
        <v>0</v>
      </c>
      <c r="ESF8" s="897">
        <f t="shared" si="60"/>
        <v>0</v>
      </c>
      <c r="ESG8" s="897">
        <f t="shared" si="60"/>
        <v>0</v>
      </c>
      <c r="ESH8" s="897">
        <f t="shared" si="60"/>
        <v>0</v>
      </c>
      <c r="ESI8" s="897">
        <f t="shared" si="60"/>
        <v>0</v>
      </c>
      <c r="ESJ8" s="897">
        <f t="shared" si="60"/>
        <v>0</v>
      </c>
      <c r="ESK8" s="897">
        <f t="shared" si="60"/>
        <v>0</v>
      </c>
      <c r="ESL8" s="897">
        <f t="shared" si="60"/>
        <v>0</v>
      </c>
      <c r="ESM8" s="897">
        <f t="shared" si="60"/>
        <v>0</v>
      </c>
      <c r="ESN8" s="897">
        <f t="shared" si="60"/>
        <v>0</v>
      </c>
      <c r="ESO8" s="897">
        <f t="shared" si="60"/>
        <v>0</v>
      </c>
      <c r="ESP8" s="897">
        <f t="shared" si="60"/>
        <v>0</v>
      </c>
      <c r="ESQ8" s="897">
        <f t="shared" si="60"/>
        <v>0</v>
      </c>
      <c r="ESR8" s="897">
        <f t="shared" si="60"/>
        <v>0</v>
      </c>
      <c r="ESS8" s="897">
        <f t="shared" si="60"/>
        <v>0</v>
      </c>
      <c r="EST8" s="897">
        <f t="shared" si="60"/>
        <v>0</v>
      </c>
      <c r="ESU8" s="897">
        <f t="shared" si="60"/>
        <v>0</v>
      </c>
      <c r="ESV8" s="897">
        <f t="shared" si="60"/>
        <v>0</v>
      </c>
      <c r="ESW8" s="897">
        <f t="shared" si="60"/>
        <v>0</v>
      </c>
      <c r="ESX8" s="897">
        <f t="shared" si="60"/>
        <v>0</v>
      </c>
      <c r="ESY8" s="897">
        <f t="shared" si="60"/>
        <v>0</v>
      </c>
      <c r="ESZ8" s="897">
        <f t="shared" si="60"/>
        <v>0</v>
      </c>
      <c r="ETA8" s="897">
        <f t="shared" si="60"/>
        <v>0</v>
      </c>
      <c r="ETB8" s="897">
        <f t="shared" si="60"/>
        <v>0</v>
      </c>
      <c r="ETC8" s="897">
        <f t="shared" si="60"/>
        <v>0</v>
      </c>
      <c r="ETD8" s="897">
        <f t="shared" si="60"/>
        <v>0</v>
      </c>
      <c r="ETE8" s="897">
        <f t="shared" si="60"/>
        <v>0</v>
      </c>
      <c r="ETF8" s="897">
        <f t="shared" si="60"/>
        <v>0</v>
      </c>
      <c r="ETG8" s="897">
        <f t="shared" si="60"/>
        <v>0</v>
      </c>
      <c r="ETH8" s="897">
        <f t="shared" si="60"/>
        <v>0</v>
      </c>
      <c r="ETI8" s="897">
        <f t="shared" si="60"/>
        <v>0</v>
      </c>
      <c r="ETJ8" s="897">
        <f t="shared" si="60"/>
        <v>0</v>
      </c>
      <c r="ETK8" s="897">
        <f t="shared" si="60"/>
        <v>0</v>
      </c>
      <c r="ETL8" s="897">
        <f t="shared" si="60"/>
        <v>0</v>
      </c>
      <c r="ETM8" s="897">
        <f t="shared" si="60"/>
        <v>0</v>
      </c>
      <c r="ETN8" s="897">
        <f t="shared" si="60"/>
        <v>0</v>
      </c>
      <c r="ETO8" s="897">
        <f t="shared" si="60"/>
        <v>0</v>
      </c>
      <c r="ETP8" s="897">
        <f t="shared" si="60"/>
        <v>0</v>
      </c>
      <c r="ETQ8" s="897">
        <f t="shared" si="60"/>
        <v>0</v>
      </c>
      <c r="ETR8" s="897">
        <f t="shared" si="60"/>
        <v>0</v>
      </c>
      <c r="ETS8" s="897">
        <f t="shared" si="60"/>
        <v>0</v>
      </c>
      <c r="ETT8" s="897">
        <f t="shared" si="60"/>
        <v>0</v>
      </c>
      <c r="ETU8" s="897">
        <f t="shared" si="60"/>
        <v>0</v>
      </c>
      <c r="ETV8" s="897">
        <f t="shared" si="60"/>
        <v>0</v>
      </c>
      <c r="ETW8" s="897">
        <f t="shared" si="60"/>
        <v>0</v>
      </c>
      <c r="ETX8" s="897">
        <f t="shared" si="60"/>
        <v>0</v>
      </c>
      <c r="ETY8" s="897">
        <f t="shared" si="60"/>
        <v>0</v>
      </c>
      <c r="ETZ8" s="897">
        <f t="shared" si="60"/>
        <v>0</v>
      </c>
      <c r="EUA8" s="897">
        <f t="shared" si="60"/>
        <v>0</v>
      </c>
      <c r="EUB8" s="897">
        <f t="shared" si="60"/>
        <v>0</v>
      </c>
      <c r="EUC8" s="897">
        <f t="shared" si="60"/>
        <v>0</v>
      </c>
      <c r="EUD8" s="897">
        <f t="shared" si="60"/>
        <v>0</v>
      </c>
      <c r="EUE8" s="897">
        <f t="shared" si="60"/>
        <v>0</v>
      </c>
      <c r="EUF8" s="897">
        <f t="shared" ref="EUF8:EWQ8" si="61">EUF9+EUF18+EUF40+EUF44+EUF50+EUF14</f>
        <v>0</v>
      </c>
      <c r="EUG8" s="897">
        <f t="shared" si="61"/>
        <v>0</v>
      </c>
      <c r="EUH8" s="897">
        <f t="shared" si="61"/>
        <v>0</v>
      </c>
      <c r="EUI8" s="897">
        <f t="shared" si="61"/>
        <v>0</v>
      </c>
      <c r="EUJ8" s="897">
        <f t="shared" si="61"/>
        <v>0</v>
      </c>
      <c r="EUK8" s="897">
        <f t="shared" si="61"/>
        <v>0</v>
      </c>
      <c r="EUL8" s="897">
        <f t="shared" si="61"/>
        <v>0</v>
      </c>
      <c r="EUM8" s="897">
        <f t="shared" si="61"/>
        <v>0</v>
      </c>
      <c r="EUN8" s="897">
        <f t="shared" si="61"/>
        <v>0</v>
      </c>
      <c r="EUO8" s="897">
        <f t="shared" si="61"/>
        <v>0</v>
      </c>
      <c r="EUP8" s="897">
        <f t="shared" si="61"/>
        <v>0</v>
      </c>
      <c r="EUQ8" s="897">
        <f t="shared" si="61"/>
        <v>0</v>
      </c>
      <c r="EUR8" s="897">
        <f t="shared" si="61"/>
        <v>0</v>
      </c>
      <c r="EUS8" s="897">
        <f t="shared" si="61"/>
        <v>0</v>
      </c>
      <c r="EUT8" s="897">
        <f t="shared" si="61"/>
        <v>0</v>
      </c>
      <c r="EUU8" s="897">
        <f t="shared" si="61"/>
        <v>0</v>
      </c>
      <c r="EUV8" s="897">
        <f t="shared" si="61"/>
        <v>0</v>
      </c>
      <c r="EUW8" s="897">
        <f t="shared" si="61"/>
        <v>0</v>
      </c>
      <c r="EUX8" s="897">
        <f t="shared" si="61"/>
        <v>0</v>
      </c>
      <c r="EUY8" s="897">
        <f t="shared" si="61"/>
        <v>0</v>
      </c>
      <c r="EUZ8" s="897">
        <f t="shared" si="61"/>
        <v>0</v>
      </c>
      <c r="EVA8" s="897">
        <f t="shared" si="61"/>
        <v>0</v>
      </c>
      <c r="EVB8" s="897">
        <f t="shared" si="61"/>
        <v>0</v>
      </c>
      <c r="EVC8" s="897">
        <f t="shared" si="61"/>
        <v>0</v>
      </c>
      <c r="EVD8" s="897">
        <f t="shared" si="61"/>
        <v>0</v>
      </c>
      <c r="EVE8" s="897">
        <f t="shared" si="61"/>
        <v>0</v>
      </c>
      <c r="EVF8" s="897">
        <f t="shared" si="61"/>
        <v>0</v>
      </c>
      <c r="EVG8" s="897">
        <f t="shared" si="61"/>
        <v>0</v>
      </c>
      <c r="EVH8" s="897">
        <f t="shared" si="61"/>
        <v>0</v>
      </c>
      <c r="EVI8" s="897">
        <f t="shared" si="61"/>
        <v>0</v>
      </c>
      <c r="EVJ8" s="897">
        <f t="shared" si="61"/>
        <v>0</v>
      </c>
      <c r="EVK8" s="897">
        <f t="shared" si="61"/>
        <v>0</v>
      </c>
      <c r="EVL8" s="897">
        <f t="shared" si="61"/>
        <v>0</v>
      </c>
      <c r="EVM8" s="897">
        <f t="shared" si="61"/>
        <v>0</v>
      </c>
      <c r="EVN8" s="897">
        <f t="shared" si="61"/>
        <v>0</v>
      </c>
      <c r="EVO8" s="897">
        <f t="shared" si="61"/>
        <v>0</v>
      </c>
      <c r="EVP8" s="897">
        <f t="shared" si="61"/>
        <v>0</v>
      </c>
      <c r="EVQ8" s="897">
        <f t="shared" si="61"/>
        <v>0</v>
      </c>
      <c r="EVR8" s="897">
        <f t="shared" si="61"/>
        <v>0</v>
      </c>
      <c r="EVS8" s="897">
        <f t="shared" si="61"/>
        <v>0</v>
      </c>
      <c r="EVT8" s="897">
        <f t="shared" si="61"/>
        <v>0</v>
      </c>
      <c r="EVU8" s="897">
        <f t="shared" si="61"/>
        <v>0</v>
      </c>
      <c r="EVV8" s="897">
        <f t="shared" si="61"/>
        <v>0</v>
      </c>
      <c r="EVW8" s="897">
        <f t="shared" si="61"/>
        <v>0</v>
      </c>
      <c r="EVX8" s="897">
        <f t="shared" si="61"/>
        <v>0</v>
      </c>
      <c r="EVY8" s="897">
        <f t="shared" si="61"/>
        <v>0</v>
      </c>
      <c r="EVZ8" s="897">
        <f t="shared" si="61"/>
        <v>0</v>
      </c>
      <c r="EWA8" s="897">
        <f t="shared" si="61"/>
        <v>0</v>
      </c>
      <c r="EWB8" s="897">
        <f t="shared" si="61"/>
        <v>0</v>
      </c>
      <c r="EWC8" s="897">
        <f t="shared" si="61"/>
        <v>0</v>
      </c>
      <c r="EWD8" s="897">
        <f t="shared" si="61"/>
        <v>0</v>
      </c>
      <c r="EWE8" s="897">
        <f t="shared" si="61"/>
        <v>0</v>
      </c>
      <c r="EWF8" s="897">
        <f t="shared" si="61"/>
        <v>0</v>
      </c>
      <c r="EWG8" s="897">
        <f t="shared" si="61"/>
        <v>0</v>
      </c>
      <c r="EWH8" s="897">
        <f t="shared" si="61"/>
        <v>0</v>
      </c>
      <c r="EWI8" s="897">
        <f t="shared" si="61"/>
        <v>0</v>
      </c>
      <c r="EWJ8" s="897">
        <f t="shared" si="61"/>
        <v>0</v>
      </c>
      <c r="EWK8" s="897">
        <f t="shared" si="61"/>
        <v>0</v>
      </c>
      <c r="EWL8" s="897">
        <f t="shared" si="61"/>
        <v>0</v>
      </c>
      <c r="EWM8" s="897">
        <f t="shared" si="61"/>
        <v>0</v>
      </c>
      <c r="EWN8" s="897">
        <f t="shared" si="61"/>
        <v>0</v>
      </c>
      <c r="EWO8" s="897">
        <f t="shared" si="61"/>
        <v>0</v>
      </c>
      <c r="EWP8" s="897">
        <f t="shared" si="61"/>
        <v>0</v>
      </c>
      <c r="EWQ8" s="897">
        <f t="shared" si="61"/>
        <v>0</v>
      </c>
      <c r="EWR8" s="897">
        <f t="shared" ref="EWR8:EZC8" si="62">EWR9+EWR18+EWR40+EWR44+EWR50+EWR14</f>
        <v>0</v>
      </c>
      <c r="EWS8" s="897">
        <f t="shared" si="62"/>
        <v>0</v>
      </c>
      <c r="EWT8" s="897">
        <f t="shared" si="62"/>
        <v>0</v>
      </c>
      <c r="EWU8" s="897">
        <f t="shared" si="62"/>
        <v>0</v>
      </c>
      <c r="EWV8" s="897">
        <f t="shared" si="62"/>
        <v>0</v>
      </c>
      <c r="EWW8" s="897">
        <f t="shared" si="62"/>
        <v>0</v>
      </c>
      <c r="EWX8" s="897">
        <f t="shared" si="62"/>
        <v>0</v>
      </c>
      <c r="EWY8" s="897">
        <f t="shared" si="62"/>
        <v>0</v>
      </c>
      <c r="EWZ8" s="897">
        <f t="shared" si="62"/>
        <v>0</v>
      </c>
      <c r="EXA8" s="897">
        <f t="shared" si="62"/>
        <v>0</v>
      </c>
      <c r="EXB8" s="897">
        <f t="shared" si="62"/>
        <v>0</v>
      </c>
      <c r="EXC8" s="897">
        <f t="shared" si="62"/>
        <v>0</v>
      </c>
      <c r="EXD8" s="897">
        <f t="shared" si="62"/>
        <v>0</v>
      </c>
      <c r="EXE8" s="897">
        <f t="shared" si="62"/>
        <v>0</v>
      </c>
      <c r="EXF8" s="897">
        <f t="shared" si="62"/>
        <v>0</v>
      </c>
      <c r="EXG8" s="897">
        <f t="shared" si="62"/>
        <v>0</v>
      </c>
      <c r="EXH8" s="897">
        <f t="shared" si="62"/>
        <v>0</v>
      </c>
      <c r="EXI8" s="897">
        <f t="shared" si="62"/>
        <v>0</v>
      </c>
      <c r="EXJ8" s="897">
        <f t="shared" si="62"/>
        <v>0</v>
      </c>
      <c r="EXK8" s="897">
        <f t="shared" si="62"/>
        <v>0</v>
      </c>
      <c r="EXL8" s="897">
        <f t="shared" si="62"/>
        <v>0</v>
      </c>
      <c r="EXM8" s="897">
        <f t="shared" si="62"/>
        <v>0</v>
      </c>
      <c r="EXN8" s="897">
        <f t="shared" si="62"/>
        <v>0</v>
      </c>
      <c r="EXO8" s="897">
        <f t="shared" si="62"/>
        <v>0</v>
      </c>
      <c r="EXP8" s="897">
        <f t="shared" si="62"/>
        <v>0</v>
      </c>
      <c r="EXQ8" s="897">
        <f t="shared" si="62"/>
        <v>0</v>
      </c>
      <c r="EXR8" s="897">
        <f t="shared" si="62"/>
        <v>0</v>
      </c>
      <c r="EXS8" s="897">
        <f t="shared" si="62"/>
        <v>0</v>
      </c>
      <c r="EXT8" s="897">
        <f t="shared" si="62"/>
        <v>0</v>
      </c>
      <c r="EXU8" s="897">
        <f t="shared" si="62"/>
        <v>0</v>
      </c>
      <c r="EXV8" s="897">
        <f t="shared" si="62"/>
        <v>0</v>
      </c>
      <c r="EXW8" s="897">
        <f t="shared" si="62"/>
        <v>0</v>
      </c>
      <c r="EXX8" s="897">
        <f t="shared" si="62"/>
        <v>0</v>
      </c>
      <c r="EXY8" s="897">
        <f t="shared" si="62"/>
        <v>0</v>
      </c>
      <c r="EXZ8" s="897">
        <f t="shared" si="62"/>
        <v>0</v>
      </c>
      <c r="EYA8" s="897">
        <f t="shared" si="62"/>
        <v>0</v>
      </c>
      <c r="EYB8" s="897">
        <f t="shared" si="62"/>
        <v>0</v>
      </c>
      <c r="EYC8" s="897">
        <f t="shared" si="62"/>
        <v>0</v>
      </c>
      <c r="EYD8" s="897">
        <f t="shared" si="62"/>
        <v>0</v>
      </c>
      <c r="EYE8" s="897">
        <f t="shared" si="62"/>
        <v>0</v>
      </c>
      <c r="EYF8" s="897">
        <f t="shared" si="62"/>
        <v>0</v>
      </c>
      <c r="EYG8" s="897">
        <f t="shared" si="62"/>
        <v>0</v>
      </c>
      <c r="EYH8" s="897">
        <f t="shared" si="62"/>
        <v>0</v>
      </c>
      <c r="EYI8" s="897">
        <f t="shared" si="62"/>
        <v>0</v>
      </c>
      <c r="EYJ8" s="897">
        <f t="shared" si="62"/>
        <v>0</v>
      </c>
      <c r="EYK8" s="897">
        <f t="shared" si="62"/>
        <v>0</v>
      </c>
      <c r="EYL8" s="897">
        <f t="shared" si="62"/>
        <v>0</v>
      </c>
      <c r="EYM8" s="897">
        <f t="shared" si="62"/>
        <v>0</v>
      </c>
      <c r="EYN8" s="897">
        <f t="shared" si="62"/>
        <v>0</v>
      </c>
      <c r="EYO8" s="897">
        <f t="shared" si="62"/>
        <v>0</v>
      </c>
      <c r="EYP8" s="897">
        <f t="shared" si="62"/>
        <v>0</v>
      </c>
      <c r="EYQ8" s="897">
        <f t="shared" si="62"/>
        <v>0</v>
      </c>
      <c r="EYR8" s="897">
        <f t="shared" si="62"/>
        <v>0</v>
      </c>
      <c r="EYS8" s="897">
        <f t="shared" si="62"/>
        <v>0</v>
      </c>
      <c r="EYT8" s="897">
        <f t="shared" si="62"/>
        <v>0</v>
      </c>
      <c r="EYU8" s="897">
        <f t="shared" si="62"/>
        <v>0</v>
      </c>
      <c r="EYV8" s="897">
        <f t="shared" si="62"/>
        <v>0</v>
      </c>
      <c r="EYW8" s="897">
        <f t="shared" si="62"/>
        <v>0</v>
      </c>
      <c r="EYX8" s="897">
        <f t="shared" si="62"/>
        <v>0</v>
      </c>
      <c r="EYY8" s="897">
        <f t="shared" si="62"/>
        <v>0</v>
      </c>
      <c r="EYZ8" s="897">
        <f t="shared" si="62"/>
        <v>0</v>
      </c>
      <c r="EZA8" s="897">
        <f t="shared" si="62"/>
        <v>0</v>
      </c>
      <c r="EZB8" s="897">
        <f t="shared" si="62"/>
        <v>0</v>
      </c>
      <c r="EZC8" s="897">
        <f t="shared" si="62"/>
        <v>0</v>
      </c>
      <c r="EZD8" s="897">
        <f t="shared" ref="EZD8:FBO8" si="63">EZD9+EZD18+EZD40+EZD44+EZD50+EZD14</f>
        <v>0</v>
      </c>
      <c r="EZE8" s="897">
        <f t="shared" si="63"/>
        <v>0</v>
      </c>
      <c r="EZF8" s="897">
        <f t="shared" si="63"/>
        <v>0</v>
      </c>
      <c r="EZG8" s="897">
        <f t="shared" si="63"/>
        <v>0</v>
      </c>
      <c r="EZH8" s="897">
        <f t="shared" si="63"/>
        <v>0</v>
      </c>
      <c r="EZI8" s="897">
        <f t="shared" si="63"/>
        <v>0</v>
      </c>
      <c r="EZJ8" s="897">
        <f t="shared" si="63"/>
        <v>0</v>
      </c>
      <c r="EZK8" s="897">
        <f t="shared" si="63"/>
        <v>0</v>
      </c>
      <c r="EZL8" s="897">
        <f t="shared" si="63"/>
        <v>0</v>
      </c>
      <c r="EZM8" s="897">
        <f t="shared" si="63"/>
        <v>0</v>
      </c>
      <c r="EZN8" s="897">
        <f t="shared" si="63"/>
        <v>0</v>
      </c>
      <c r="EZO8" s="897">
        <f t="shared" si="63"/>
        <v>0</v>
      </c>
      <c r="EZP8" s="897">
        <f t="shared" si="63"/>
        <v>0</v>
      </c>
      <c r="EZQ8" s="897">
        <f t="shared" si="63"/>
        <v>0</v>
      </c>
      <c r="EZR8" s="897">
        <f t="shared" si="63"/>
        <v>0</v>
      </c>
      <c r="EZS8" s="897">
        <f t="shared" si="63"/>
        <v>0</v>
      </c>
      <c r="EZT8" s="897">
        <f t="shared" si="63"/>
        <v>0</v>
      </c>
      <c r="EZU8" s="897">
        <f t="shared" si="63"/>
        <v>0</v>
      </c>
      <c r="EZV8" s="897">
        <f t="shared" si="63"/>
        <v>0</v>
      </c>
      <c r="EZW8" s="897">
        <f t="shared" si="63"/>
        <v>0</v>
      </c>
      <c r="EZX8" s="897">
        <f t="shared" si="63"/>
        <v>0</v>
      </c>
      <c r="EZY8" s="897">
        <f t="shared" si="63"/>
        <v>0</v>
      </c>
      <c r="EZZ8" s="897">
        <f t="shared" si="63"/>
        <v>0</v>
      </c>
      <c r="FAA8" s="897">
        <f t="shared" si="63"/>
        <v>0</v>
      </c>
      <c r="FAB8" s="897">
        <f t="shared" si="63"/>
        <v>0</v>
      </c>
      <c r="FAC8" s="897">
        <f t="shared" si="63"/>
        <v>0</v>
      </c>
      <c r="FAD8" s="897">
        <f t="shared" si="63"/>
        <v>0</v>
      </c>
      <c r="FAE8" s="897">
        <f t="shared" si="63"/>
        <v>0</v>
      </c>
      <c r="FAF8" s="897">
        <f t="shared" si="63"/>
        <v>0</v>
      </c>
      <c r="FAG8" s="897">
        <f t="shared" si="63"/>
        <v>0</v>
      </c>
      <c r="FAH8" s="897">
        <f t="shared" si="63"/>
        <v>0</v>
      </c>
      <c r="FAI8" s="897">
        <f t="shared" si="63"/>
        <v>0</v>
      </c>
      <c r="FAJ8" s="897">
        <f t="shared" si="63"/>
        <v>0</v>
      </c>
      <c r="FAK8" s="897">
        <f t="shared" si="63"/>
        <v>0</v>
      </c>
      <c r="FAL8" s="897">
        <f t="shared" si="63"/>
        <v>0</v>
      </c>
      <c r="FAM8" s="897">
        <f t="shared" si="63"/>
        <v>0</v>
      </c>
      <c r="FAN8" s="897">
        <f t="shared" si="63"/>
        <v>0</v>
      </c>
      <c r="FAO8" s="897">
        <f t="shared" si="63"/>
        <v>0</v>
      </c>
      <c r="FAP8" s="897">
        <f t="shared" si="63"/>
        <v>0</v>
      </c>
      <c r="FAQ8" s="897">
        <f t="shared" si="63"/>
        <v>0</v>
      </c>
      <c r="FAR8" s="897">
        <f t="shared" si="63"/>
        <v>0</v>
      </c>
      <c r="FAS8" s="897">
        <f t="shared" si="63"/>
        <v>0</v>
      </c>
      <c r="FAT8" s="897">
        <f t="shared" si="63"/>
        <v>0</v>
      </c>
      <c r="FAU8" s="897">
        <f t="shared" si="63"/>
        <v>0</v>
      </c>
      <c r="FAV8" s="897">
        <f t="shared" si="63"/>
        <v>0</v>
      </c>
      <c r="FAW8" s="897">
        <f t="shared" si="63"/>
        <v>0</v>
      </c>
      <c r="FAX8" s="897">
        <f t="shared" si="63"/>
        <v>0</v>
      </c>
      <c r="FAY8" s="897">
        <f t="shared" si="63"/>
        <v>0</v>
      </c>
      <c r="FAZ8" s="897">
        <f t="shared" si="63"/>
        <v>0</v>
      </c>
      <c r="FBA8" s="897">
        <f t="shared" si="63"/>
        <v>0</v>
      </c>
      <c r="FBB8" s="897">
        <f t="shared" si="63"/>
        <v>0</v>
      </c>
      <c r="FBC8" s="897">
        <f t="shared" si="63"/>
        <v>0</v>
      </c>
      <c r="FBD8" s="897">
        <f t="shared" si="63"/>
        <v>0</v>
      </c>
      <c r="FBE8" s="897">
        <f t="shared" si="63"/>
        <v>0</v>
      </c>
      <c r="FBF8" s="897">
        <f t="shared" si="63"/>
        <v>0</v>
      </c>
      <c r="FBG8" s="897">
        <f t="shared" si="63"/>
        <v>0</v>
      </c>
      <c r="FBH8" s="897">
        <f t="shared" si="63"/>
        <v>0</v>
      </c>
      <c r="FBI8" s="897">
        <f t="shared" si="63"/>
        <v>0</v>
      </c>
      <c r="FBJ8" s="897">
        <f t="shared" si="63"/>
        <v>0</v>
      </c>
      <c r="FBK8" s="897">
        <f t="shared" si="63"/>
        <v>0</v>
      </c>
      <c r="FBL8" s="897">
        <f t="shared" si="63"/>
        <v>0</v>
      </c>
      <c r="FBM8" s="897">
        <f t="shared" si="63"/>
        <v>0</v>
      </c>
      <c r="FBN8" s="897">
        <f t="shared" si="63"/>
        <v>0</v>
      </c>
      <c r="FBO8" s="897">
        <f t="shared" si="63"/>
        <v>0</v>
      </c>
      <c r="FBP8" s="897">
        <f t="shared" ref="FBP8:FEA8" si="64">FBP9+FBP18+FBP40+FBP44+FBP50+FBP14</f>
        <v>0</v>
      </c>
      <c r="FBQ8" s="897">
        <f t="shared" si="64"/>
        <v>0</v>
      </c>
      <c r="FBR8" s="897">
        <f t="shared" si="64"/>
        <v>0</v>
      </c>
      <c r="FBS8" s="897">
        <f t="shared" si="64"/>
        <v>0</v>
      </c>
      <c r="FBT8" s="897">
        <f t="shared" si="64"/>
        <v>0</v>
      </c>
      <c r="FBU8" s="897">
        <f t="shared" si="64"/>
        <v>0</v>
      </c>
      <c r="FBV8" s="897">
        <f t="shared" si="64"/>
        <v>0</v>
      </c>
      <c r="FBW8" s="897">
        <f t="shared" si="64"/>
        <v>0</v>
      </c>
      <c r="FBX8" s="897">
        <f t="shared" si="64"/>
        <v>0</v>
      </c>
      <c r="FBY8" s="897">
        <f t="shared" si="64"/>
        <v>0</v>
      </c>
      <c r="FBZ8" s="897">
        <f t="shared" si="64"/>
        <v>0</v>
      </c>
      <c r="FCA8" s="897">
        <f t="shared" si="64"/>
        <v>0</v>
      </c>
      <c r="FCB8" s="897">
        <f t="shared" si="64"/>
        <v>0</v>
      </c>
      <c r="FCC8" s="897">
        <f t="shared" si="64"/>
        <v>0</v>
      </c>
      <c r="FCD8" s="897">
        <f t="shared" si="64"/>
        <v>0</v>
      </c>
      <c r="FCE8" s="897">
        <f t="shared" si="64"/>
        <v>0</v>
      </c>
      <c r="FCF8" s="897">
        <f t="shared" si="64"/>
        <v>0</v>
      </c>
      <c r="FCG8" s="897">
        <f t="shared" si="64"/>
        <v>0</v>
      </c>
      <c r="FCH8" s="897">
        <f t="shared" si="64"/>
        <v>0</v>
      </c>
      <c r="FCI8" s="897">
        <f t="shared" si="64"/>
        <v>0</v>
      </c>
      <c r="FCJ8" s="897">
        <f t="shared" si="64"/>
        <v>0</v>
      </c>
      <c r="FCK8" s="897">
        <f t="shared" si="64"/>
        <v>0</v>
      </c>
      <c r="FCL8" s="897">
        <f t="shared" si="64"/>
        <v>0</v>
      </c>
      <c r="FCM8" s="897">
        <f t="shared" si="64"/>
        <v>0</v>
      </c>
      <c r="FCN8" s="897">
        <f t="shared" si="64"/>
        <v>0</v>
      </c>
      <c r="FCO8" s="897">
        <f t="shared" si="64"/>
        <v>0</v>
      </c>
      <c r="FCP8" s="897">
        <f t="shared" si="64"/>
        <v>0</v>
      </c>
      <c r="FCQ8" s="897">
        <f t="shared" si="64"/>
        <v>0</v>
      </c>
      <c r="FCR8" s="897">
        <f t="shared" si="64"/>
        <v>0</v>
      </c>
      <c r="FCS8" s="897">
        <f t="shared" si="64"/>
        <v>0</v>
      </c>
      <c r="FCT8" s="897">
        <f t="shared" si="64"/>
        <v>0</v>
      </c>
      <c r="FCU8" s="897">
        <f t="shared" si="64"/>
        <v>0</v>
      </c>
      <c r="FCV8" s="897">
        <f t="shared" si="64"/>
        <v>0</v>
      </c>
      <c r="FCW8" s="897">
        <f t="shared" si="64"/>
        <v>0</v>
      </c>
      <c r="FCX8" s="897">
        <f t="shared" si="64"/>
        <v>0</v>
      </c>
      <c r="FCY8" s="897">
        <f t="shared" si="64"/>
        <v>0</v>
      </c>
      <c r="FCZ8" s="897">
        <f t="shared" si="64"/>
        <v>0</v>
      </c>
      <c r="FDA8" s="897">
        <f t="shared" si="64"/>
        <v>0</v>
      </c>
      <c r="FDB8" s="897">
        <f t="shared" si="64"/>
        <v>0</v>
      </c>
      <c r="FDC8" s="897">
        <f t="shared" si="64"/>
        <v>0</v>
      </c>
      <c r="FDD8" s="897">
        <f t="shared" si="64"/>
        <v>0</v>
      </c>
      <c r="FDE8" s="897">
        <f t="shared" si="64"/>
        <v>0</v>
      </c>
      <c r="FDF8" s="897">
        <f t="shared" si="64"/>
        <v>0</v>
      </c>
      <c r="FDG8" s="897">
        <f t="shared" si="64"/>
        <v>0</v>
      </c>
      <c r="FDH8" s="897">
        <f t="shared" si="64"/>
        <v>0</v>
      </c>
      <c r="FDI8" s="897">
        <f t="shared" si="64"/>
        <v>0</v>
      </c>
      <c r="FDJ8" s="897">
        <f t="shared" si="64"/>
        <v>0</v>
      </c>
      <c r="FDK8" s="897">
        <f t="shared" si="64"/>
        <v>0</v>
      </c>
      <c r="FDL8" s="897">
        <f t="shared" si="64"/>
        <v>0</v>
      </c>
      <c r="FDM8" s="897">
        <f t="shared" si="64"/>
        <v>0</v>
      </c>
      <c r="FDN8" s="897">
        <f t="shared" si="64"/>
        <v>0</v>
      </c>
      <c r="FDO8" s="897">
        <f t="shared" si="64"/>
        <v>0</v>
      </c>
      <c r="FDP8" s="897">
        <f t="shared" si="64"/>
        <v>0</v>
      </c>
      <c r="FDQ8" s="897">
        <f t="shared" si="64"/>
        <v>0</v>
      </c>
      <c r="FDR8" s="897">
        <f t="shared" si="64"/>
        <v>0</v>
      </c>
      <c r="FDS8" s="897">
        <f t="shared" si="64"/>
        <v>0</v>
      </c>
      <c r="FDT8" s="897">
        <f t="shared" si="64"/>
        <v>0</v>
      </c>
      <c r="FDU8" s="897">
        <f t="shared" si="64"/>
        <v>0</v>
      </c>
      <c r="FDV8" s="897">
        <f t="shared" si="64"/>
        <v>0</v>
      </c>
      <c r="FDW8" s="897">
        <f t="shared" si="64"/>
        <v>0</v>
      </c>
      <c r="FDX8" s="897">
        <f t="shared" si="64"/>
        <v>0</v>
      </c>
      <c r="FDY8" s="897">
        <f t="shared" si="64"/>
        <v>0</v>
      </c>
      <c r="FDZ8" s="897">
        <f t="shared" si="64"/>
        <v>0</v>
      </c>
      <c r="FEA8" s="897">
        <f t="shared" si="64"/>
        <v>0</v>
      </c>
      <c r="FEB8" s="897">
        <f t="shared" ref="FEB8:FGM8" si="65">FEB9+FEB18+FEB40+FEB44+FEB50+FEB14</f>
        <v>0</v>
      </c>
      <c r="FEC8" s="897">
        <f t="shared" si="65"/>
        <v>0</v>
      </c>
      <c r="FED8" s="897">
        <f t="shared" si="65"/>
        <v>0</v>
      </c>
      <c r="FEE8" s="897">
        <f t="shared" si="65"/>
        <v>0</v>
      </c>
      <c r="FEF8" s="897">
        <f t="shared" si="65"/>
        <v>0</v>
      </c>
      <c r="FEG8" s="897">
        <f t="shared" si="65"/>
        <v>0</v>
      </c>
      <c r="FEH8" s="897">
        <f t="shared" si="65"/>
        <v>0</v>
      </c>
      <c r="FEI8" s="897">
        <f t="shared" si="65"/>
        <v>0</v>
      </c>
      <c r="FEJ8" s="897">
        <f t="shared" si="65"/>
        <v>0</v>
      </c>
      <c r="FEK8" s="897">
        <f t="shared" si="65"/>
        <v>0</v>
      </c>
      <c r="FEL8" s="897">
        <f t="shared" si="65"/>
        <v>0</v>
      </c>
      <c r="FEM8" s="897">
        <f t="shared" si="65"/>
        <v>0</v>
      </c>
      <c r="FEN8" s="897">
        <f t="shared" si="65"/>
        <v>0</v>
      </c>
      <c r="FEO8" s="897">
        <f t="shared" si="65"/>
        <v>0</v>
      </c>
      <c r="FEP8" s="897">
        <f t="shared" si="65"/>
        <v>0</v>
      </c>
      <c r="FEQ8" s="897">
        <f t="shared" si="65"/>
        <v>0</v>
      </c>
      <c r="FER8" s="897">
        <f t="shared" si="65"/>
        <v>0</v>
      </c>
      <c r="FES8" s="897">
        <f t="shared" si="65"/>
        <v>0</v>
      </c>
      <c r="FET8" s="897">
        <f t="shared" si="65"/>
        <v>0</v>
      </c>
      <c r="FEU8" s="897">
        <f t="shared" si="65"/>
        <v>0</v>
      </c>
      <c r="FEV8" s="897">
        <f t="shared" si="65"/>
        <v>0</v>
      </c>
      <c r="FEW8" s="897">
        <f t="shared" si="65"/>
        <v>0</v>
      </c>
      <c r="FEX8" s="897">
        <f t="shared" si="65"/>
        <v>0</v>
      </c>
      <c r="FEY8" s="897">
        <f t="shared" si="65"/>
        <v>0</v>
      </c>
      <c r="FEZ8" s="897">
        <f t="shared" si="65"/>
        <v>0</v>
      </c>
      <c r="FFA8" s="897">
        <f t="shared" si="65"/>
        <v>0</v>
      </c>
      <c r="FFB8" s="897">
        <f t="shared" si="65"/>
        <v>0</v>
      </c>
      <c r="FFC8" s="897">
        <f t="shared" si="65"/>
        <v>0</v>
      </c>
      <c r="FFD8" s="897">
        <f t="shared" si="65"/>
        <v>0</v>
      </c>
      <c r="FFE8" s="897">
        <f t="shared" si="65"/>
        <v>0</v>
      </c>
      <c r="FFF8" s="897">
        <f t="shared" si="65"/>
        <v>0</v>
      </c>
      <c r="FFG8" s="897">
        <f t="shared" si="65"/>
        <v>0</v>
      </c>
      <c r="FFH8" s="897">
        <f t="shared" si="65"/>
        <v>0</v>
      </c>
      <c r="FFI8" s="897">
        <f t="shared" si="65"/>
        <v>0</v>
      </c>
      <c r="FFJ8" s="897">
        <f t="shared" si="65"/>
        <v>0</v>
      </c>
      <c r="FFK8" s="897">
        <f t="shared" si="65"/>
        <v>0</v>
      </c>
      <c r="FFL8" s="897">
        <f t="shared" si="65"/>
        <v>0</v>
      </c>
      <c r="FFM8" s="897">
        <f t="shared" si="65"/>
        <v>0</v>
      </c>
      <c r="FFN8" s="897">
        <f t="shared" si="65"/>
        <v>0</v>
      </c>
      <c r="FFO8" s="897">
        <f t="shared" si="65"/>
        <v>0</v>
      </c>
      <c r="FFP8" s="897">
        <f t="shared" si="65"/>
        <v>0</v>
      </c>
      <c r="FFQ8" s="897">
        <f t="shared" si="65"/>
        <v>0</v>
      </c>
      <c r="FFR8" s="897">
        <f t="shared" si="65"/>
        <v>0</v>
      </c>
      <c r="FFS8" s="897">
        <f t="shared" si="65"/>
        <v>0</v>
      </c>
      <c r="FFT8" s="897">
        <f t="shared" si="65"/>
        <v>0</v>
      </c>
      <c r="FFU8" s="897">
        <f t="shared" si="65"/>
        <v>0</v>
      </c>
      <c r="FFV8" s="897">
        <f t="shared" si="65"/>
        <v>0</v>
      </c>
      <c r="FFW8" s="897">
        <f t="shared" si="65"/>
        <v>0</v>
      </c>
      <c r="FFX8" s="897">
        <f t="shared" si="65"/>
        <v>0</v>
      </c>
      <c r="FFY8" s="897">
        <f t="shared" si="65"/>
        <v>0</v>
      </c>
      <c r="FFZ8" s="897">
        <f t="shared" si="65"/>
        <v>0</v>
      </c>
      <c r="FGA8" s="897">
        <f t="shared" si="65"/>
        <v>0</v>
      </c>
      <c r="FGB8" s="897">
        <f t="shared" si="65"/>
        <v>0</v>
      </c>
      <c r="FGC8" s="897">
        <f t="shared" si="65"/>
        <v>0</v>
      </c>
      <c r="FGD8" s="897">
        <f t="shared" si="65"/>
        <v>0</v>
      </c>
      <c r="FGE8" s="897">
        <f t="shared" si="65"/>
        <v>0</v>
      </c>
      <c r="FGF8" s="897">
        <f t="shared" si="65"/>
        <v>0</v>
      </c>
      <c r="FGG8" s="897">
        <f t="shared" si="65"/>
        <v>0</v>
      </c>
      <c r="FGH8" s="897">
        <f t="shared" si="65"/>
        <v>0</v>
      </c>
      <c r="FGI8" s="897">
        <f t="shared" si="65"/>
        <v>0</v>
      </c>
      <c r="FGJ8" s="897">
        <f t="shared" si="65"/>
        <v>0</v>
      </c>
      <c r="FGK8" s="897">
        <f t="shared" si="65"/>
        <v>0</v>
      </c>
      <c r="FGL8" s="897">
        <f t="shared" si="65"/>
        <v>0</v>
      </c>
      <c r="FGM8" s="897">
        <f t="shared" si="65"/>
        <v>0</v>
      </c>
      <c r="FGN8" s="897">
        <f t="shared" ref="FGN8:FIY8" si="66">FGN9+FGN18+FGN40+FGN44+FGN50+FGN14</f>
        <v>0</v>
      </c>
      <c r="FGO8" s="897">
        <f t="shared" si="66"/>
        <v>0</v>
      </c>
      <c r="FGP8" s="897">
        <f t="shared" si="66"/>
        <v>0</v>
      </c>
      <c r="FGQ8" s="897">
        <f t="shared" si="66"/>
        <v>0</v>
      </c>
      <c r="FGR8" s="897">
        <f t="shared" si="66"/>
        <v>0</v>
      </c>
      <c r="FGS8" s="897">
        <f t="shared" si="66"/>
        <v>0</v>
      </c>
      <c r="FGT8" s="897">
        <f t="shared" si="66"/>
        <v>0</v>
      </c>
      <c r="FGU8" s="897">
        <f t="shared" si="66"/>
        <v>0</v>
      </c>
      <c r="FGV8" s="897">
        <f t="shared" si="66"/>
        <v>0</v>
      </c>
      <c r="FGW8" s="897">
        <f t="shared" si="66"/>
        <v>0</v>
      </c>
      <c r="FGX8" s="897">
        <f t="shared" si="66"/>
        <v>0</v>
      </c>
      <c r="FGY8" s="897">
        <f t="shared" si="66"/>
        <v>0</v>
      </c>
      <c r="FGZ8" s="897">
        <f t="shared" si="66"/>
        <v>0</v>
      </c>
      <c r="FHA8" s="897">
        <f t="shared" si="66"/>
        <v>0</v>
      </c>
      <c r="FHB8" s="897">
        <f t="shared" si="66"/>
        <v>0</v>
      </c>
      <c r="FHC8" s="897">
        <f t="shared" si="66"/>
        <v>0</v>
      </c>
      <c r="FHD8" s="897">
        <f t="shared" si="66"/>
        <v>0</v>
      </c>
      <c r="FHE8" s="897">
        <f t="shared" si="66"/>
        <v>0</v>
      </c>
      <c r="FHF8" s="897">
        <f t="shared" si="66"/>
        <v>0</v>
      </c>
      <c r="FHG8" s="897">
        <f t="shared" si="66"/>
        <v>0</v>
      </c>
      <c r="FHH8" s="897">
        <f t="shared" si="66"/>
        <v>0</v>
      </c>
      <c r="FHI8" s="897">
        <f t="shared" si="66"/>
        <v>0</v>
      </c>
      <c r="FHJ8" s="897">
        <f t="shared" si="66"/>
        <v>0</v>
      </c>
      <c r="FHK8" s="897">
        <f t="shared" si="66"/>
        <v>0</v>
      </c>
      <c r="FHL8" s="897">
        <f t="shared" si="66"/>
        <v>0</v>
      </c>
      <c r="FHM8" s="897">
        <f t="shared" si="66"/>
        <v>0</v>
      </c>
      <c r="FHN8" s="897">
        <f t="shared" si="66"/>
        <v>0</v>
      </c>
      <c r="FHO8" s="897">
        <f t="shared" si="66"/>
        <v>0</v>
      </c>
      <c r="FHP8" s="897">
        <f t="shared" si="66"/>
        <v>0</v>
      </c>
      <c r="FHQ8" s="897">
        <f t="shared" si="66"/>
        <v>0</v>
      </c>
      <c r="FHR8" s="897">
        <f t="shared" si="66"/>
        <v>0</v>
      </c>
      <c r="FHS8" s="897">
        <f t="shared" si="66"/>
        <v>0</v>
      </c>
      <c r="FHT8" s="897">
        <f t="shared" si="66"/>
        <v>0</v>
      </c>
      <c r="FHU8" s="897">
        <f t="shared" si="66"/>
        <v>0</v>
      </c>
      <c r="FHV8" s="897">
        <f t="shared" si="66"/>
        <v>0</v>
      </c>
      <c r="FHW8" s="897">
        <f t="shared" si="66"/>
        <v>0</v>
      </c>
      <c r="FHX8" s="897">
        <f t="shared" si="66"/>
        <v>0</v>
      </c>
      <c r="FHY8" s="897">
        <f t="shared" si="66"/>
        <v>0</v>
      </c>
      <c r="FHZ8" s="897">
        <f t="shared" si="66"/>
        <v>0</v>
      </c>
      <c r="FIA8" s="897">
        <f t="shared" si="66"/>
        <v>0</v>
      </c>
      <c r="FIB8" s="897">
        <f t="shared" si="66"/>
        <v>0</v>
      </c>
      <c r="FIC8" s="897">
        <f t="shared" si="66"/>
        <v>0</v>
      </c>
      <c r="FID8" s="897">
        <f t="shared" si="66"/>
        <v>0</v>
      </c>
      <c r="FIE8" s="897">
        <f t="shared" si="66"/>
        <v>0</v>
      </c>
      <c r="FIF8" s="897">
        <f t="shared" si="66"/>
        <v>0</v>
      </c>
      <c r="FIG8" s="897">
        <f t="shared" si="66"/>
        <v>0</v>
      </c>
      <c r="FIH8" s="897">
        <f t="shared" si="66"/>
        <v>0</v>
      </c>
      <c r="FII8" s="897">
        <f t="shared" si="66"/>
        <v>0</v>
      </c>
      <c r="FIJ8" s="897">
        <f t="shared" si="66"/>
        <v>0</v>
      </c>
      <c r="FIK8" s="897">
        <f t="shared" si="66"/>
        <v>0</v>
      </c>
      <c r="FIL8" s="897">
        <f t="shared" si="66"/>
        <v>0</v>
      </c>
      <c r="FIM8" s="897">
        <f t="shared" si="66"/>
        <v>0</v>
      </c>
      <c r="FIN8" s="897">
        <f t="shared" si="66"/>
        <v>0</v>
      </c>
      <c r="FIO8" s="897">
        <f t="shared" si="66"/>
        <v>0</v>
      </c>
      <c r="FIP8" s="897">
        <f t="shared" si="66"/>
        <v>0</v>
      </c>
      <c r="FIQ8" s="897">
        <f t="shared" si="66"/>
        <v>0</v>
      </c>
      <c r="FIR8" s="897">
        <f t="shared" si="66"/>
        <v>0</v>
      </c>
      <c r="FIS8" s="897">
        <f t="shared" si="66"/>
        <v>0</v>
      </c>
      <c r="FIT8" s="897">
        <f t="shared" si="66"/>
        <v>0</v>
      </c>
      <c r="FIU8" s="897">
        <f t="shared" si="66"/>
        <v>0</v>
      </c>
      <c r="FIV8" s="897">
        <f t="shared" si="66"/>
        <v>0</v>
      </c>
      <c r="FIW8" s="897">
        <f t="shared" si="66"/>
        <v>0</v>
      </c>
      <c r="FIX8" s="897">
        <f t="shared" si="66"/>
        <v>0</v>
      </c>
      <c r="FIY8" s="897">
        <f t="shared" si="66"/>
        <v>0</v>
      </c>
      <c r="FIZ8" s="897">
        <f t="shared" ref="FIZ8:FLK8" si="67">FIZ9+FIZ18+FIZ40+FIZ44+FIZ50+FIZ14</f>
        <v>0</v>
      </c>
      <c r="FJA8" s="897">
        <f t="shared" si="67"/>
        <v>0</v>
      </c>
      <c r="FJB8" s="897">
        <f t="shared" si="67"/>
        <v>0</v>
      </c>
      <c r="FJC8" s="897">
        <f t="shared" si="67"/>
        <v>0</v>
      </c>
      <c r="FJD8" s="897">
        <f t="shared" si="67"/>
        <v>0</v>
      </c>
      <c r="FJE8" s="897">
        <f t="shared" si="67"/>
        <v>0</v>
      </c>
      <c r="FJF8" s="897">
        <f t="shared" si="67"/>
        <v>0</v>
      </c>
      <c r="FJG8" s="897">
        <f t="shared" si="67"/>
        <v>0</v>
      </c>
      <c r="FJH8" s="897">
        <f t="shared" si="67"/>
        <v>0</v>
      </c>
      <c r="FJI8" s="897">
        <f t="shared" si="67"/>
        <v>0</v>
      </c>
      <c r="FJJ8" s="897">
        <f t="shared" si="67"/>
        <v>0</v>
      </c>
      <c r="FJK8" s="897">
        <f t="shared" si="67"/>
        <v>0</v>
      </c>
      <c r="FJL8" s="897">
        <f t="shared" si="67"/>
        <v>0</v>
      </c>
      <c r="FJM8" s="897">
        <f t="shared" si="67"/>
        <v>0</v>
      </c>
      <c r="FJN8" s="897">
        <f t="shared" si="67"/>
        <v>0</v>
      </c>
      <c r="FJO8" s="897">
        <f t="shared" si="67"/>
        <v>0</v>
      </c>
      <c r="FJP8" s="897">
        <f t="shared" si="67"/>
        <v>0</v>
      </c>
      <c r="FJQ8" s="897">
        <f t="shared" si="67"/>
        <v>0</v>
      </c>
      <c r="FJR8" s="897">
        <f t="shared" si="67"/>
        <v>0</v>
      </c>
      <c r="FJS8" s="897">
        <f t="shared" si="67"/>
        <v>0</v>
      </c>
      <c r="FJT8" s="897">
        <f t="shared" si="67"/>
        <v>0</v>
      </c>
      <c r="FJU8" s="897">
        <f t="shared" si="67"/>
        <v>0</v>
      </c>
      <c r="FJV8" s="897">
        <f t="shared" si="67"/>
        <v>0</v>
      </c>
      <c r="FJW8" s="897">
        <f t="shared" si="67"/>
        <v>0</v>
      </c>
      <c r="FJX8" s="897">
        <f t="shared" si="67"/>
        <v>0</v>
      </c>
      <c r="FJY8" s="897">
        <f t="shared" si="67"/>
        <v>0</v>
      </c>
      <c r="FJZ8" s="897">
        <f t="shared" si="67"/>
        <v>0</v>
      </c>
      <c r="FKA8" s="897">
        <f t="shared" si="67"/>
        <v>0</v>
      </c>
      <c r="FKB8" s="897">
        <f t="shared" si="67"/>
        <v>0</v>
      </c>
      <c r="FKC8" s="897">
        <f t="shared" si="67"/>
        <v>0</v>
      </c>
      <c r="FKD8" s="897">
        <f t="shared" si="67"/>
        <v>0</v>
      </c>
      <c r="FKE8" s="897">
        <f t="shared" si="67"/>
        <v>0</v>
      </c>
      <c r="FKF8" s="897">
        <f t="shared" si="67"/>
        <v>0</v>
      </c>
      <c r="FKG8" s="897">
        <f t="shared" si="67"/>
        <v>0</v>
      </c>
      <c r="FKH8" s="897">
        <f t="shared" si="67"/>
        <v>0</v>
      </c>
      <c r="FKI8" s="897">
        <f t="shared" si="67"/>
        <v>0</v>
      </c>
      <c r="FKJ8" s="897">
        <f t="shared" si="67"/>
        <v>0</v>
      </c>
      <c r="FKK8" s="897">
        <f t="shared" si="67"/>
        <v>0</v>
      </c>
      <c r="FKL8" s="897">
        <f t="shared" si="67"/>
        <v>0</v>
      </c>
      <c r="FKM8" s="897">
        <f t="shared" si="67"/>
        <v>0</v>
      </c>
      <c r="FKN8" s="897">
        <f t="shared" si="67"/>
        <v>0</v>
      </c>
      <c r="FKO8" s="897">
        <f t="shared" si="67"/>
        <v>0</v>
      </c>
      <c r="FKP8" s="897">
        <f t="shared" si="67"/>
        <v>0</v>
      </c>
      <c r="FKQ8" s="897">
        <f t="shared" si="67"/>
        <v>0</v>
      </c>
      <c r="FKR8" s="897">
        <f t="shared" si="67"/>
        <v>0</v>
      </c>
      <c r="FKS8" s="897">
        <f t="shared" si="67"/>
        <v>0</v>
      </c>
      <c r="FKT8" s="897">
        <f t="shared" si="67"/>
        <v>0</v>
      </c>
      <c r="FKU8" s="897">
        <f t="shared" si="67"/>
        <v>0</v>
      </c>
      <c r="FKV8" s="897">
        <f t="shared" si="67"/>
        <v>0</v>
      </c>
      <c r="FKW8" s="897">
        <f t="shared" si="67"/>
        <v>0</v>
      </c>
      <c r="FKX8" s="897">
        <f t="shared" si="67"/>
        <v>0</v>
      </c>
      <c r="FKY8" s="897">
        <f t="shared" si="67"/>
        <v>0</v>
      </c>
      <c r="FKZ8" s="897">
        <f t="shared" si="67"/>
        <v>0</v>
      </c>
      <c r="FLA8" s="897">
        <f t="shared" si="67"/>
        <v>0</v>
      </c>
      <c r="FLB8" s="897">
        <f t="shared" si="67"/>
        <v>0</v>
      </c>
      <c r="FLC8" s="897">
        <f t="shared" si="67"/>
        <v>0</v>
      </c>
      <c r="FLD8" s="897">
        <f t="shared" si="67"/>
        <v>0</v>
      </c>
      <c r="FLE8" s="897">
        <f t="shared" si="67"/>
        <v>0</v>
      </c>
      <c r="FLF8" s="897">
        <f t="shared" si="67"/>
        <v>0</v>
      </c>
      <c r="FLG8" s="897">
        <f t="shared" si="67"/>
        <v>0</v>
      </c>
      <c r="FLH8" s="897">
        <f t="shared" si="67"/>
        <v>0</v>
      </c>
      <c r="FLI8" s="897">
        <f t="shared" si="67"/>
        <v>0</v>
      </c>
      <c r="FLJ8" s="897">
        <f t="shared" si="67"/>
        <v>0</v>
      </c>
      <c r="FLK8" s="897">
        <f t="shared" si="67"/>
        <v>0</v>
      </c>
      <c r="FLL8" s="897">
        <f t="shared" ref="FLL8:FNW8" si="68">FLL9+FLL18+FLL40+FLL44+FLL50+FLL14</f>
        <v>0</v>
      </c>
      <c r="FLM8" s="897">
        <f t="shared" si="68"/>
        <v>0</v>
      </c>
      <c r="FLN8" s="897">
        <f t="shared" si="68"/>
        <v>0</v>
      </c>
      <c r="FLO8" s="897">
        <f t="shared" si="68"/>
        <v>0</v>
      </c>
      <c r="FLP8" s="897">
        <f t="shared" si="68"/>
        <v>0</v>
      </c>
      <c r="FLQ8" s="897">
        <f t="shared" si="68"/>
        <v>0</v>
      </c>
      <c r="FLR8" s="897">
        <f t="shared" si="68"/>
        <v>0</v>
      </c>
      <c r="FLS8" s="897">
        <f t="shared" si="68"/>
        <v>0</v>
      </c>
      <c r="FLT8" s="897">
        <f t="shared" si="68"/>
        <v>0</v>
      </c>
      <c r="FLU8" s="897">
        <f t="shared" si="68"/>
        <v>0</v>
      </c>
      <c r="FLV8" s="897">
        <f t="shared" si="68"/>
        <v>0</v>
      </c>
      <c r="FLW8" s="897">
        <f t="shared" si="68"/>
        <v>0</v>
      </c>
      <c r="FLX8" s="897">
        <f t="shared" si="68"/>
        <v>0</v>
      </c>
      <c r="FLY8" s="897">
        <f t="shared" si="68"/>
        <v>0</v>
      </c>
      <c r="FLZ8" s="897">
        <f t="shared" si="68"/>
        <v>0</v>
      </c>
      <c r="FMA8" s="897">
        <f t="shared" si="68"/>
        <v>0</v>
      </c>
      <c r="FMB8" s="897">
        <f t="shared" si="68"/>
        <v>0</v>
      </c>
      <c r="FMC8" s="897">
        <f t="shared" si="68"/>
        <v>0</v>
      </c>
      <c r="FMD8" s="897">
        <f t="shared" si="68"/>
        <v>0</v>
      </c>
      <c r="FME8" s="897">
        <f t="shared" si="68"/>
        <v>0</v>
      </c>
      <c r="FMF8" s="897">
        <f t="shared" si="68"/>
        <v>0</v>
      </c>
      <c r="FMG8" s="897">
        <f t="shared" si="68"/>
        <v>0</v>
      </c>
      <c r="FMH8" s="897">
        <f t="shared" si="68"/>
        <v>0</v>
      </c>
      <c r="FMI8" s="897">
        <f t="shared" si="68"/>
        <v>0</v>
      </c>
      <c r="FMJ8" s="897">
        <f t="shared" si="68"/>
        <v>0</v>
      </c>
      <c r="FMK8" s="897">
        <f t="shared" si="68"/>
        <v>0</v>
      </c>
      <c r="FML8" s="897">
        <f t="shared" si="68"/>
        <v>0</v>
      </c>
      <c r="FMM8" s="897">
        <f t="shared" si="68"/>
        <v>0</v>
      </c>
      <c r="FMN8" s="897">
        <f t="shared" si="68"/>
        <v>0</v>
      </c>
      <c r="FMO8" s="897">
        <f t="shared" si="68"/>
        <v>0</v>
      </c>
      <c r="FMP8" s="897">
        <f t="shared" si="68"/>
        <v>0</v>
      </c>
      <c r="FMQ8" s="897">
        <f t="shared" si="68"/>
        <v>0</v>
      </c>
      <c r="FMR8" s="897">
        <f t="shared" si="68"/>
        <v>0</v>
      </c>
      <c r="FMS8" s="897">
        <f t="shared" si="68"/>
        <v>0</v>
      </c>
      <c r="FMT8" s="897">
        <f t="shared" si="68"/>
        <v>0</v>
      </c>
      <c r="FMU8" s="897">
        <f t="shared" si="68"/>
        <v>0</v>
      </c>
      <c r="FMV8" s="897">
        <f t="shared" si="68"/>
        <v>0</v>
      </c>
      <c r="FMW8" s="897">
        <f t="shared" si="68"/>
        <v>0</v>
      </c>
      <c r="FMX8" s="897">
        <f t="shared" si="68"/>
        <v>0</v>
      </c>
      <c r="FMY8" s="897">
        <f t="shared" si="68"/>
        <v>0</v>
      </c>
      <c r="FMZ8" s="897">
        <f t="shared" si="68"/>
        <v>0</v>
      </c>
      <c r="FNA8" s="897">
        <f t="shared" si="68"/>
        <v>0</v>
      </c>
      <c r="FNB8" s="897">
        <f t="shared" si="68"/>
        <v>0</v>
      </c>
      <c r="FNC8" s="897">
        <f t="shared" si="68"/>
        <v>0</v>
      </c>
      <c r="FND8" s="897">
        <f t="shared" si="68"/>
        <v>0</v>
      </c>
      <c r="FNE8" s="897">
        <f t="shared" si="68"/>
        <v>0</v>
      </c>
      <c r="FNF8" s="897">
        <f t="shared" si="68"/>
        <v>0</v>
      </c>
      <c r="FNG8" s="897">
        <f t="shared" si="68"/>
        <v>0</v>
      </c>
      <c r="FNH8" s="897">
        <f t="shared" si="68"/>
        <v>0</v>
      </c>
      <c r="FNI8" s="897">
        <f t="shared" si="68"/>
        <v>0</v>
      </c>
      <c r="FNJ8" s="897">
        <f t="shared" si="68"/>
        <v>0</v>
      </c>
      <c r="FNK8" s="897">
        <f t="shared" si="68"/>
        <v>0</v>
      </c>
      <c r="FNL8" s="897">
        <f t="shared" si="68"/>
        <v>0</v>
      </c>
      <c r="FNM8" s="897">
        <f t="shared" si="68"/>
        <v>0</v>
      </c>
      <c r="FNN8" s="897">
        <f t="shared" si="68"/>
        <v>0</v>
      </c>
      <c r="FNO8" s="897">
        <f t="shared" si="68"/>
        <v>0</v>
      </c>
      <c r="FNP8" s="897">
        <f t="shared" si="68"/>
        <v>0</v>
      </c>
      <c r="FNQ8" s="897">
        <f t="shared" si="68"/>
        <v>0</v>
      </c>
      <c r="FNR8" s="897">
        <f t="shared" si="68"/>
        <v>0</v>
      </c>
      <c r="FNS8" s="897">
        <f t="shared" si="68"/>
        <v>0</v>
      </c>
      <c r="FNT8" s="897">
        <f t="shared" si="68"/>
        <v>0</v>
      </c>
      <c r="FNU8" s="897">
        <f t="shared" si="68"/>
        <v>0</v>
      </c>
      <c r="FNV8" s="897">
        <f t="shared" si="68"/>
        <v>0</v>
      </c>
      <c r="FNW8" s="897">
        <f t="shared" si="68"/>
        <v>0</v>
      </c>
      <c r="FNX8" s="897">
        <f t="shared" ref="FNX8:FQI8" si="69">FNX9+FNX18+FNX40+FNX44+FNX50+FNX14</f>
        <v>0</v>
      </c>
      <c r="FNY8" s="897">
        <f t="shared" si="69"/>
        <v>0</v>
      </c>
      <c r="FNZ8" s="897">
        <f t="shared" si="69"/>
        <v>0</v>
      </c>
      <c r="FOA8" s="897">
        <f t="shared" si="69"/>
        <v>0</v>
      </c>
      <c r="FOB8" s="897">
        <f t="shared" si="69"/>
        <v>0</v>
      </c>
      <c r="FOC8" s="897">
        <f t="shared" si="69"/>
        <v>0</v>
      </c>
      <c r="FOD8" s="897">
        <f t="shared" si="69"/>
        <v>0</v>
      </c>
      <c r="FOE8" s="897">
        <f t="shared" si="69"/>
        <v>0</v>
      </c>
      <c r="FOF8" s="897">
        <f t="shared" si="69"/>
        <v>0</v>
      </c>
      <c r="FOG8" s="897">
        <f t="shared" si="69"/>
        <v>0</v>
      </c>
      <c r="FOH8" s="897">
        <f t="shared" si="69"/>
        <v>0</v>
      </c>
      <c r="FOI8" s="897">
        <f t="shared" si="69"/>
        <v>0</v>
      </c>
      <c r="FOJ8" s="897">
        <f t="shared" si="69"/>
        <v>0</v>
      </c>
      <c r="FOK8" s="897">
        <f t="shared" si="69"/>
        <v>0</v>
      </c>
      <c r="FOL8" s="897">
        <f t="shared" si="69"/>
        <v>0</v>
      </c>
      <c r="FOM8" s="897">
        <f t="shared" si="69"/>
        <v>0</v>
      </c>
      <c r="FON8" s="897">
        <f t="shared" si="69"/>
        <v>0</v>
      </c>
      <c r="FOO8" s="897">
        <f t="shared" si="69"/>
        <v>0</v>
      </c>
      <c r="FOP8" s="897">
        <f t="shared" si="69"/>
        <v>0</v>
      </c>
      <c r="FOQ8" s="897">
        <f t="shared" si="69"/>
        <v>0</v>
      </c>
      <c r="FOR8" s="897">
        <f t="shared" si="69"/>
        <v>0</v>
      </c>
      <c r="FOS8" s="897">
        <f t="shared" si="69"/>
        <v>0</v>
      </c>
      <c r="FOT8" s="897">
        <f t="shared" si="69"/>
        <v>0</v>
      </c>
      <c r="FOU8" s="897">
        <f t="shared" si="69"/>
        <v>0</v>
      </c>
      <c r="FOV8" s="897">
        <f t="shared" si="69"/>
        <v>0</v>
      </c>
      <c r="FOW8" s="897">
        <f t="shared" si="69"/>
        <v>0</v>
      </c>
      <c r="FOX8" s="897">
        <f t="shared" si="69"/>
        <v>0</v>
      </c>
      <c r="FOY8" s="897">
        <f t="shared" si="69"/>
        <v>0</v>
      </c>
      <c r="FOZ8" s="897">
        <f t="shared" si="69"/>
        <v>0</v>
      </c>
      <c r="FPA8" s="897">
        <f t="shared" si="69"/>
        <v>0</v>
      </c>
      <c r="FPB8" s="897">
        <f t="shared" si="69"/>
        <v>0</v>
      </c>
      <c r="FPC8" s="897">
        <f t="shared" si="69"/>
        <v>0</v>
      </c>
      <c r="FPD8" s="897">
        <f t="shared" si="69"/>
        <v>0</v>
      </c>
      <c r="FPE8" s="897">
        <f t="shared" si="69"/>
        <v>0</v>
      </c>
      <c r="FPF8" s="897">
        <f t="shared" si="69"/>
        <v>0</v>
      </c>
      <c r="FPG8" s="897">
        <f t="shared" si="69"/>
        <v>0</v>
      </c>
      <c r="FPH8" s="897">
        <f t="shared" si="69"/>
        <v>0</v>
      </c>
      <c r="FPI8" s="897">
        <f t="shared" si="69"/>
        <v>0</v>
      </c>
      <c r="FPJ8" s="897">
        <f t="shared" si="69"/>
        <v>0</v>
      </c>
      <c r="FPK8" s="897">
        <f t="shared" si="69"/>
        <v>0</v>
      </c>
      <c r="FPL8" s="897">
        <f t="shared" si="69"/>
        <v>0</v>
      </c>
      <c r="FPM8" s="897">
        <f t="shared" si="69"/>
        <v>0</v>
      </c>
      <c r="FPN8" s="897">
        <f t="shared" si="69"/>
        <v>0</v>
      </c>
      <c r="FPO8" s="897">
        <f t="shared" si="69"/>
        <v>0</v>
      </c>
      <c r="FPP8" s="897">
        <f t="shared" si="69"/>
        <v>0</v>
      </c>
      <c r="FPQ8" s="897">
        <f t="shared" si="69"/>
        <v>0</v>
      </c>
      <c r="FPR8" s="897">
        <f t="shared" si="69"/>
        <v>0</v>
      </c>
      <c r="FPS8" s="897">
        <f t="shared" si="69"/>
        <v>0</v>
      </c>
      <c r="FPT8" s="897">
        <f t="shared" si="69"/>
        <v>0</v>
      </c>
      <c r="FPU8" s="897">
        <f t="shared" si="69"/>
        <v>0</v>
      </c>
      <c r="FPV8" s="897">
        <f t="shared" si="69"/>
        <v>0</v>
      </c>
      <c r="FPW8" s="897">
        <f t="shared" si="69"/>
        <v>0</v>
      </c>
      <c r="FPX8" s="897">
        <f t="shared" si="69"/>
        <v>0</v>
      </c>
      <c r="FPY8" s="897">
        <f t="shared" si="69"/>
        <v>0</v>
      </c>
      <c r="FPZ8" s="897">
        <f t="shared" si="69"/>
        <v>0</v>
      </c>
      <c r="FQA8" s="897">
        <f t="shared" si="69"/>
        <v>0</v>
      </c>
      <c r="FQB8" s="897">
        <f t="shared" si="69"/>
        <v>0</v>
      </c>
      <c r="FQC8" s="897">
        <f t="shared" si="69"/>
        <v>0</v>
      </c>
      <c r="FQD8" s="897">
        <f t="shared" si="69"/>
        <v>0</v>
      </c>
      <c r="FQE8" s="897">
        <f t="shared" si="69"/>
        <v>0</v>
      </c>
      <c r="FQF8" s="897">
        <f t="shared" si="69"/>
        <v>0</v>
      </c>
      <c r="FQG8" s="897">
        <f t="shared" si="69"/>
        <v>0</v>
      </c>
      <c r="FQH8" s="897">
        <f t="shared" si="69"/>
        <v>0</v>
      </c>
      <c r="FQI8" s="897">
        <f t="shared" si="69"/>
        <v>0</v>
      </c>
      <c r="FQJ8" s="897">
        <f t="shared" ref="FQJ8:FSU8" si="70">FQJ9+FQJ18+FQJ40+FQJ44+FQJ50+FQJ14</f>
        <v>0</v>
      </c>
      <c r="FQK8" s="897">
        <f t="shared" si="70"/>
        <v>0</v>
      </c>
      <c r="FQL8" s="897">
        <f t="shared" si="70"/>
        <v>0</v>
      </c>
      <c r="FQM8" s="897">
        <f t="shared" si="70"/>
        <v>0</v>
      </c>
      <c r="FQN8" s="897">
        <f t="shared" si="70"/>
        <v>0</v>
      </c>
      <c r="FQO8" s="897">
        <f t="shared" si="70"/>
        <v>0</v>
      </c>
      <c r="FQP8" s="897">
        <f t="shared" si="70"/>
        <v>0</v>
      </c>
      <c r="FQQ8" s="897">
        <f t="shared" si="70"/>
        <v>0</v>
      </c>
      <c r="FQR8" s="897">
        <f t="shared" si="70"/>
        <v>0</v>
      </c>
      <c r="FQS8" s="897">
        <f t="shared" si="70"/>
        <v>0</v>
      </c>
      <c r="FQT8" s="897">
        <f t="shared" si="70"/>
        <v>0</v>
      </c>
      <c r="FQU8" s="897">
        <f t="shared" si="70"/>
        <v>0</v>
      </c>
      <c r="FQV8" s="897">
        <f t="shared" si="70"/>
        <v>0</v>
      </c>
      <c r="FQW8" s="897">
        <f t="shared" si="70"/>
        <v>0</v>
      </c>
      <c r="FQX8" s="897">
        <f t="shared" si="70"/>
        <v>0</v>
      </c>
      <c r="FQY8" s="897">
        <f t="shared" si="70"/>
        <v>0</v>
      </c>
      <c r="FQZ8" s="897">
        <f t="shared" si="70"/>
        <v>0</v>
      </c>
      <c r="FRA8" s="897">
        <f t="shared" si="70"/>
        <v>0</v>
      </c>
      <c r="FRB8" s="897">
        <f t="shared" si="70"/>
        <v>0</v>
      </c>
      <c r="FRC8" s="897">
        <f t="shared" si="70"/>
        <v>0</v>
      </c>
      <c r="FRD8" s="897">
        <f t="shared" si="70"/>
        <v>0</v>
      </c>
      <c r="FRE8" s="897">
        <f t="shared" si="70"/>
        <v>0</v>
      </c>
      <c r="FRF8" s="897">
        <f t="shared" si="70"/>
        <v>0</v>
      </c>
      <c r="FRG8" s="897">
        <f t="shared" si="70"/>
        <v>0</v>
      </c>
      <c r="FRH8" s="897">
        <f t="shared" si="70"/>
        <v>0</v>
      </c>
      <c r="FRI8" s="897">
        <f t="shared" si="70"/>
        <v>0</v>
      </c>
      <c r="FRJ8" s="897">
        <f t="shared" si="70"/>
        <v>0</v>
      </c>
      <c r="FRK8" s="897">
        <f t="shared" si="70"/>
        <v>0</v>
      </c>
      <c r="FRL8" s="897">
        <f t="shared" si="70"/>
        <v>0</v>
      </c>
      <c r="FRM8" s="897">
        <f t="shared" si="70"/>
        <v>0</v>
      </c>
      <c r="FRN8" s="897">
        <f t="shared" si="70"/>
        <v>0</v>
      </c>
      <c r="FRO8" s="897">
        <f t="shared" si="70"/>
        <v>0</v>
      </c>
      <c r="FRP8" s="897">
        <f t="shared" si="70"/>
        <v>0</v>
      </c>
      <c r="FRQ8" s="897">
        <f t="shared" si="70"/>
        <v>0</v>
      </c>
      <c r="FRR8" s="897">
        <f t="shared" si="70"/>
        <v>0</v>
      </c>
      <c r="FRS8" s="897">
        <f t="shared" si="70"/>
        <v>0</v>
      </c>
      <c r="FRT8" s="897">
        <f t="shared" si="70"/>
        <v>0</v>
      </c>
      <c r="FRU8" s="897">
        <f t="shared" si="70"/>
        <v>0</v>
      </c>
      <c r="FRV8" s="897">
        <f t="shared" si="70"/>
        <v>0</v>
      </c>
      <c r="FRW8" s="897">
        <f t="shared" si="70"/>
        <v>0</v>
      </c>
      <c r="FRX8" s="897">
        <f t="shared" si="70"/>
        <v>0</v>
      </c>
      <c r="FRY8" s="897">
        <f t="shared" si="70"/>
        <v>0</v>
      </c>
      <c r="FRZ8" s="897">
        <f t="shared" si="70"/>
        <v>0</v>
      </c>
      <c r="FSA8" s="897">
        <f t="shared" si="70"/>
        <v>0</v>
      </c>
      <c r="FSB8" s="897">
        <f t="shared" si="70"/>
        <v>0</v>
      </c>
      <c r="FSC8" s="897">
        <f t="shared" si="70"/>
        <v>0</v>
      </c>
      <c r="FSD8" s="897">
        <f t="shared" si="70"/>
        <v>0</v>
      </c>
      <c r="FSE8" s="897">
        <f t="shared" si="70"/>
        <v>0</v>
      </c>
      <c r="FSF8" s="897">
        <f t="shared" si="70"/>
        <v>0</v>
      </c>
      <c r="FSG8" s="897">
        <f t="shared" si="70"/>
        <v>0</v>
      </c>
      <c r="FSH8" s="897">
        <f t="shared" si="70"/>
        <v>0</v>
      </c>
      <c r="FSI8" s="897">
        <f t="shared" si="70"/>
        <v>0</v>
      </c>
      <c r="FSJ8" s="897">
        <f t="shared" si="70"/>
        <v>0</v>
      </c>
      <c r="FSK8" s="897">
        <f t="shared" si="70"/>
        <v>0</v>
      </c>
      <c r="FSL8" s="897">
        <f t="shared" si="70"/>
        <v>0</v>
      </c>
      <c r="FSM8" s="897">
        <f t="shared" si="70"/>
        <v>0</v>
      </c>
      <c r="FSN8" s="897">
        <f t="shared" si="70"/>
        <v>0</v>
      </c>
      <c r="FSO8" s="897">
        <f t="shared" si="70"/>
        <v>0</v>
      </c>
      <c r="FSP8" s="897">
        <f t="shared" si="70"/>
        <v>0</v>
      </c>
      <c r="FSQ8" s="897">
        <f t="shared" si="70"/>
        <v>0</v>
      </c>
      <c r="FSR8" s="897">
        <f t="shared" si="70"/>
        <v>0</v>
      </c>
      <c r="FSS8" s="897">
        <f t="shared" si="70"/>
        <v>0</v>
      </c>
      <c r="FST8" s="897">
        <f t="shared" si="70"/>
        <v>0</v>
      </c>
      <c r="FSU8" s="897">
        <f t="shared" si="70"/>
        <v>0</v>
      </c>
      <c r="FSV8" s="897">
        <f t="shared" ref="FSV8:FVG8" si="71">FSV9+FSV18+FSV40+FSV44+FSV50+FSV14</f>
        <v>0</v>
      </c>
      <c r="FSW8" s="897">
        <f t="shared" si="71"/>
        <v>0</v>
      </c>
      <c r="FSX8" s="897">
        <f t="shared" si="71"/>
        <v>0</v>
      </c>
      <c r="FSY8" s="897">
        <f t="shared" si="71"/>
        <v>0</v>
      </c>
      <c r="FSZ8" s="897">
        <f t="shared" si="71"/>
        <v>0</v>
      </c>
      <c r="FTA8" s="897">
        <f t="shared" si="71"/>
        <v>0</v>
      </c>
      <c r="FTB8" s="897">
        <f t="shared" si="71"/>
        <v>0</v>
      </c>
      <c r="FTC8" s="897">
        <f t="shared" si="71"/>
        <v>0</v>
      </c>
      <c r="FTD8" s="897">
        <f t="shared" si="71"/>
        <v>0</v>
      </c>
      <c r="FTE8" s="897">
        <f t="shared" si="71"/>
        <v>0</v>
      </c>
      <c r="FTF8" s="897">
        <f t="shared" si="71"/>
        <v>0</v>
      </c>
      <c r="FTG8" s="897">
        <f t="shared" si="71"/>
        <v>0</v>
      </c>
      <c r="FTH8" s="897">
        <f t="shared" si="71"/>
        <v>0</v>
      </c>
      <c r="FTI8" s="897">
        <f t="shared" si="71"/>
        <v>0</v>
      </c>
      <c r="FTJ8" s="897">
        <f t="shared" si="71"/>
        <v>0</v>
      </c>
      <c r="FTK8" s="897">
        <f t="shared" si="71"/>
        <v>0</v>
      </c>
      <c r="FTL8" s="897">
        <f t="shared" si="71"/>
        <v>0</v>
      </c>
      <c r="FTM8" s="897">
        <f t="shared" si="71"/>
        <v>0</v>
      </c>
      <c r="FTN8" s="897">
        <f t="shared" si="71"/>
        <v>0</v>
      </c>
      <c r="FTO8" s="897">
        <f t="shared" si="71"/>
        <v>0</v>
      </c>
      <c r="FTP8" s="897">
        <f t="shared" si="71"/>
        <v>0</v>
      </c>
      <c r="FTQ8" s="897">
        <f t="shared" si="71"/>
        <v>0</v>
      </c>
      <c r="FTR8" s="897">
        <f t="shared" si="71"/>
        <v>0</v>
      </c>
      <c r="FTS8" s="897">
        <f t="shared" si="71"/>
        <v>0</v>
      </c>
      <c r="FTT8" s="897">
        <f t="shared" si="71"/>
        <v>0</v>
      </c>
      <c r="FTU8" s="897">
        <f t="shared" si="71"/>
        <v>0</v>
      </c>
      <c r="FTV8" s="897">
        <f t="shared" si="71"/>
        <v>0</v>
      </c>
      <c r="FTW8" s="897">
        <f t="shared" si="71"/>
        <v>0</v>
      </c>
      <c r="FTX8" s="897">
        <f t="shared" si="71"/>
        <v>0</v>
      </c>
      <c r="FTY8" s="897">
        <f t="shared" si="71"/>
        <v>0</v>
      </c>
      <c r="FTZ8" s="897">
        <f t="shared" si="71"/>
        <v>0</v>
      </c>
      <c r="FUA8" s="897">
        <f t="shared" si="71"/>
        <v>0</v>
      </c>
      <c r="FUB8" s="897">
        <f t="shared" si="71"/>
        <v>0</v>
      </c>
      <c r="FUC8" s="897">
        <f t="shared" si="71"/>
        <v>0</v>
      </c>
      <c r="FUD8" s="897">
        <f t="shared" si="71"/>
        <v>0</v>
      </c>
      <c r="FUE8" s="897">
        <f t="shared" si="71"/>
        <v>0</v>
      </c>
      <c r="FUF8" s="897">
        <f t="shared" si="71"/>
        <v>0</v>
      </c>
      <c r="FUG8" s="897">
        <f t="shared" si="71"/>
        <v>0</v>
      </c>
      <c r="FUH8" s="897">
        <f t="shared" si="71"/>
        <v>0</v>
      </c>
      <c r="FUI8" s="897">
        <f t="shared" si="71"/>
        <v>0</v>
      </c>
      <c r="FUJ8" s="897">
        <f t="shared" si="71"/>
        <v>0</v>
      </c>
      <c r="FUK8" s="897">
        <f t="shared" si="71"/>
        <v>0</v>
      </c>
      <c r="FUL8" s="897">
        <f t="shared" si="71"/>
        <v>0</v>
      </c>
      <c r="FUM8" s="897">
        <f t="shared" si="71"/>
        <v>0</v>
      </c>
      <c r="FUN8" s="897">
        <f t="shared" si="71"/>
        <v>0</v>
      </c>
      <c r="FUO8" s="897">
        <f t="shared" si="71"/>
        <v>0</v>
      </c>
      <c r="FUP8" s="897">
        <f t="shared" si="71"/>
        <v>0</v>
      </c>
      <c r="FUQ8" s="897">
        <f t="shared" si="71"/>
        <v>0</v>
      </c>
      <c r="FUR8" s="897">
        <f t="shared" si="71"/>
        <v>0</v>
      </c>
      <c r="FUS8" s="897">
        <f t="shared" si="71"/>
        <v>0</v>
      </c>
      <c r="FUT8" s="897">
        <f t="shared" si="71"/>
        <v>0</v>
      </c>
      <c r="FUU8" s="897">
        <f t="shared" si="71"/>
        <v>0</v>
      </c>
      <c r="FUV8" s="897">
        <f t="shared" si="71"/>
        <v>0</v>
      </c>
      <c r="FUW8" s="897">
        <f t="shared" si="71"/>
        <v>0</v>
      </c>
      <c r="FUX8" s="897">
        <f t="shared" si="71"/>
        <v>0</v>
      </c>
      <c r="FUY8" s="897">
        <f t="shared" si="71"/>
        <v>0</v>
      </c>
      <c r="FUZ8" s="897">
        <f t="shared" si="71"/>
        <v>0</v>
      </c>
      <c r="FVA8" s="897">
        <f t="shared" si="71"/>
        <v>0</v>
      </c>
      <c r="FVB8" s="897">
        <f t="shared" si="71"/>
        <v>0</v>
      </c>
      <c r="FVC8" s="897">
        <f t="shared" si="71"/>
        <v>0</v>
      </c>
      <c r="FVD8" s="897">
        <f t="shared" si="71"/>
        <v>0</v>
      </c>
      <c r="FVE8" s="897">
        <f t="shared" si="71"/>
        <v>0</v>
      </c>
      <c r="FVF8" s="897">
        <f t="shared" si="71"/>
        <v>0</v>
      </c>
      <c r="FVG8" s="897">
        <f t="shared" si="71"/>
        <v>0</v>
      </c>
      <c r="FVH8" s="897">
        <f t="shared" ref="FVH8:FXS8" si="72">FVH9+FVH18+FVH40+FVH44+FVH50+FVH14</f>
        <v>0</v>
      </c>
      <c r="FVI8" s="897">
        <f t="shared" si="72"/>
        <v>0</v>
      </c>
      <c r="FVJ8" s="897">
        <f t="shared" si="72"/>
        <v>0</v>
      </c>
      <c r="FVK8" s="897">
        <f t="shared" si="72"/>
        <v>0</v>
      </c>
      <c r="FVL8" s="897">
        <f t="shared" si="72"/>
        <v>0</v>
      </c>
      <c r="FVM8" s="897">
        <f t="shared" si="72"/>
        <v>0</v>
      </c>
      <c r="FVN8" s="897">
        <f t="shared" si="72"/>
        <v>0</v>
      </c>
      <c r="FVO8" s="897">
        <f t="shared" si="72"/>
        <v>0</v>
      </c>
      <c r="FVP8" s="897">
        <f t="shared" si="72"/>
        <v>0</v>
      </c>
      <c r="FVQ8" s="897">
        <f t="shared" si="72"/>
        <v>0</v>
      </c>
      <c r="FVR8" s="897">
        <f t="shared" si="72"/>
        <v>0</v>
      </c>
      <c r="FVS8" s="897">
        <f t="shared" si="72"/>
        <v>0</v>
      </c>
      <c r="FVT8" s="897">
        <f t="shared" si="72"/>
        <v>0</v>
      </c>
      <c r="FVU8" s="897">
        <f t="shared" si="72"/>
        <v>0</v>
      </c>
      <c r="FVV8" s="897">
        <f t="shared" si="72"/>
        <v>0</v>
      </c>
      <c r="FVW8" s="897">
        <f t="shared" si="72"/>
        <v>0</v>
      </c>
      <c r="FVX8" s="897">
        <f t="shared" si="72"/>
        <v>0</v>
      </c>
      <c r="FVY8" s="897">
        <f t="shared" si="72"/>
        <v>0</v>
      </c>
      <c r="FVZ8" s="897">
        <f t="shared" si="72"/>
        <v>0</v>
      </c>
      <c r="FWA8" s="897">
        <f t="shared" si="72"/>
        <v>0</v>
      </c>
      <c r="FWB8" s="897">
        <f t="shared" si="72"/>
        <v>0</v>
      </c>
      <c r="FWC8" s="897">
        <f t="shared" si="72"/>
        <v>0</v>
      </c>
      <c r="FWD8" s="897">
        <f t="shared" si="72"/>
        <v>0</v>
      </c>
      <c r="FWE8" s="897">
        <f t="shared" si="72"/>
        <v>0</v>
      </c>
      <c r="FWF8" s="897">
        <f t="shared" si="72"/>
        <v>0</v>
      </c>
      <c r="FWG8" s="897">
        <f t="shared" si="72"/>
        <v>0</v>
      </c>
      <c r="FWH8" s="897">
        <f t="shared" si="72"/>
        <v>0</v>
      </c>
      <c r="FWI8" s="897">
        <f t="shared" si="72"/>
        <v>0</v>
      </c>
      <c r="FWJ8" s="897">
        <f t="shared" si="72"/>
        <v>0</v>
      </c>
      <c r="FWK8" s="897">
        <f t="shared" si="72"/>
        <v>0</v>
      </c>
      <c r="FWL8" s="897">
        <f t="shared" si="72"/>
        <v>0</v>
      </c>
      <c r="FWM8" s="897">
        <f t="shared" si="72"/>
        <v>0</v>
      </c>
      <c r="FWN8" s="897">
        <f t="shared" si="72"/>
        <v>0</v>
      </c>
      <c r="FWO8" s="897">
        <f t="shared" si="72"/>
        <v>0</v>
      </c>
      <c r="FWP8" s="897">
        <f t="shared" si="72"/>
        <v>0</v>
      </c>
      <c r="FWQ8" s="897">
        <f t="shared" si="72"/>
        <v>0</v>
      </c>
      <c r="FWR8" s="897">
        <f t="shared" si="72"/>
        <v>0</v>
      </c>
      <c r="FWS8" s="897">
        <f t="shared" si="72"/>
        <v>0</v>
      </c>
      <c r="FWT8" s="897">
        <f t="shared" si="72"/>
        <v>0</v>
      </c>
      <c r="FWU8" s="897">
        <f t="shared" si="72"/>
        <v>0</v>
      </c>
      <c r="FWV8" s="897">
        <f t="shared" si="72"/>
        <v>0</v>
      </c>
      <c r="FWW8" s="897">
        <f t="shared" si="72"/>
        <v>0</v>
      </c>
      <c r="FWX8" s="897">
        <f t="shared" si="72"/>
        <v>0</v>
      </c>
      <c r="FWY8" s="897">
        <f t="shared" si="72"/>
        <v>0</v>
      </c>
      <c r="FWZ8" s="897">
        <f t="shared" si="72"/>
        <v>0</v>
      </c>
      <c r="FXA8" s="897">
        <f t="shared" si="72"/>
        <v>0</v>
      </c>
      <c r="FXB8" s="897">
        <f t="shared" si="72"/>
        <v>0</v>
      </c>
      <c r="FXC8" s="897">
        <f t="shared" si="72"/>
        <v>0</v>
      </c>
      <c r="FXD8" s="897">
        <f t="shared" si="72"/>
        <v>0</v>
      </c>
      <c r="FXE8" s="897">
        <f t="shared" si="72"/>
        <v>0</v>
      </c>
      <c r="FXF8" s="897">
        <f t="shared" si="72"/>
        <v>0</v>
      </c>
      <c r="FXG8" s="897">
        <f t="shared" si="72"/>
        <v>0</v>
      </c>
      <c r="FXH8" s="897">
        <f t="shared" si="72"/>
        <v>0</v>
      </c>
      <c r="FXI8" s="897">
        <f t="shared" si="72"/>
        <v>0</v>
      </c>
      <c r="FXJ8" s="897">
        <f t="shared" si="72"/>
        <v>0</v>
      </c>
      <c r="FXK8" s="897">
        <f t="shared" si="72"/>
        <v>0</v>
      </c>
      <c r="FXL8" s="897">
        <f t="shared" si="72"/>
        <v>0</v>
      </c>
      <c r="FXM8" s="897">
        <f t="shared" si="72"/>
        <v>0</v>
      </c>
      <c r="FXN8" s="897">
        <f t="shared" si="72"/>
        <v>0</v>
      </c>
      <c r="FXO8" s="897">
        <f t="shared" si="72"/>
        <v>0</v>
      </c>
      <c r="FXP8" s="897">
        <f t="shared" si="72"/>
        <v>0</v>
      </c>
      <c r="FXQ8" s="897">
        <f t="shared" si="72"/>
        <v>0</v>
      </c>
      <c r="FXR8" s="897">
        <f t="shared" si="72"/>
        <v>0</v>
      </c>
      <c r="FXS8" s="897">
        <f t="shared" si="72"/>
        <v>0</v>
      </c>
      <c r="FXT8" s="897">
        <f t="shared" ref="FXT8:GAE8" si="73">FXT9+FXT18+FXT40+FXT44+FXT50+FXT14</f>
        <v>0</v>
      </c>
      <c r="FXU8" s="897">
        <f t="shared" si="73"/>
        <v>0</v>
      </c>
      <c r="FXV8" s="897">
        <f t="shared" si="73"/>
        <v>0</v>
      </c>
      <c r="FXW8" s="897">
        <f t="shared" si="73"/>
        <v>0</v>
      </c>
      <c r="FXX8" s="897">
        <f t="shared" si="73"/>
        <v>0</v>
      </c>
      <c r="FXY8" s="897">
        <f t="shared" si="73"/>
        <v>0</v>
      </c>
      <c r="FXZ8" s="897">
        <f t="shared" si="73"/>
        <v>0</v>
      </c>
      <c r="FYA8" s="897">
        <f t="shared" si="73"/>
        <v>0</v>
      </c>
      <c r="FYB8" s="897">
        <f t="shared" si="73"/>
        <v>0</v>
      </c>
      <c r="FYC8" s="897">
        <f t="shared" si="73"/>
        <v>0</v>
      </c>
      <c r="FYD8" s="897">
        <f t="shared" si="73"/>
        <v>0</v>
      </c>
      <c r="FYE8" s="897">
        <f t="shared" si="73"/>
        <v>0</v>
      </c>
      <c r="FYF8" s="897">
        <f t="shared" si="73"/>
        <v>0</v>
      </c>
      <c r="FYG8" s="897">
        <f t="shared" si="73"/>
        <v>0</v>
      </c>
      <c r="FYH8" s="897">
        <f t="shared" si="73"/>
        <v>0</v>
      </c>
      <c r="FYI8" s="897">
        <f t="shared" si="73"/>
        <v>0</v>
      </c>
      <c r="FYJ8" s="897">
        <f t="shared" si="73"/>
        <v>0</v>
      </c>
      <c r="FYK8" s="897">
        <f t="shared" si="73"/>
        <v>0</v>
      </c>
      <c r="FYL8" s="897">
        <f t="shared" si="73"/>
        <v>0</v>
      </c>
      <c r="FYM8" s="897">
        <f t="shared" si="73"/>
        <v>0</v>
      </c>
      <c r="FYN8" s="897">
        <f t="shared" si="73"/>
        <v>0</v>
      </c>
      <c r="FYO8" s="897">
        <f t="shared" si="73"/>
        <v>0</v>
      </c>
      <c r="FYP8" s="897">
        <f t="shared" si="73"/>
        <v>0</v>
      </c>
      <c r="FYQ8" s="897">
        <f t="shared" si="73"/>
        <v>0</v>
      </c>
      <c r="FYR8" s="897">
        <f t="shared" si="73"/>
        <v>0</v>
      </c>
      <c r="FYS8" s="897">
        <f t="shared" si="73"/>
        <v>0</v>
      </c>
      <c r="FYT8" s="897">
        <f t="shared" si="73"/>
        <v>0</v>
      </c>
      <c r="FYU8" s="897">
        <f t="shared" si="73"/>
        <v>0</v>
      </c>
      <c r="FYV8" s="897">
        <f t="shared" si="73"/>
        <v>0</v>
      </c>
      <c r="FYW8" s="897">
        <f t="shared" si="73"/>
        <v>0</v>
      </c>
      <c r="FYX8" s="897">
        <f t="shared" si="73"/>
        <v>0</v>
      </c>
      <c r="FYY8" s="897">
        <f t="shared" si="73"/>
        <v>0</v>
      </c>
      <c r="FYZ8" s="897">
        <f t="shared" si="73"/>
        <v>0</v>
      </c>
      <c r="FZA8" s="897">
        <f t="shared" si="73"/>
        <v>0</v>
      </c>
      <c r="FZB8" s="897">
        <f t="shared" si="73"/>
        <v>0</v>
      </c>
      <c r="FZC8" s="897">
        <f t="shared" si="73"/>
        <v>0</v>
      </c>
      <c r="FZD8" s="897">
        <f t="shared" si="73"/>
        <v>0</v>
      </c>
      <c r="FZE8" s="897">
        <f t="shared" si="73"/>
        <v>0</v>
      </c>
      <c r="FZF8" s="897">
        <f t="shared" si="73"/>
        <v>0</v>
      </c>
      <c r="FZG8" s="897">
        <f t="shared" si="73"/>
        <v>0</v>
      </c>
      <c r="FZH8" s="897">
        <f t="shared" si="73"/>
        <v>0</v>
      </c>
      <c r="FZI8" s="897">
        <f t="shared" si="73"/>
        <v>0</v>
      </c>
      <c r="FZJ8" s="897">
        <f t="shared" si="73"/>
        <v>0</v>
      </c>
      <c r="FZK8" s="897">
        <f t="shared" si="73"/>
        <v>0</v>
      </c>
      <c r="FZL8" s="897">
        <f t="shared" si="73"/>
        <v>0</v>
      </c>
      <c r="FZM8" s="897">
        <f t="shared" si="73"/>
        <v>0</v>
      </c>
      <c r="FZN8" s="897">
        <f t="shared" si="73"/>
        <v>0</v>
      </c>
      <c r="FZO8" s="897">
        <f t="shared" si="73"/>
        <v>0</v>
      </c>
      <c r="FZP8" s="897">
        <f t="shared" si="73"/>
        <v>0</v>
      </c>
      <c r="FZQ8" s="897">
        <f t="shared" si="73"/>
        <v>0</v>
      </c>
      <c r="FZR8" s="897">
        <f t="shared" si="73"/>
        <v>0</v>
      </c>
      <c r="FZS8" s="897">
        <f t="shared" si="73"/>
        <v>0</v>
      </c>
      <c r="FZT8" s="897">
        <f t="shared" si="73"/>
        <v>0</v>
      </c>
      <c r="FZU8" s="897">
        <f t="shared" si="73"/>
        <v>0</v>
      </c>
      <c r="FZV8" s="897">
        <f t="shared" si="73"/>
        <v>0</v>
      </c>
      <c r="FZW8" s="897">
        <f t="shared" si="73"/>
        <v>0</v>
      </c>
      <c r="FZX8" s="897">
        <f t="shared" si="73"/>
        <v>0</v>
      </c>
      <c r="FZY8" s="897">
        <f t="shared" si="73"/>
        <v>0</v>
      </c>
      <c r="FZZ8" s="897">
        <f t="shared" si="73"/>
        <v>0</v>
      </c>
      <c r="GAA8" s="897">
        <f t="shared" si="73"/>
        <v>0</v>
      </c>
      <c r="GAB8" s="897">
        <f t="shared" si="73"/>
        <v>0</v>
      </c>
      <c r="GAC8" s="897">
        <f t="shared" si="73"/>
        <v>0</v>
      </c>
      <c r="GAD8" s="897">
        <f t="shared" si="73"/>
        <v>0</v>
      </c>
      <c r="GAE8" s="897">
        <f t="shared" si="73"/>
        <v>0</v>
      </c>
      <c r="GAF8" s="897">
        <f t="shared" ref="GAF8:GCQ8" si="74">GAF9+GAF18+GAF40+GAF44+GAF50+GAF14</f>
        <v>0</v>
      </c>
      <c r="GAG8" s="897">
        <f t="shared" si="74"/>
        <v>0</v>
      </c>
      <c r="GAH8" s="897">
        <f t="shared" si="74"/>
        <v>0</v>
      </c>
      <c r="GAI8" s="897">
        <f t="shared" si="74"/>
        <v>0</v>
      </c>
      <c r="GAJ8" s="897">
        <f t="shared" si="74"/>
        <v>0</v>
      </c>
      <c r="GAK8" s="897">
        <f t="shared" si="74"/>
        <v>0</v>
      </c>
      <c r="GAL8" s="897">
        <f t="shared" si="74"/>
        <v>0</v>
      </c>
      <c r="GAM8" s="897">
        <f t="shared" si="74"/>
        <v>0</v>
      </c>
      <c r="GAN8" s="897">
        <f t="shared" si="74"/>
        <v>0</v>
      </c>
      <c r="GAO8" s="897">
        <f t="shared" si="74"/>
        <v>0</v>
      </c>
      <c r="GAP8" s="897">
        <f t="shared" si="74"/>
        <v>0</v>
      </c>
      <c r="GAQ8" s="897">
        <f t="shared" si="74"/>
        <v>0</v>
      </c>
      <c r="GAR8" s="897">
        <f t="shared" si="74"/>
        <v>0</v>
      </c>
      <c r="GAS8" s="897">
        <f t="shared" si="74"/>
        <v>0</v>
      </c>
      <c r="GAT8" s="897">
        <f t="shared" si="74"/>
        <v>0</v>
      </c>
      <c r="GAU8" s="897">
        <f t="shared" si="74"/>
        <v>0</v>
      </c>
      <c r="GAV8" s="897">
        <f t="shared" si="74"/>
        <v>0</v>
      </c>
      <c r="GAW8" s="897">
        <f t="shared" si="74"/>
        <v>0</v>
      </c>
      <c r="GAX8" s="897">
        <f t="shared" si="74"/>
        <v>0</v>
      </c>
      <c r="GAY8" s="897">
        <f t="shared" si="74"/>
        <v>0</v>
      </c>
      <c r="GAZ8" s="897">
        <f t="shared" si="74"/>
        <v>0</v>
      </c>
      <c r="GBA8" s="897">
        <f t="shared" si="74"/>
        <v>0</v>
      </c>
      <c r="GBB8" s="897">
        <f t="shared" si="74"/>
        <v>0</v>
      </c>
      <c r="GBC8" s="897">
        <f t="shared" si="74"/>
        <v>0</v>
      </c>
      <c r="GBD8" s="897">
        <f t="shared" si="74"/>
        <v>0</v>
      </c>
      <c r="GBE8" s="897">
        <f t="shared" si="74"/>
        <v>0</v>
      </c>
      <c r="GBF8" s="897">
        <f t="shared" si="74"/>
        <v>0</v>
      </c>
      <c r="GBG8" s="897">
        <f t="shared" si="74"/>
        <v>0</v>
      </c>
      <c r="GBH8" s="897">
        <f t="shared" si="74"/>
        <v>0</v>
      </c>
      <c r="GBI8" s="897">
        <f t="shared" si="74"/>
        <v>0</v>
      </c>
      <c r="GBJ8" s="897">
        <f t="shared" si="74"/>
        <v>0</v>
      </c>
      <c r="GBK8" s="897">
        <f t="shared" si="74"/>
        <v>0</v>
      </c>
      <c r="GBL8" s="897">
        <f t="shared" si="74"/>
        <v>0</v>
      </c>
      <c r="GBM8" s="897">
        <f t="shared" si="74"/>
        <v>0</v>
      </c>
      <c r="GBN8" s="897">
        <f t="shared" si="74"/>
        <v>0</v>
      </c>
      <c r="GBO8" s="897">
        <f t="shared" si="74"/>
        <v>0</v>
      </c>
      <c r="GBP8" s="897">
        <f t="shared" si="74"/>
        <v>0</v>
      </c>
      <c r="GBQ8" s="897">
        <f t="shared" si="74"/>
        <v>0</v>
      </c>
      <c r="GBR8" s="897">
        <f t="shared" si="74"/>
        <v>0</v>
      </c>
      <c r="GBS8" s="897">
        <f t="shared" si="74"/>
        <v>0</v>
      </c>
      <c r="GBT8" s="897">
        <f t="shared" si="74"/>
        <v>0</v>
      </c>
      <c r="GBU8" s="897">
        <f t="shared" si="74"/>
        <v>0</v>
      </c>
      <c r="GBV8" s="897">
        <f t="shared" si="74"/>
        <v>0</v>
      </c>
      <c r="GBW8" s="897">
        <f t="shared" si="74"/>
        <v>0</v>
      </c>
      <c r="GBX8" s="897">
        <f t="shared" si="74"/>
        <v>0</v>
      </c>
      <c r="GBY8" s="897">
        <f t="shared" si="74"/>
        <v>0</v>
      </c>
      <c r="GBZ8" s="897">
        <f t="shared" si="74"/>
        <v>0</v>
      </c>
      <c r="GCA8" s="897">
        <f t="shared" si="74"/>
        <v>0</v>
      </c>
      <c r="GCB8" s="897">
        <f t="shared" si="74"/>
        <v>0</v>
      </c>
      <c r="GCC8" s="897">
        <f t="shared" si="74"/>
        <v>0</v>
      </c>
      <c r="GCD8" s="897">
        <f t="shared" si="74"/>
        <v>0</v>
      </c>
      <c r="GCE8" s="897">
        <f t="shared" si="74"/>
        <v>0</v>
      </c>
      <c r="GCF8" s="897">
        <f t="shared" si="74"/>
        <v>0</v>
      </c>
      <c r="GCG8" s="897">
        <f t="shared" si="74"/>
        <v>0</v>
      </c>
      <c r="GCH8" s="897">
        <f t="shared" si="74"/>
        <v>0</v>
      </c>
      <c r="GCI8" s="897">
        <f t="shared" si="74"/>
        <v>0</v>
      </c>
      <c r="GCJ8" s="897">
        <f t="shared" si="74"/>
        <v>0</v>
      </c>
      <c r="GCK8" s="897">
        <f t="shared" si="74"/>
        <v>0</v>
      </c>
      <c r="GCL8" s="897">
        <f t="shared" si="74"/>
        <v>0</v>
      </c>
      <c r="GCM8" s="897">
        <f t="shared" si="74"/>
        <v>0</v>
      </c>
      <c r="GCN8" s="897">
        <f t="shared" si="74"/>
        <v>0</v>
      </c>
      <c r="GCO8" s="897">
        <f t="shared" si="74"/>
        <v>0</v>
      </c>
      <c r="GCP8" s="897">
        <f t="shared" si="74"/>
        <v>0</v>
      </c>
      <c r="GCQ8" s="897">
        <f t="shared" si="74"/>
        <v>0</v>
      </c>
      <c r="GCR8" s="897">
        <f t="shared" ref="GCR8:GFC8" si="75">GCR9+GCR18+GCR40+GCR44+GCR50+GCR14</f>
        <v>0</v>
      </c>
      <c r="GCS8" s="897">
        <f t="shared" si="75"/>
        <v>0</v>
      </c>
      <c r="GCT8" s="897">
        <f t="shared" si="75"/>
        <v>0</v>
      </c>
      <c r="GCU8" s="897">
        <f t="shared" si="75"/>
        <v>0</v>
      </c>
      <c r="GCV8" s="897">
        <f t="shared" si="75"/>
        <v>0</v>
      </c>
      <c r="GCW8" s="897">
        <f t="shared" si="75"/>
        <v>0</v>
      </c>
      <c r="GCX8" s="897">
        <f t="shared" si="75"/>
        <v>0</v>
      </c>
      <c r="GCY8" s="897">
        <f t="shared" si="75"/>
        <v>0</v>
      </c>
      <c r="GCZ8" s="897">
        <f t="shared" si="75"/>
        <v>0</v>
      </c>
      <c r="GDA8" s="897">
        <f t="shared" si="75"/>
        <v>0</v>
      </c>
      <c r="GDB8" s="897">
        <f t="shared" si="75"/>
        <v>0</v>
      </c>
      <c r="GDC8" s="897">
        <f t="shared" si="75"/>
        <v>0</v>
      </c>
      <c r="GDD8" s="897">
        <f t="shared" si="75"/>
        <v>0</v>
      </c>
      <c r="GDE8" s="897">
        <f t="shared" si="75"/>
        <v>0</v>
      </c>
      <c r="GDF8" s="897">
        <f t="shared" si="75"/>
        <v>0</v>
      </c>
      <c r="GDG8" s="897">
        <f t="shared" si="75"/>
        <v>0</v>
      </c>
      <c r="GDH8" s="897">
        <f t="shared" si="75"/>
        <v>0</v>
      </c>
      <c r="GDI8" s="897">
        <f t="shared" si="75"/>
        <v>0</v>
      </c>
      <c r="GDJ8" s="897">
        <f t="shared" si="75"/>
        <v>0</v>
      </c>
      <c r="GDK8" s="897">
        <f t="shared" si="75"/>
        <v>0</v>
      </c>
      <c r="GDL8" s="897">
        <f t="shared" si="75"/>
        <v>0</v>
      </c>
      <c r="GDM8" s="897">
        <f t="shared" si="75"/>
        <v>0</v>
      </c>
      <c r="GDN8" s="897">
        <f t="shared" si="75"/>
        <v>0</v>
      </c>
      <c r="GDO8" s="897">
        <f t="shared" si="75"/>
        <v>0</v>
      </c>
      <c r="GDP8" s="897">
        <f t="shared" si="75"/>
        <v>0</v>
      </c>
      <c r="GDQ8" s="897">
        <f t="shared" si="75"/>
        <v>0</v>
      </c>
      <c r="GDR8" s="897">
        <f t="shared" si="75"/>
        <v>0</v>
      </c>
      <c r="GDS8" s="897">
        <f t="shared" si="75"/>
        <v>0</v>
      </c>
      <c r="GDT8" s="897">
        <f t="shared" si="75"/>
        <v>0</v>
      </c>
      <c r="GDU8" s="897">
        <f t="shared" si="75"/>
        <v>0</v>
      </c>
      <c r="GDV8" s="897">
        <f t="shared" si="75"/>
        <v>0</v>
      </c>
      <c r="GDW8" s="897">
        <f t="shared" si="75"/>
        <v>0</v>
      </c>
      <c r="GDX8" s="897">
        <f t="shared" si="75"/>
        <v>0</v>
      </c>
      <c r="GDY8" s="897">
        <f t="shared" si="75"/>
        <v>0</v>
      </c>
      <c r="GDZ8" s="897">
        <f t="shared" si="75"/>
        <v>0</v>
      </c>
      <c r="GEA8" s="897">
        <f t="shared" si="75"/>
        <v>0</v>
      </c>
      <c r="GEB8" s="897">
        <f t="shared" si="75"/>
        <v>0</v>
      </c>
      <c r="GEC8" s="897">
        <f t="shared" si="75"/>
        <v>0</v>
      </c>
      <c r="GED8" s="897">
        <f t="shared" si="75"/>
        <v>0</v>
      </c>
      <c r="GEE8" s="897">
        <f t="shared" si="75"/>
        <v>0</v>
      </c>
      <c r="GEF8" s="897">
        <f t="shared" si="75"/>
        <v>0</v>
      </c>
      <c r="GEG8" s="897">
        <f t="shared" si="75"/>
        <v>0</v>
      </c>
      <c r="GEH8" s="897">
        <f t="shared" si="75"/>
        <v>0</v>
      </c>
      <c r="GEI8" s="897">
        <f t="shared" si="75"/>
        <v>0</v>
      </c>
      <c r="GEJ8" s="897">
        <f t="shared" si="75"/>
        <v>0</v>
      </c>
      <c r="GEK8" s="897">
        <f t="shared" si="75"/>
        <v>0</v>
      </c>
      <c r="GEL8" s="897">
        <f t="shared" si="75"/>
        <v>0</v>
      </c>
      <c r="GEM8" s="897">
        <f t="shared" si="75"/>
        <v>0</v>
      </c>
      <c r="GEN8" s="897">
        <f t="shared" si="75"/>
        <v>0</v>
      </c>
      <c r="GEO8" s="897">
        <f t="shared" si="75"/>
        <v>0</v>
      </c>
      <c r="GEP8" s="897">
        <f t="shared" si="75"/>
        <v>0</v>
      </c>
      <c r="GEQ8" s="897">
        <f t="shared" si="75"/>
        <v>0</v>
      </c>
      <c r="GER8" s="897">
        <f t="shared" si="75"/>
        <v>0</v>
      </c>
      <c r="GES8" s="897">
        <f t="shared" si="75"/>
        <v>0</v>
      </c>
      <c r="GET8" s="897">
        <f t="shared" si="75"/>
        <v>0</v>
      </c>
      <c r="GEU8" s="897">
        <f t="shared" si="75"/>
        <v>0</v>
      </c>
      <c r="GEV8" s="897">
        <f t="shared" si="75"/>
        <v>0</v>
      </c>
      <c r="GEW8" s="897">
        <f t="shared" si="75"/>
        <v>0</v>
      </c>
      <c r="GEX8" s="897">
        <f t="shared" si="75"/>
        <v>0</v>
      </c>
      <c r="GEY8" s="897">
        <f t="shared" si="75"/>
        <v>0</v>
      </c>
      <c r="GEZ8" s="897">
        <f t="shared" si="75"/>
        <v>0</v>
      </c>
      <c r="GFA8" s="897">
        <f t="shared" si="75"/>
        <v>0</v>
      </c>
      <c r="GFB8" s="897">
        <f t="shared" si="75"/>
        <v>0</v>
      </c>
      <c r="GFC8" s="897">
        <f t="shared" si="75"/>
        <v>0</v>
      </c>
      <c r="GFD8" s="897">
        <f t="shared" ref="GFD8:GHO8" si="76">GFD9+GFD18+GFD40+GFD44+GFD50+GFD14</f>
        <v>0</v>
      </c>
      <c r="GFE8" s="897">
        <f t="shared" si="76"/>
        <v>0</v>
      </c>
      <c r="GFF8" s="897">
        <f t="shared" si="76"/>
        <v>0</v>
      </c>
      <c r="GFG8" s="897">
        <f t="shared" si="76"/>
        <v>0</v>
      </c>
      <c r="GFH8" s="897">
        <f t="shared" si="76"/>
        <v>0</v>
      </c>
      <c r="GFI8" s="897">
        <f t="shared" si="76"/>
        <v>0</v>
      </c>
      <c r="GFJ8" s="897">
        <f t="shared" si="76"/>
        <v>0</v>
      </c>
      <c r="GFK8" s="897">
        <f t="shared" si="76"/>
        <v>0</v>
      </c>
      <c r="GFL8" s="897">
        <f t="shared" si="76"/>
        <v>0</v>
      </c>
      <c r="GFM8" s="897">
        <f t="shared" si="76"/>
        <v>0</v>
      </c>
      <c r="GFN8" s="897">
        <f t="shared" si="76"/>
        <v>0</v>
      </c>
      <c r="GFO8" s="897">
        <f t="shared" si="76"/>
        <v>0</v>
      </c>
      <c r="GFP8" s="897">
        <f t="shared" si="76"/>
        <v>0</v>
      </c>
      <c r="GFQ8" s="897">
        <f t="shared" si="76"/>
        <v>0</v>
      </c>
      <c r="GFR8" s="897">
        <f t="shared" si="76"/>
        <v>0</v>
      </c>
      <c r="GFS8" s="897">
        <f t="shared" si="76"/>
        <v>0</v>
      </c>
      <c r="GFT8" s="897">
        <f t="shared" si="76"/>
        <v>0</v>
      </c>
      <c r="GFU8" s="897">
        <f t="shared" si="76"/>
        <v>0</v>
      </c>
      <c r="GFV8" s="897">
        <f t="shared" si="76"/>
        <v>0</v>
      </c>
      <c r="GFW8" s="897">
        <f t="shared" si="76"/>
        <v>0</v>
      </c>
      <c r="GFX8" s="897">
        <f t="shared" si="76"/>
        <v>0</v>
      </c>
      <c r="GFY8" s="897">
        <f t="shared" si="76"/>
        <v>0</v>
      </c>
      <c r="GFZ8" s="897">
        <f t="shared" si="76"/>
        <v>0</v>
      </c>
      <c r="GGA8" s="897">
        <f t="shared" si="76"/>
        <v>0</v>
      </c>
      <c r="GGB8" s="897">
        <f t="shared" si="76"/>
        <v>0</v>
      </c>
      <c r="GGC8" s="897">
        <f t="shared" si="76"/>
        <v>0</v>
      </c>
      <c r="GGD8" s="897">
        <f t="shared" si="76"/>
        <v>0</v>
      </c>
      <c r="GGE8" s="897">
        <f t="shared" si="76"/>
        <v>0</v>
      </c>
      <c r="GGF8" s="897">
        <f t="shared" si="76"/>
        <v>0</v>
      </c>
      <c r="GGG8" s="897">
        <f t="shared" si="76"/>
        <v>0</v>
      </c>
      <c r="GGH8" s="897">
        <f t="shared" si="76"/>
        <v>0</v>
      </c>
      <c r="GGI8" s="897">
        <f t="shared" si="76"/>
        <v>0</v>
      </c>
      <c r="GGJ8" s="897">
        <f t="shared" si="76"/>
        <v>0</v>
      </c>
      <c r="GGK8" s="897">
        <f t="shared" si="76"/>
        <v>0</v>
      </c>
      <c r="GGL8" s="897">
        <f t="shared" si="76"/>
        <v>0</v>
      </c>
      <c r="GGM8" s="897">
        <f t="shared" si="76"/>
        <v>0</v>
      </c>
      <c r="GGN8" s="897">
        <f t="shared" si="76"/>
        <v>0</v>
      </c>
      <c r="GGO8" s="897">
        <f t="shared" si="76"/>
        <v>0</v>
      </c>
      <c r="GGP8" s="897">
        <f t="shared" si="76"/>
        <v>0</v>
      </c>
      <c r="GGQ8" s="897">
        <f t="shared" si="76"/>
        <v>0</v>
      </c>
      <c r="GGR8" s="897">
        <f t="shared" si="76"/>
        <v>0</v>
      </c>
      <c r="GGS8" s="897">
        <f t="shared" si="76"/>
        <v>0</v>
      </c>
      <c r="GGT8" s="897">
        <f t="shared" si="76"/>
        <v>0</v>
      </c>
      <c r="GGU8" s="897">
        <f t="shared" si="76"/>
        <v>0</v>
      </c>
      <c r="GGV8" s="897">
        <f t="shared" si="76"/>
        <v>0</v>
      </c>
      <c r="GGW8" s="897">
        <f t="shared" si="76"/>
        <v>0</v>
      </c>
      <c r="GGX8" s="897">
        <f t="shared" si="76"/>
        <v>0</v>
      </c>
      <c r="GGY8" s="897">
        <f t="shared" si="76"/>
        <v>0</v>
      </c>
      <c r="GGZ8" s="897">
        <f t="shared" si="76"/>
        <v>0</v>
      </c>
      <c r="GHA8" s="897">
        <f t="shared" si="76"/>
        <v>0</v>
      </c>
      <c r="GHB8" s="897">
        <f t="shared" si="76"/>
        <v>0</v>
      </c>
      <c r="GHC8" s="897">
        <f t="shared" si="76"/>
        <v>0</v>
      </c>
      <c r="GHD8" s="897">
        <f t="shared" si="76"/>
        <v>0</v>
      </c>
      <c r="GHE8" s="897">
        <f t="shared" si="76"/>
        <v>0</v>
      </c>
      <c r="GHF8" s="897">
        <f t="shared" si="76"/>
        <v>0</v>
      </c>
      <c r="GHG8" s="897">
        <f t="shared" si="76"/>
        <v>0</v>
      </c>
      <c r="GHH8" s="897">
        <f t="shared" si="76"/>
        <v>0</v>
      </c>
      <c r="GHI8" s="897">
        <f t="shared" si="76"/>
        <v>0</v>
      </c>
      <c r="GHJ8" s="897">
        <f t="shared" si="76"/>
        <v>0</v>
      </c>
      <c r="GHK8" s="897">
        <f t="shared" si="76"/>
        <v>0</v>
      </c>
      <c r="GHL8" s="897">
        <f t="shared" si="76"/>
        <v>0</v>
      </c>
      <c r="GHM8" s="897">
        <f t="shared" si="76"/>
        <v>0</v>
      </c>
      <c r="GHN8" s="897">
        <f t="shared" si="76"/>
        <v>0</v>
      </c>
      <c r="GHO8" s="897">
        <f t="shared" si="76"/>
        <v>0</v>
      </c>
      <c r="GHP8" s="897">
        <f t="shared" ref="GHP8:GKA8" si="77">GHP9+GHP18+GHP40+GHP44+GHP50+GHP14</f>
        <v>0</v>
      </c>
      <c r="GHQ8" s="897">
        <f t="shared" si="77"/>
        <v>0</v>
      </c>
      <c r="GHR8" s="897">
        <f t="shared" si="77"/>
        <v>0</v>
      </c>
      <c r="GHS8" s="897">
        <f t="shared" si="77"/>
        <v>0</v>
      </c>
      <c r="GHT8" s="897">
        <f t="shared" si="77"/>
        <v>0</v>
      </c>
      <c r="GHU8" s="897">
        <f t="shared" si="77"/>
        <v>0</v>
      </c>
      <c r="GHV8" s="897">
        <f t="shared" si="77"/>
        <v>0</v>
      </c>
      <c r="GHW8" s="897">
        <f t="shared" si="77"/>
        <v>0</v>
      </c>
      <c r="GHX8" s="897">
        <f t="shared" si="77"/>
        <v>0</v>
      </c>
      <c r="GHY8" s="897">
        <f t="shared" si="77"/>
        <v>0</v>
      </c>
      <c r="GHZ8" s="897">
        <f t="shared" si="77"/>
        <v>0</v>
      </c>
      <c r="GIA8" s="897">
        <f t="shared" si="77"/>
        <v>0</v>
      </c>
      <c r="GIB8" s="897">
        <f t="shared" si="77"/>
        <v>0</v>
      </c>
      <c r="GIC8" s="897">
        <f t="shared" si="77"/>
        <v>0</v>
      </c>
      <c r="GID8" s="897">
        <f t="shared" si="77"/>
        <v>0</v>
      </c>
      <c r="GIE8" s="897">
        <f t="shared" si="77"/>
        <v>0</v>
      </c>
      <c r="GIF8" s="897">
        <f t="shared" si="77"/>
        <v>0</v>
      </c>
      <c r="GIG8" s="897">
        <f t="shared" si="77"/>
        <v>0</v>
      </c>
      <c r="GIH8" s="897">
        <f t="shared" si="77"/>
        <v>0</v>
      </c>
      <c r="GII8" s="897">
        <f t="shared" si="77"/>
        <v>0</v>
      </c>
      <c r="GIJ8" s="897">
        <f t="shared" si="77"/>
        <v>0</v>
      </c>
      <c r="GIK8" s="897">
        <f t="shared" si="77"/>
        <v>0</v>
      </c>
      <c r="GIL8" s="897">
        <f t="shared" si="77"/>
        <v>0</v>
      </c>
      <c r="GIM8" s="897">
        <f t="shared" si="77"/>
        <v>0</v>
      </c>
      <c r="GIN8" s="897">
        <f t="shared" si="77"/>
        <v>0</v>
      </c>
      <c r="GIO8" s="897">
        <f t="shared" si="77"/>
        <v>0</v>
      </c>
      <c r="GIP8" s="897">
        <f t="shared" si="77"/>
        <v>0</v>
      </c>
      <c r="GIQ8" s="897">
        <f t="shared" si="77"/>
        <v>0</v>
      </c>
      <c r="GIR8" s="897">
        <f t="shared" si="77"/>
        <v>0</v>
      </c>
      <c r="GIS8" s="897">
        <f t="shared" si="77"/>
        <v>0</v>
      </c>
      <c r="GIT8" s="897">
        <f t="shared" si="77"/>
        <v>0</v>
      </c>
      <c r="GIU8" s="897">
        <f t="shared" si="77"/>
        <v>0</v>
      </c>
      <c r="GIV8" s="897">
        <f t="shared" si="77"/>
        <v>0</v>
      </c>
      <c r="GIW8" s="897">
        <f t="shared" si="77"/>
        <v>0</v>
      </c>
      <c r="GIX8" s="897">
        <f t="shared" si="77"/>
        <v>0</v>
      </c>
      <c r="GIY8" s="897">
        <f t="shared" si="77"/>
        <v>0</v>
      </c>
      <c r="GIZ8" s="897">
        <f t="shared" si="77"/>
        <v>0</v>
      </c>
      <c r="GJA8" s="897">
        <f t="shared" si="77"/>
        <v>0</v>
      </c>
      <c r="GJB8" s="897">
        <f t="shared" si="77"/>
        <v>0</v>
      </c>
      <c r="GJC8" s="897">
        <f t="shared" si="77"/>
        <v>0</v>
      </c>
      <c r="GJD8" s="897">
        <f t="shared" si="77"/>
        <v>0</v>
      </c>
      <c r="GJE8" s="897">
        <f t="shared" si="77"/>
        <v>0</v>
      </c>
      <c r="GJF8" s="897">
        <f t="shared" si="77"/>
        <v>0</v>
      </c>
      <c r="GJG8" s="897">
        <f t="shared" si="77"/>
        <v>0</v>
      </c>
      <c r="GJH8" s="897">
        <f t="shared" si="77"/>
        <v>0</v>
      </c>
      <c r="GJI8" s="897">
        <f t="shared" si="77"/>
        <v>0</v>
      </c>
      <c r="GJJ8" s="897">
        <f t="shared" si="77"/>
        <v>0</v>
      </c>
      <c r="GJK8" s="897">
        <f t="shared" si="77"/>
        <v>0</v>
      </c>
      <c r="GJL8" s="897">
        <f t="shared" si="77"/>
        <v>0</v>
      </c>
      <c r="GJM8" s="897">
        <f t="shared" si="77"/>
        <v>0</v>
      </c>
      <c r="GJN8" s="897">
        <f t="shared" si="77"/>
        <v>0</v>
      </c>
      <c r="GJO8" s="897">
        <f t="shared" si="77"/>
        <v>0</v>
      </c>
      <c r="GJP8" s="897">
        <f t="shared" si="77"/>
        <v>0</v>
      </c>
      <c r="GJQ8" s="897">
        <f t="shared" si="77"/>
        <v>0</v>
      </c>
      <c r="GJR8" s="897">
        <f t="shared" si="77"/>
        <v>0</v>
      </c>
      <c r="GJS8" s="897">
        <f t="shared" si="77"/>
        <v>0</v>
      </c>
      <c r="GJT8" s="897">
        <f t="shared" si="77"/>
        <v>0</v>
      </c>
      <c r="GJU8" s="897">
        <f t="shared" si="77"/>
        <v>0</v>
      </c>
      <c r="GJV8" s="897">
        <f t="shared" si="77"/>
        <v>0</v>
      </c>
      <c r="GJW8" s="897">
        <f t="shared" si="77"/>
        <v>0</v>
      </c>
      <c r="GJX8" s="897">
        <f t="shared" si="77"/>
        <v>0</v>
      </c>
      <c r="GJY8" s="897">
        <f t="shared" si="77"/>
        <v>0</v>
      </c>
      <c r="GJZ8" s="897">
        <f t="shared" si="77"/>
        <v>0</v>
      </c>
      <c r="GKA8" s="897">
        <f t="shared" si="77"/>
        <v>0</v>
      </c>
      <c r="GKB8" s="897">
        <f t="shared" ref="GKB8:GMM8" si="78">GKB9+GKB18+GKB40+GKB44+GKB50+GKB14</f>
        <v>0</v>
      </c>
      <c r="GKC8" s="897">
        <f t="shared" si="78"/>
        <v>0</v>
      </c>
      <c r="GKD8" s="897">
        <f t="shared" si="78"/>
        <v>0</v>
      </c>
      <c r="GKE8" s="897">
        <f t="shared" si="78"/>
        <v>0</v>
      </c>
      <c r="GKF8" s="897">
        <f t="shared" si="78"/>
        <v>0</v>
      </c>
      <c r="GKG8" s="897">
        <f t="shared" si="78"/>
        <v>0</v>
      </c>
      <c r="GKH8" s="897">
        <f t="shared" si="78"/>
        <v>0</v>
      </c>
      <c r="GKI8" s="897">
        <f t="shared" si="78"/>
        <v>0</v>
      </c>
      <c r="GKJ8" s="897">
        <f t="shared" si="78"/>
        <v>0</v>
      </c>
      <c r="GKK8" s="897">
        <f t="shared" si="78"/>
        <v>0</v>
      </c>
      <c r="GKL8" s="897">
        <f t="shared" si="78"/>
        <v>0</v>
      </c>
      <c r="GKM8" s="897">
        <f t="shared" si="78"/>
        <v>0</v>
      </c>
      <c r="GKN8" s="897">
        <f t="shared" si="78"/>
        <v>0</v>
      </c>
      <c r="GKO8" s="897">
        <f t="shared" si="78"/>
        <v>0</v>
      </c>
      <c r="GKP8" s="897">
        <f t="shared" si="78"/>
        <v>0</v>
      </c>
      <c r="GKQ8" s="897">
        <f t="shared" si="78"/>
        <v>0</v>
      </c>
      <c r="GKR8" s="897">
        <f t="shared" si="78"/>
        <v>0</v>
      </c>
      <c r="GKS8" s="897">
        <f t="shared" si="78"/>
        <v>0</v>
      </c>
      <c r="GKT8" s="897">
        <f t="shared" si="78"/>
        <v>0</v>
      </c>
      <c r="GKU8" s="897">
        <f t="shared" si="78"/>
        <v>0</v>
      </c>
      <c r="GKV8" s="897">
        <f t="shared" si="78"/>
        <v>0</v>
      </c>
      <c r="GKW8" s="897">
        <f t="shared" si="78"/>
        <v>0</v>
      </c>
      <c r="GKX8" s="897">
        <f t="shared" si="78"/>
        <v>0</v>
      </c>
      <c r="GKY8" s="897">
        <f t="shared" si="78"/>
        <v>0</v>
      </c>
      <c r="GKZ8" s="897">
        <f t="shared" si="78"/>
        <v>0</v>
      </c>
      <c r="GLA8" s="897">
        <f t="shared" si="78"/>
        <v>0</v>
      </c>
      <c r="GLB8" s="897">
        <f t="shared" si="78"/>
        <v>0</v>
      </c>
      <c r="GLC8" s="897">
        <f t="shared" si="78"/>
        <v>0</v>
      </c>
      <c r="GLD8" s="897">
        <f t="shared" si="78"/>
        <v>0</v>
      </c>
      <c r="GLE8" s="897">
        <f t="shared" si="78"/>
        <v>0</v>
      </c>
      <c r="GLF8" s="897">
        <f t="shared" si="78"/>
        <v>0</v>
      </c>
      <c r="GLG8" s="897">
        <f t="shared" si="78"/>
        <v>0</v>
      </c>
      <c r="GLH8" s="897">
        <f t="shared" si="78"/>
        <v>0</v>
      </c>
      <c r="GLI8" s="897">
        <f t="shared" si="78"/>
        <v>0</v>
      </c>
      <c r="GLJ8" s="897">
        <f t="shared" si="78"/>
        <v>0</v>
      </c>
      <c r="GLK8" s="897">
        <f t="shared" si="78"/>
        <v>0</v>
      </c>
      <c r="GLL8" s="897">
        <f t="shared" si="78"/>
        <v>0</v>
      </c>
      <c r="GLM8" s="897">
        <f t="shared" si="78"/>
        <v>0</v>
      </c>
      <c r="GLN8" s="897">
        <f t="shared" si="78"/>
        <v>0</v>
      </c>
      <c r="GLO8" s="897">
        <f t="shared" si="78"/>
        <v>0</v>
      </c>
      <c r="GLP8" s="897">
        <f t="shared" si="78"/>
        <v>0</v>
      </c>
      <c r="GLQ8" s="897">
        <f t="shared" si="78"/>
        <v>0</v>
      </c>
      <c r="GLR8" s="897">
        <f t="shared" si="78"/>
        <v>0</v>
      </c>
      <c r="GLS8" s="897">
        <f t="shared" si="78"/>
        <v>0</v>
      </c>
      <c r="GLT8" s="897">
        <f t="shared" si="78"/>
        <v>0</v>
      </c>
      <c r="GLU8" s="897">
        <f t="shared" si="78"/>
        <v>0</v>
      </c>
      <c r="GLV8" s="897">
        <f t="shared" si="78"/>
        <v>0</v>
      </c>
      <c r="GLW8" s="897">
        <f t="shared" si="78"/>
        <v>0</v>
      </c>
      <c r="GLX8" s="897">
        <f t="shared" si="78"/>
        <v>0</v>
      </c>
      <c r="GLY8" s="897">
        <f t="shared" si="78"/>
        <v>0</v>
      </c>
      <c r="GLZ8" s="897">
        <f t="shared" si="78"/>
        <v>0</v>
      </c>
      <c r="GMA8" s="897">
        <f t="shared" si="78"/>
        <v>0</v>
      </c>
      <c r="GMB8" s="897">
        <f t="shared" si="78"/>
        <v>0</v>
      </c>
      <c r="GMC8" s="897">
        <f t="shared" si="78"/>
        <v>0</v>
      </c>
      <c r="GMD8" s="897">
        <f t="shared" si="78"/>
        <v>0</v>
      </c>
      <c r="GME8" s="897">
        <f t="shared" si="78"/>
        <v>0</v>
      </c>
      <c r="GMF8" s="897">
        <f t="shared" si="78"/>
        <v>0</v>
      </c>
      <c r="GMG8" s="897">
        <f t="shared" si="78"/>
        <v>0</v>
      </c>
      <c r="GMH8" s="897">
        <f t="shared" si="78"/>
        <v>0</v>
      </c>
      <c r="GMI8" s="897">
        <f t="shared" si="78"/>
        <v>0</v>
      </c>
      <c r="GMJ8" s="897">
        <f t="shared" si="78"/>
        <v>0</v>
      </c>
      <c r="GMK8" s="897">
        <f t="shared" si="78"/>
        <v>0</v>
      </c>
      <c r="GML8" s="897">
        <f t="shared" si="78"/>
        <v>0</v>
      </c>
      <c r="GMM8" s="897">
        <f t="shared" si="78"/>
        <v>0</v>
      </c>
      <c r="GMN8" s="897">
        <f t="shared" ref="GMN8:GOY8" si="79">GMN9+GMN18+GMN40+GMN44+GMN50+GMN14</f>
        <v>0</v>
      </c>
      <c r="GMO8" s="897">
        <f t="shared" si="79"/>
        <v>0</v>
      </c>
      <c r="GMP8" s="897">
        <f t="shared" si="79"/>
        <v>0</v>
      </c>
      <c r="GMQ8" s="897">
        <f t="shared" si="79"/>
        <v>0</v>
      </c>
      <c r="GMR8" s="897">
        <f t="shared" si="79"/>
        <v>0</v>
      </c>
      <c r="GMS8" s="897">
        <f t="shared" si="79"/>
        <v>0</v>
      </c>
      <c r="GMT8" s="897">
        <f t="shared" si="79"/>
        <v>0</v>
      </c>
      <c r="GMU8" s="897">
        <f t="shared" si="79"/>
        <v>0</v>
      </c>
      <c r="GMV8" s="897">
        <f t="shared" si="79"/>
        <v>0</v>
      </c>
      <c r="GMW8" s="897">
        <f t="shared" si="79"/>
        <v>0</v>
      </c>
      <c r="GMX8" s="897">
        <f t="shared" si="79"/>
        <v>0</v>
      </c>
      <c r="GMY8" s="897">
        <f t="shared" si="79"/>
        <v>0</v>
      </c>
      <c r="GMZ8" s="897">
        <f t="shared" si="79"/>
        <v>0</v>
      </c>
      <c r="GNA8" s="897">
        <f t="shared" si="79"/>
        <v>0</v>
      </c>
      <c r="GNB8" s="897">
        <f t="shared" si="79"/>
        <v>0</v>
      </c>
      <c r="GNC8" s="897">
        <f t="shared" si="79"/>
        <v>0</v>
      </c>
      <c r="GND8" s="897">
        <f t="shared" si="79"/>
        <v>0</v>
      </c>
      <c r="GNE8" s="897">
        <f t="shared" si="79"/>
        <v>0</v>
      </c>
      <c r="GNF8" s="897">
        <f t="shared" si="79"/>
        <v>0</v>
      </c>
      <c r="GNG8" s="897">
        <f t="shared" si="79"/>
        <v>0</v>
      </c>
      <c r="GNH8" s="897">
        <f t="shared" si="79"/>
        <v>0</v>
      </c>
      <c r="GNI8" s="897">
        <f t="shared" si="79"/>
        <v>0</v>
      </c>
      <c r="GNJ8" s="897">
        <f t="shared" si="79"/>
        <v>0</v>
      </c>
      <c r="GNK8" s="897">
        <f t="shared" si="79"/>
        <v>0</v>
      </c>
      <c r="GNL8" s="897">
        <f t="shared" si="79"/>
        <v>0</v>
      </c>
      <c r="GNM8" s="897">
        <f t="shared" si="79"/>
        <v>0</v>
      </c>
      <c r="GNN8" s="897">
        <f t="shared" si="79"/>
        <v>0</v>
      </c>
      <c r="GNO8" s="897">
        <f t="shared" si="79"/>
        <v>0</v>
      </c>
      <c r="GNP8" s="897">
        <f t="shared" si="79"/>
        <v>0</v>
      </c>
      <c r="GNQ8" s="897">
        <f t="shared" si="79"/>
        <v>0</v>
      </c>
      <c r="GNR8" s="897">
        <f t="shared" si="79"/>
        <v>0</v>
      </c>
      <c r="GNS8" s="897">
        <f t="shared" si="79"/>
        <v>0</v>
      </c>
      <c r="GNT8" s="897">
        <f t="shared" si="79"/>
        <v>0</v>
      </c>
      <c r="GNU8" s="897">
        <f t="shared" si="79"/>
        <v>0</v>
      </c>
      <c r="GNV8" s="897">
        <f t="shared" si="79"/>
        <v>0</v>
      </c>
      <c r="GNW8" s="897">
        <f t="shared" si="79"/>
        <v>0</v>
      </c>
      <c r="GNX8" s="897">
        <f t="shared" si="79"/>
        <v>0</v>
      </c>
      <c r="GNY8" s="897">
        <f t="shared" si="79"/>
        <v>0</v>
      </c>
      <c r="GNZ8" s="897">
        <f t="shared" si="79"/>
        <v>0</v>
      </c>
      <c r="GOA8" s="897">
        <f t="shared" si="79"/>
        <v>0</v>
      </c>
      <c r="GOB8" s="897">
        <f t="shared" si="79"/>
        <v>0</v>
      </c>
      <c r="GOC8" s="897">
        <f t="shared" si="79"/>
        <v>0</v>
      </c>
      <c r="GOD8" s="897">
        <f t="shared" si="79"/>
        <v>0</v>
      </c>
      <c r="GOE8" s="897">
        <f t="shared" si="79"/>
        <v>0</v>
      </c>
      <c r="GOF8" s="897">
        <f t="shared" si="79"/>
        <v>0</v>
      </c>
      <c r="GOG8" s="897">
        <f t="shared" si="79"/>
        <v>0</v>
      </c>
      <c r="GOH8" s="897">
        <f t="shared" si="79"/>
        <v>0</v>
      </c>
      <c r="GOI8" s="897">
        <f t="shared" si="79"/>
        <v>0</v>
      </c>
      <c r="GOJ8" s="897">
        <f t="shared" si="79"/>
        <v>0</v>
      </c>
      <c r="GOK8" s="897">
        <f t="shared" si="79"/>
        <v>0</v>
      </c>
      <c r="GOL8" s="897">
        <f t="shared" si="79"/>
        <v>0</v>
      </c>
      <c r="GOM8" s="897">
        <f t="shared" si="79"/>
        <v>0</v>
      </c>
      <c r="GON8" s="897">
        <f t="shared" si="79"/>
        <v>0</v>
      </c>
      <c r="GOO8" s="897">
        <f t="shared" si="79"/>
        <v>0</v>
      </c>
      <c r="GOP8" s="897">
        <f t="shared" si="79"/>
        <v>0</v>
      </c>
      <c r="GOQ8" s="897">
        <f t="shared" si="79"/>
        <v>0</v>
      </c>
      <c r="GOR8" s="897">
        <f t="shared" si="79"/>
        <v>0</v>
      </c>
      <c r="GOS8" s="897">
        <f t="shared" si="79"/>
        <v>0</v>
      </c>
      <c r="GOT8" s="897">
        <f t="shared" si="79"/>
        <v>0</v>
      </c>
      <c r="GOU8" s="897">
        <f t="shared" si="79"/>
        <v>0</v>
      </c>
      <c r="GOV8" s="897">
        <f t="shared" si="79"/>
        <v>0</v>
      </c>
      <c r="GOW8" s="897">
        <f t="shared" si="79"/>
        <v>0</v>
      </c>
      <c r="GOX8" s="897">
        <f t="shared" si="79"/>
        <v>0</v>
      </c>
      <c r="GOY8" s="897">
        <f t="shared" si="79"/>
        <v>0</v>
      </c>
      <c r="GOZ8" s="897">
        <f t="shared" ref="GOZ8:GRK8" si="80">GOZ9+GOZ18+GOZ40+GOZ44+GOZ50+GOZ14</f>
        <v>0</v>
      </c>
      <c r="GPA8" s="897">
        <f t="shared" si="80"/>
        <v>0</v>
      </c>
      <c r="GPB8" s="897">
        <f t="shared" si="80"/>
        <v>0</v>
      </c>
      <c r="GPC8" s="897">
        <f t="shared" si="80"/>
        <v>0</v>
      </c>
      <c r="GPD8" s="897">
        <f t="shared" si="80"/>
        <v>0</v>
      </c>
      <c r="GPE8" s="897">
        <f t="shared" si="80"/>
        <v>0</v>
      </c>
      <c r="GPF8" s="897">
        <f t="shared" si="80"/>
        <v>0</v>
      </c>
      <c r="GPG8" s="897">
        <f t="shared" si="80"/>
        <v>0</v>
      </c>
      <c r="GPH8" s="897">
        <f t="shared" si="80"/>
        <v>0</v>
      </c>
      <c r="GPI8" s="897">
        <f t="shared" si="80"/>
        <v>0</v>
      </c>
      <c r="GPJ8" s="897">
        <f t="shared" si="80"/>
        <v>0</v>
      </c>
      <c r="GPK8" s="897">
        <f t="shared" si="80"/>
        <v>0</v>
      </c>
      <c r="GPL8" s="897">
        <f t="shared" si="80"/>
        <v>0</v>
      </c>
      <c r="GPM8" s="897">
        <f t="shared" si="80"/>
        <v>0</v>
      </c>
      <c r="GPN8" s="897">
        <f t="shared" si="80"/>
        <v>0</v>
      </c>
      <c r="GPO8" s="897">
        <f t="shared" si="80"/>
        <v>0</v>
      </c>
      <c r="GPP8" s="897">
        <f t="shared" si="80"/>
        <v>0</v>
      </c>
      <c r="GPQ8" s="897">
        <f t="shared" si="80"/>
        <v>0</v>
      </c>
      <c r="GPR8" s="897">
        <f t="shared" si="80"/>
        <v>0</v>
      </c>
      <c r="GPS8" s="897">
        <f t="shared" si="80"/>
        <v>0</v>
      </c>
      <c r="GPT8" s="897">
        <f t="shared" si="80"/>
        <v>0</v>
      </c>
      <c r="GPU8" s="897">
        <f t="shared" si="80"/>
        <v>0</v>
      </c>
      <c r="GPV8" s="897">
        <f t="shared" si="80"/>
        <v>0</v>
      </c>
      <c r="GPW8" s="897">
        <f t="shared" si="80"/>
        <v>0</v>
      </c>
      <c r="GPX8" s="897">
        <f t="shared" si="80"/>
        <v>0</v>
      </c>
      <c r="GPY8" s="897">
        <f t="shared" si="80"/>
        <v>0</v>
      </c>
      <c r="GPZ8" s="897">
        <f t="shared" si="80"/>
        <v>0</v>
      </c>
      <c r="GQA8" s="897">
        <f t="shared" si="80"/>
        <v>0</v>
      </c>
      <c r="GQB8" s="897">
        <f t="shared" si="80"/>
        <v>0</v>
      </c>
      <c r="GQC8" s="897">
        <f t="shared" si="80"/>
        <v>0</v>
      </c>
      <c r="GQD8" s="897">
        <f t="shared" si="80"/>
        <v>0</v>
      </c>
      <c r="GQE8" s="897">
        <f t="shared" si="80"/>
        <v>0</v>
      </c>
      <c r="GQF8" s="897">
        <f t="shared" si="80"/>
        <v>0</v>
      </c>
      <c r="GQG8" s="897">
        <f t="shared" si="80"/>
        <v>0</v>
      </c>
      <c r="GQH8" s="897">
        <f t="shared" si="80"/>
        <v>0</v>
      </c>
      <c r="GQI8" s="897">
        <f t="shared" si="80"/>
        <v>0</v>
      </c>
      <c r="GQJ8" s="897">
        <f t="shared" si="80"/>
        <v>0</v>
      </c>
      <c r="GQK8" s="897">
        <f t="shared" si="80"/>
        <v>0</v>
      </c>
      <c r="GQL8" s="897">
        <f t="shared" si="80"/>
        <v>0</v>
      </c>
      <c r="GQM8" s="897">
        <f t="shared" si="80"/>
        <v>0</v>
      </c>
      <c r="GQN8" s="897">
        <f t="shared" si="80"/>
        <v>0</v>
      </c>
      <c r="GQO8" s="897">
        <f t="shared" si="80"/>
        <v>0</v>
      </c>
      <c r="GQP8" s="897">
        <f t="shared" si="80"/>
        <v>0</v>
      </c>
      <c r="GQQ8" s="897">
        <f t="shared" si="80"/>
        <v>0</v>
      </c>
      <c r="GQR8" s="897">
        <f t="shared" si="80"/>
        <v>0</v>
      </c>
      <c r="GQS8" s="897">
        <f t="shared" si="80"/>
        <v>0</v>
      </c>
      <c r="GQT8" s="897">
        <f t="shared" si="80"/>
        <v>0</v>
      </c>
      <c r="GQU8" s="897">
        <f t="shared" si="80"/>
        <v>0</v>
      </c>
      <c r="GQV8" s="897">
        <f t="shared" si="80"/>
        <v>0</v>
      </c>
      <c r="GQW8" s="897">
        <f t="shared" si="80"/>
        <v>0</v>
      </c>
      <c r="GQX8" s="897">
        <f t="shared" si="80"/>
        <v>0</v>
      </c>
      <c r="GQY8" s="897">
        <f t="shared" si="80"/>
        <v>0</v>
      </c>
      <c r="GQZ8" s="897">
        <f t="shared" si="80"/>
        <v>0</v>
      </c>
      <c r="GRA8" s="897">
        <f t="shared" si="80"/>
        <v>0</v>
      </c>
      <c r="GRB8" s="897">
        <f t="shared" si="80"/>
        <v>0</v>
      </c>
      <c r="GRC8" s="897">
        <f t="shared" si="80"/>
        <v>0</v>
      </c>
      <c r="GRD8" s="897">
        <f t="shared" si="80"/>
        <v>0</v>
      </c>
      <c r="GRE8" s="897">
        <f t="shared" si="80"/>
        <v>0</v>
      </c>
      <c r="GRF8" s="897">
        <f t="shared" si="80"/>
        <v>0</v>
      </c>
      <c r="GRG8" s="897">
        <f t="shared" si="80"/>
        <v>0</v>
      </c>
      <c r="GRH8" s="897">
        <f t="shared" si="80"/>
        <v>0</v>
      </c>
      <c r="GRI8" s="897">
        <f t="shared" si="80"/>
        <v>0</v>
      </c>
      <c r="GRJ8" s="897">
        <f t="shared" si="80"/>
        <v>0</v>
      </c>
      <c r="GRK8" s="897">
        <f t="shared" si="80"/>
        <v>0</v>
      </c>
      <c r="GRL8" s="897">
        <f t="shared" ref="GRL8:GTW8" si="81">GRL9+GRL18+GRL40+GRL44+GRL50+GRL14</f>
        <v>0</v>
      </c>
      <c r="GRM8" s="897">
        <f t="shared" si="81"/>
        <v>0</v>
      </c>
      <c r="GRN8" s="897">
        <f t="shared" si="81"/>
        <v>0</v>
      </c>
      <c r="GRO8" s="897">
        <f t="shared" si="81"/>
        <v>0</v>
      </c>
      <c r="GRP8" s="897">
        <f t="shared" si="81"/>
        <v>0</v>
      </c>
      <c r="GRQ8" s="897">
        <f t="shared" si="81"/>
        <v>0</v>
      </c>
      <c r="GRR8" s="897">
        <f t="shared" si="81"/>
        <v>0</v>
      </c>
      <c r="GRS8" s="897">
        <f t="shared" si="81"/>
        <v>0</v>
      </c>
      <c r="GRT8" s="897">
        <f t="shared" si="81"/>
        <v>0</v>
      </c>
      <c r="GRU8" s="897">
        <f t="shared" si="81"/>
        <v>0</v>
      </c>
      <c r="GRV8" s="897">
        <f t="shared" si="81"/>
        <v>0</v>
      </c>
      <c r="GRW8" s="897">
        <f t="shared" si="81"/>
        <v>0</v>
      </c>
      <c r="GRX8" s="897">
        <f t="shared" si="81"/>
        <v>0</v>
      </c>
      <c r="GRY8" s="897">
        <f t="shared" si="81"/>
        <v>0</v>
      </c>
      <c r="GRZ8" s="897">
        <f t="shared" si="81"/>
        <v>0</v>
      </c>
      <c r="GSA8" s="897">
        <f t="shared" si="81"/>
        <v>0</v>
      </c>
      <c r="GSB8" s="897">
        <f t="shared" si="81"/>
        <v>0</v>
      </c>
      <c r="GSC8" s="897">
        <f t="shared" si="81"/>
        <v>0</v>
      </c>
      <c r="GSD8" s="897">
        <f t="shared" si="81"/>
        <v>0</v>
      </c>
      <c r="GSE8" s="897">
        <f t="shared" si="81"/>
        <v>0</v>
      </c>
      <c r="GSF8" s="897">
        <f t="shared" si="81"/>
        <v>0</v>
      </c>
      <c r="GSG8" s="897">
        <f t="shared" si="81"/>
        <v>0</v>
      </c>
      <c r="GSH8" s="897">
        <f t="shared" si="81"/>
        <v>0</v>
      </c>
      <c r="GSI8" s="897">
        <f t="shared" si="81"/>
        <v>0</v>
      </c>
      <c r="GSJ8" s="897">
        <f t="shared" si="81"/>
        <v>0</v>
      </c>
      <c r="GSK8" s="897">
        <f t="shared" si="81"/>
        <v>0</v>
      </c>
      <c r="GSL8" s="897">
        <f t="shared" si="81"/>
        <v>0</v>
      </c>
      <c r="GSM8" s="897">
        <f t="shared" si="81"/>
        <v>0</v>
      </c>
      <c r="GSN8" s="897">
        <f t="shared" si="81"/>
        <v>0</v>
      </c>
      <c r="GSO8" s="897">
        <f t="shared" si="81"/>
        <v>0</v>
      </c>
      <c r="GSP8" s="897">
        <f t="shared" si="81"/>
        <v>0</v>
      </c>
      <c r="GSQ8" s="897">
        <f t="shared" si="81"/>
        <v>0</v>
      </c>
      <c r="GSR8" s="897">
        <f t="shared" si="81"/>
        <v>0</v>
      </c>
      <c r="GSS8" s="897">
        <f t="shared" si="81"/>
        <v>0</v>
      </c>
      <c r="GST8" s="897">
        <f t="shared" si="81"/>
        <v>0</v>
      </c>
      <c r="GSU8" s="897">
        <f t="shared" si="81"/>
        <v>0</v>
      </c>
      <c r="GSV8" s="897">
        <f t="shared" si="81"/>
        <v>0</v>
      </c>
      <c r="GSW8" s="897">
        <f t="shared" si="81"/>
        <v>0</v>
      </c>
      <c r="GSX8" s="897">
        <f t="shared" si="81"/>
        <v>0</v>
      </c>
      <c r="GSY8" s="897">
        <f t="shared" si="81"/>
        <v>0</v>
      </c>
      <c r="GSZ8" s="897">
        <f t="shared" si="81"/>
        <v>0</v>
      </c>
      <c r="GTA8" s="897">
        <f t="shared" si="81"/>
        <v>0</v>
      </c>
      <c r="GTB8" s="897">
        <f t="shared" si="81"/>
        <v>0</v>
      </c>
      <c r="GTC8" s="897">
        <f t="shared" si="81"/>
        <v>0</v>
      </c>
      <c r="GTD8" s="897">
        <f t="shared" si="81"/>
        <v>0</v>
      </c>
      <c r="GTE8" s="897">
        <f t="shared" si="81"/>
        <v>0</v>
      </c>
      <c r="GTF8" s="897">
        <f t="shared" si="81"/>
        <v>0</v>
      </c>
      <c r="GTG8" s="897">
        <f t="shared" si="81"/>
        <v>0</v>
      </c>
      <c r="GTH8" s="897">
        <f t="shared" si="81"/>
        <v>0</v>
      </c>
      <c r="GTI8" s="897">
        <f t="shared" si="81"/>
        <v>0</v>
      </c>
      <c r="GTJ8" s="897">
        <f t="shared" si="81"/>
        <v>0</v>
      </c>
      <c r="GTK8" s="897">
        <f t="shared" si="81"/>
        <v>0</v>
      </c>
      <c r="GTL8" s="897">
        <f t="shared" si="81"/>
        <v>0</v>
      </c>
      <c r="GTM8" s="897">
        <f t="shared" si="81"/>
        <v>0</v>
      </c>
      <c r="GTN8" s="897">
        <f t="shared" si="81"/>
        <v>0</v>
      </c>
      <c r="GTO8" s="897">
        <f t="shared" si="81"/>
        <v>0</v>
      </c>
      <c r="GTP8" s="897">
        <f t="shared" si="81"/>
        <v>0</v>
      </c>
      <c r="GTQ8" s="897">
        <f t="shared" si="81"/>
        <v>0</v>
      </c>
      <c r="GTR8" s="897">
        <f t="shared" si="81"/>
        <v>0</v>
      </c>
      <c r="GTS8" s="897">
        <f t="shared" si="81"/>
        <v>0</v>
      </c>
      <c r="GTT8" s="897">
        <f t="shared" si="81"/>
        <v>0</v>
      </c>
      <c r="GTU8" s="897">
        <f t="shared" si="81"/>
        <v>0</v>
      </c>
      <c r="GTV8" s="897">
        <f t="shared" si="81"/>
        <v>0</v>
      </c>
      <c r="GTW8" s="897">
        <f t="shared" si="81"/>
        <v>0</v>
      </c>
      <c r="GTX8" s="897">
        <f t="shared" ref="GTX8:GWI8" si="82">GTX9+GTX18+GTX40+GTX44+GTX50+GTX14</f>
        <v>0</v>
      </c>
      <c r="GTY8" s="897">
        <f t="shared" si="82"/>
        <v>0</v>
      </c>
      <c r="GTZ8" s="897">
        <f t="shared" si="82"/>
        <v>0</v>
      </c>
      <c r="GUA8" s="897">
        <f t="shared" si="82"/>
        <v>0</v>
      </c>
      <c r="GUB8" s="897">
        <f t="shared" si="82"/>
        <v>0</v>
      </c>
      <c r="GUC8" s="897">
        <f t="shared" si="82"/>
        <v>0</v>
      </c>
      <c r="GUD8" s="897">
        <f t="shared" si="82"/>
        <v>0</v>
      </c>
      <c r="GUE8" s="897">
        <f t="shared" si="82"/>
        <v>0</v>
      </c>
      <c r="GUF8" s="897">
        <f t="shared" si="82"/>
        <v>0</v>
      </c>
      <c r="GUG8" s="897">
        <f t="shared" si="82"/>
        <v>0</v>
      </c>
      <c r="GUH8" s="897">
        <f t="shared" si="82"/>
        <v>0</v>
      </c>
      <c r="GUI8" s="897">
        <f t="shared" si="82"/>
        <v>0</v>
      </c>
      <c r="GUJ8" s="897">
        <f t="shared" si="82"/>
        <v>0</v>
      </c>
      <c r="GUK8" s="897">
        <f t="shared" si="82"/>
        <v>0</v>
      </c>
      <c r="GUL8" s="897">
        <f t="shared" si="82"/>
        <v>0</v>
      </c>
      <c r="GUM8" s="897">
        <f t="shared" si="82"/>
        <v>0</v>
      </c>
      <c r="GUN8" s="897">
        <f t="shared" si="82"/>
        <v>0</v>
      </c>
      <c r="GUO8" s="897">
        <f t="shared" si="82"/>
        <v>0</v>
      </c>
      <c r="GUP8" s="897">
        <f t="shared" si="82"/>
        <v>0</v>
      </c>
      <c r="GUQ8" s="897">
        <f t="shared" si="82"/>
        <v>0</v>
      </c>
      <c r="GUR8" s="897">
        <f t="shared" si="82"/>
        <v>0</v>
      </c>
      <c r="GUS8" s="897">
        <f t="shared" si="82"/>
        <v>0</v>
      </c>
      <c r="GUT8" s="897">
        <f t="shared" si="82"/>
        <v>0</v>
      </c>
      <c r="GUU8" s="897">
        <f t="shared" si="82"/>
        <v>0</v>
      </c>
      <c r="GUV8" s="897">
        <f t="shared" si="82"/>
        <v>0</v>
      </c>
      <c r="GUW8" s="897">
        <f t="shared" si="82"/>
        <v>0</v>
      </c>
      <c r="GUX8" s="897">
        <f t="shared" si="82"/>
        <v>0</v>
      </c>
      <c r="GUY8" s="897">
        <f t="shared" si="82"/>
        <v>0</v>
      </c>
      <c r="GUZ8" s="897">
        <f t="shared" si="82"/>
        <v>0</v>
      </c>
      <c r="GVA8" s="897">
        <f t="shared" si="82"/>
        <v>0</v>
      </c>
      <c r="GVB8" s="897">
        <f t="shared" si="82"/>
        <v>0</v>
      </c>
      <c r="GVC8" s="897">
        <f t="shared" si="82"/>
        <v>0</v>
      </c>
      <c r="GVD8" s="897">
        <f t="shared" si="82"/>
        <v>0</v>
      </c>
      <c r="GVE8" s="897">
        <f t="shared" si="82"/>
        <v>0</v>
      </c>
      <c r="GVF8" s="897">
        <f t="shared" si="82"/>
        <v>0</v>
      </c>
      <c r="GVG8" s="897">
        <f t="shared" si="82"/>
        <v>0</v>
      </c>
      <c r="GVH8" s="897">
        <f t="shared" si="82"/>
        <v>0</v>
      </c>
      <c r="GVI8" s="897">
        <f t="shared" si="82"/>
        <v>0</v>
      </c>
      <c r="GVJ8" s="897">
        <f t="shared" si="82"/>
        <v>0</v>
      </c>
      <c r="GVK8" s="897">
        <f t="shared" si="82"/>
        <v>0</v>
      </c>
      <c r="GVL8" s="897">
        <f t="shared" si="82"/>
        <v>0</v>
      </c>
      <c r="GVM8" s="897">
        <f t="shared" si="82"/>
        <v>0</v>
      </c>
      <c r="GVN8" s="897">
        <f t="shared" si="82"/>
        <v>0</v>
      </c>
      <c r="GVO8" s="897">
        <f t="shared" si="82"/>
        <v>0</v>
      </c>
      <c r="GVP8" s="897">
        <f t="shared" si="82"/>
        <v>0</v>
      </c>
      <c r="GVQ8" s="897">
        <f t="shared" si="82"/>
        <v>0</v>
      </c>
      <c r="GVR8" s="897">
        <f t="shared" si="82"/>
        <v>0</v>
      </c>
      <c r="GVS8" s="897">
        <f t="shared" si="82"/>
        <v>0</v>
      </c>
      <c r="GVT8" s="897">
        <f t="shared" si="82"/>
        <v>0</v>
      </c>
      <c r="GVU8" s="897">
        <f t="shared" si="82"/>
        <v>0</v>
      </c>
      <c r="GVV8" s="897">
        <f t="shared" si="82"/>
        <v>0</v>
      </c>
      <c r="GVW8" s="897">
        <f t="shared" si="82"/>
        <v>0</v>
      </c>
      <c r="GVX8" s="897">
        <f t="shared" si="82"/>
        <v>0</v>
      </c>
      <c r="GVY8" s="897">
        <f t="shared" si="82"/>
        <v>0</v>
      </c>
      <c r="GVZ8" s="897">
        <f t="shared" si="82"/>
        <v>0</v>
      </c>
      <c r="GWA8" s="897">
        <f t="shared" si="82"/>
        <v>0</v>
      </c>
      <c r="GWB8" s="897">
        <f t="shared" si="82"/>
        <v>0</v>
      </c>
      <c r="GWC8" s="897">
        <f t="shared" si="82"/>
        <v>0</v>
      </c>
      <c r="GWD8" s="897">
        <f t="shared" si="82"/>
        <v>0</v>
      </c>
      <c r="GWE8" s="897">
        <f t="shared" si="82"/>
        <v>0</v>
      </c>
      <c r="GWF8" s="897">
        <f t="shared" si="82"/>
        <v>0</v>
      </c>
      <c r="GWG8" s="897">
        <f t="shared" si="82"/>
        <v>0</v>
      </c>
      <c r="GWH8" s="897">
        <f t="shared" si="82"/>
        <v>0</v>
      </c>
      <c r="GWI8" s="897">
        <f t="shared" si="82"/>
        <v>0</v>
      </c>
      <c r="GWJ8" s="897">
        <f t="shared" ref="GWJ8:GYU8" si="83">GWJ9+GWJ18+GWJ40+GWJ44+GWJ50+GWJ14</f>
        <v>0</v>
      </c>
      <c r="GWK8" s="897">
        <f t="shared" si="83"/>
        <v>0</v>
      </c>
      <c r="GWL8" s="897">
        <f t="shared" si="83"/>
        <v>0</v>
      </c>
      <c r="GWM8" s="897">
        <f t="shared" si="83"/>
        <v>0</v>
      </c>
      <c r="GWN8" s="897">
        <f t="shared" si="83"/>
        <v>0</v>
      </c>
      <c r="GWO8" s="897">
        <f t="shared" si="83"/>
        <v>0</v>
      </c>
      <c r="GWP8" s="897">
        <f t="shared" si="83"/>
        <v>0</v>
      </c>
      <c r="GWQ8" s="897">
        <f t="shared" si="83"/>
        <v>0</v>
      </c>
      <c r="GWR8" s="897">
        <f t="shared" si="83"/>
        <v>0</v>
      </c>
      <c r="GWS8" s="897">
        <f t="shared" si="83"/>
        <v>0</v>
      </c>
      <c r="GWT8" s="897">
        <f t="shared" si="83"/>
        <v>0</v>
      </c>
      <c r="GWU8" s="897">
        <f t="shared" si="83"/>
        <v>0</v>
      </c>
      <c r="GWV8" s="897">
        <f t="shared" si="83"/>
        <v>0</v>
      </c>
      <c r="GWW8" s="897">
        <f t="shared" si="83"/>
        <v>0</v>
      </c>
      <c r="GWX8" s="897">
        <f t="shared" si="83"/>
        <v>0</v>
      </c>
      <c r="GWY8" s="897">
        <f t="shared" si="83"/>
        <v>0</v>
      </c>
      <c r="GWZ8" s="897">
        <f t="shared" si="83"/>
        <v>0</v>
      </c>
      <c r="GXA8" s="897">
        <f t="shared" si="83"/>
        <v>0</v>
      </c>
      <c r="GXB8" s="897">
        <f t="shared" si="83"/>
        <v>0</v>
      </c>
      <c r="GXC8" s="897">
        <f t="shared" si="83"/>
        <v>0</v>
      </c>
      <c r="GXD8" s="897">
        <f t="shared" si="83"/>
        <v>0</v>
      </c>
      <c r="GXE8" s="897">
        <f t="shared" si="83"/>
        <v>0</v>
      </c>
      <c r="GXF8" s="897">
        <f t="shared" si="83"/>
        <v>0</v>
      </c>
      <c r="GXG8" s="897">
        <f t="shared" si="83"/>
        <v>0</v>
      </c>
      <c r="GXH8" s="897">
        <f t="shared" si="83"/>
        <v>0</v>
      </c>
      <c r="GXI8" s="897">
        <f t="shared" si="83"/>
        <v>0</v>
      </c>
      <c r="GXJ8" s="897">
        <f t="shared" si="83"/>
        <v>0</v>
      </c>
      <c r="GXK8" s="897">
        <f t="shared" si="83"/>
        <v>0</v>
      </c>
      <c r="GXL8" s="897">
        <f t="shared" si="83"/>
        <v>0</v>
      </c>
      <c r="GXM8" s="897">
        <f t="shared" si="83"/>
        <v>0</v>
      </c>
      <c r="GXN8" s="897">
        <f t="shared" si="83"/>
        <v>0</v>
      </c>
      <c r="GXO8" s="897">
        <f t="shared" si="83"/>
        <v>0</v>
      </c>
      <c r="GXP8" s="897">
        <f t="shared" si="83"/>
        <v>0</v>
      </c>
      <c r="GXQ8" s="897">
        <f t="shared" si="83"/>
        <v>0</v>
      </c>
      <c r="GXR8" s="897">
        <f t="shared" si="83"/>
        <v>0</v>
      </c>
      <c r="GXS8" s="897">
        <f t="shared" si="83"/>
        <v>0</v>
      </c>
      <c r="GXT8" s="897">
        <f t="shared" si="83"/>
        <v>0</v>
      </c>
      <c r="GXU8" s="897">
        <f t="shared" si="83"/>
        <v>0</v>
      </c>
      <c r="GXV8" s="897">
        <f t="shared" si="83"/>
        <v>0</v>
      </c>
      <c r="GXW8" s="897">
        <f t="shared" si="83"/>
        <v>0</v>
      </c>
      <c r="GXX8" s="897">
        <f t="shared" si="83"/>
        <v>0</v>
      </c>
      <c r="GXY8" s="897">
        <f t="shared" si="83"/>
        <v>0</v>
      </c>
      <c r="GXZ8" s="897">
        <f t="shared" si="83"/>
        <v>0</v>
      </c>
      <c r="GYA8" s="897">
        <f t="shared" si="83"/>
        <v>0</v>
      </c>
      <c r="GYB8" s="897">
        <f t="shared" si="83"/>
        <v>0</v>
      </c>
      <c r="GYC8" s="897">
        <f t="shared" si="83"/>
        <v>0</v>
      </c>
      <c r="GYD8" s="897">
        <f t="shared" si="83"/>
        <v>0</v>
      </c>
      <c r="GYE8" s="897">
        <f t="shared" si="83"/>
        <v>0</v>
      </c>
      <c r="GYF8" s="897">
        <f t="shared" si="83"/>
        <v>0</v>
      </c>
      <c r="GYG8" s="897">
        <f t="shared" si="83"/>
        <v>0</v>
      </c>
      <c r="GYH8" s="897">
        <f t="shared" si="83"/>
        <v>0</v>
      </c>
      <c r="GYI8" s="897">
        <f t="shared" si="83"/>
        <v>0</v>
      </c>
      <c r="GYJ8" s="897">
        <f t="shared" si="83"/>
        <v>0</v>
      </c>
      <c r="GYK8" s="897">
        <f t="shared" si="83"/>
        <v>0</v>
      </c>
      <c r="GYL8" s="897">
        <f t="shared" si="83"/>
        <v>0</v>
      </c>
      <c r="GYM8" s="897">
        <f t="shared" si="83"/>
        <v>0</v>
      </c>
      <c r="GYN8" s="897">
        <f t="shared" si="83"/>
        <v>0</v>
      </c>
      <c r="GYO8" s="897">
        <f t="shared" si="83"/>
        <v>0</v>
      </c>
      <c r="GYP8" s="897">
        <f t="shared" si="83"/>
        <v>0</v>
      </c>
      <c r="GYQ8" s="897">
        <f t="shared" si="83"/>
        <v>0</v>
      </c>
      <c r="GYR8" s="897">
        <f t="shared" si="83"/>
        <v>0</v>
      </c>
      <c r="GYS8" s="897">
        <f t="shared" si="83"/>
        <v>0</v>
      </c>
      <c r="GYT8" s="897">
        <f t="shared" si="83"/>
        <v>0</v>
      </c>
      <c r="GYU8" s="897">
        <f t="shared" si="83"/>
        <v>0</v>
      </c>
      <c r="GYV8" s="897">
        <f t="shared" ref="GYV8:HBG8" si="84">GYV9+GYV18+GYV40+GYV44+GYV50+GYV14</f>
        <v>0</v>
      </c>
      <c r="GYW8" s="897">
        <f t="shared" si="84"/>
        <v>0</v>
      </c>
      <c r="GYX8" s="897">
        <f t="shared" si="84"/>
        <v>0</v>
      </c>
      <c r="GYY8" s="897">
        <f t="shared" si="84"/>
        <v>0</v>
      </c>
      <c r="GYZ8" s="897">
        <f t="shared" si="84"/>
        <v>0</v>
      </c>
      <c r="GZA8" s="897">
        <f t="shared" si="84"/>
        <v>0</v>
      </c>
      <c r="GZB8" s="897">
        <f t="shared" si="84"/>
        <v>0</v>
      </c>
      <c r="GZC8" s="897">
        <f t="shared" si="84"/>
        <v>0</v>
      </c>
      <c r="GZD8" s="897">
        <f t="shared" si="84"/>
        <v>0</v>
      </c>
      <c r="GZE8" s="897">
        <f t="shared" si="84"/>
        <v>0</v>
      </c>
      <c r="GZF8" s="897">
        <f t="shared" si="84"/>
        <v>0</v>
      </c>
      <c r="GZG8" s="897">
        <f t="shared" si="84"/>
        <v>0</v>
      </c>
      <c r="GZH8" s="897">
        <f t="shared" si="84"/>
        <v>0</v>
      </c>
      <c r="GZI8" s="897">
        <f t="shared" si="84"/>
        <v>0</v>
      </c>
      <c r="GZJ8" s="897">
        <f t="shared" si="84"/>
        <v>0</v>
      </c>
      <c r="GZK8" s="897">
        <f t="shared" si="84"/>
        <v>0</v>
      </c>
      <c r="GZL8" s="897">
        <f t="shared" si="84"/>
        <v>0</v>
      </c>
      <c r="GZM8" s="897">
        <f t="shared" si="84"/>
        <v>0</v>
      </c>
      <c r="GZN8" s="897">
        <f t="shared" si="84"/>
        <v>0</v>
      </c>
      <c r="GZO8" s="897">
        <f t="shared" si="84"/>
        <v>0</v>
      </c>
      <c r="GZP8" s="897">
        <f t="shared" si="84"/>
        <v>0</v>
      </c>
      <c r="GZQ8" s="897">
        <f t="shared" si="84"/>
        <v>0</v>
      </c>
      <c r="GZR8" s="897">
        <f t="shared" si="84"/>
        <v>0</v>
      </c>
      <c r="GZS8" s="897">
        <f t="shared" si="84"/>
        <v>0</v>
      </c>
      <c r="GZT8" s="897">
        <f t="shared" si="84"/>
        <v>0</v>
      </c>
      <c r="GZU8" s="897">
        <f t="shared" si="84"/>
        <v>0</v>
      </c>
      <c r="GZV8" s="897">
        <f t="shared" si="84"/>
        <v>0</v>
      </c>
      <c r="GZW8" s="897">
        <f t="shared" si="84"/>
        <v>0</v>
      </c>
      <c r="GZX8" s="897">
        <f t="shared" si="84"/>
        <v>0</v>
      </c>
      <c r="GZY8" s="897">
        <f t="shared" si="84"/>
        <v>0</v>
      </c>
      <c r="GZZ8" s="897">
        <f t="shared" si="84"/>
        <v>0</v>
      </c>
      <c r="HAA8" s="897">
        <f t="shared" si="84"/>
        <v>0</v>
      </c>
      <c r="HAB8" s="897">
        <f t="shared" si="84"/>
        <v>0</v>
      </c>
      <c r="HAC8" s="897">
        <f t="shared" si="84"/>
        <v>0</v>
      </c>
      <c r="HAD8" s="897">
        <f t="shared" si="84"/>
        <v>0</v>
      </c>
      <c r="HAE8" s="897">
        <f t="shared" si="84"/>
        <v>0</v>
      </c>
      <c r="HAF8" s="897">
        <f t="shared" si="84"/>
        <v>0</v>
      </c>
      <c r="HAG8" s="897">
        <f t="shared" si="84"/>
        <v>0</v>
      </c>
      <c r="HAH8" s="897">
        <f t="shared" si="84"/>
        <v>0</v>
      </c>
      <c r="HAI8" s="897">
        <f t="shared" si="84"/>
        <v>0</v>
      </c>
      <c r="HAJ8" s="897">
        <f t="shared" si="84"/>
        <v>0</v>
      </c>
      <c r="HAK8" s="897">
        <f t="shared" si="84"/>
        <v>0</v>
      </c>
      <c r="HAL8" s="897">
        <f t="shared" si="84"/>
        <v>0</v>
      </c>
      <c r="HAM8" s="897">
        <f t="shared" si="84"/>
        <v>0</v>
      </c>
      <c r="HAN8" s="897">
        <f t="shared" si="84"/>
        <v>0</v>
      </c>
      <c r="HAO8" s="897">
        <f t="shared" si="84"/>
        <v>0</v>
      </c>
      <c r="HAP8" s="897">
        <f t="shared" si="84"/>
        <v>0</v>
      </c>
      <c r="HAQ8" s="897">
        <f t="shared" si="84"/>
        <v>0</v>
      </c>
      <c r="HAR8" s="897">
        <f t="shared" si="84"/>
        <v>0</v>
      </c>
      <c r="HAS8" s="897">
        <f t="shared" si="84"/>
        <v>0</v>
      </c>
      <c r="HAT8" s="897">
        <f t="shared" si="84"/>
        <v>0</v>
      </c>
      <c r="HAU8" s="897">
        <f t="shared" si="84"/>
        <v>0</v>
      </c>
      <c r="HAV8" s="897">
        <f t="shared" si="84"/>
        <v>0</v>
      </c>
      <c r="HAW8" s="897">
        <f t="shared" si="84"/>
        <v>0</v>
      </c>
      <c r="HAX8" s="897">
        <f t="shared" si="84"/>
        <v>0</v>
      </c>
      <c r="HAY8" s="897">
        <f t="shared" si="84"/>
        <v>0</v>
      </c>
      <c r="HAZ8" s="897">
        <f t="shared" si="84"/>
        <v>0</v>
      </c>
      <c r="HBA8" s="897">
        <f t="shared" si="84"/>
        <v>0</v>
      </c>
      <c r="HBB8" s="897">
        <f t="shared" si="84"/>
        <v>0</v>
      </c>
      <c r="HBC8" s="897">
        <f t="shared" si="84"/>
        <v>0</v>
      </c>
      <c r="HBD8" s="897">
        <f t="shared" si="84"/>
        <v>0</v>
      </c>
      <c r="HBE8" s="897">
        <f t="shared" si="84"/>
        <v>0</v>
      </c>
      <c r="HBF8" s="897">
        <f t="shared" si="84"/>
        <v>0</v>
      </c>
      <c r="HBG8" s="897">
        <f t="shared" si="84"/>
        <v>0</v>
      </c>
      <c r="HBH8" s="897">
        <f t="shared" ref="HBH8:HDS8" si="85">HBH9+HBH18+HBH40+HBH44+HBH50+HBH14</f>
        <v>0</v>
      </c>
      <c r="HBI8" s="897">
        <f t="shared" si="85"/>
        <v>0</v>
      </c>
      <c r="HBJ8" s="897">
        <f t="shared" si="85"/>
        <v>0</v>
      </c>
      <c r="HBK8" s="897">
        <f t="shared" si="85"/>
        <v>0</v>
      </c>
      <c r="HBL8" s="897">
        <f t="shared" si="85"/>
        <v>0</v>
      </c>
      <c r="HBM8" s="897">
        <f t="shared" si="85"/>
        <v>0</v>
      </c>
      <c r="HBN8" s="897">
        <f t="shared" si="85"/>
        <v>0</v>
      </c>
      <c r="HBO8" s="897">
        <f t="shared" si="85"/>
        <v>0</v>
      </c>
      <c r="HBP8" s="897">
        <f t="shared" si="85"/>
        <v>0</v>
      </c>
      <c r="HBQ8" s="897">
        <f t="shared" si="85"/>
        <v>0</v>
      </c>
      <c r="HBR8" s="897">
        <f t="shared" si="85"/>
        <v>0</v>
      </c>
      <c r="HBS8" s="897">
        <f t="shared" si="85"/>
        <v>0</v>
      </c>
      <c r="HBT8" s="897">
        <f t="shared" si="85"/>
        <v>0</v>
      </c>
      <c r="HBU8" s="897">
        <f t="shared" si="85"/>
        <v>0</v>
      </c>
      <c r="HBV8" s="897">
        <f t="shared" si="85"/>
        <v>0</v>
      </c>
      <c r="HBW8" s="897">
        <f t="shared" si="85"/>
        <v>0</v>
      </c>
      <c r="HBX8" s="897">
        <f t="shared" si="85"/>
        <v>0</v>
      </c>
      <c r="HBY8" s="897">
        <f t="shared" si="85"/>
        <v>0</v>
      </c>
      <c r="HBZ8" s="897">
        <f t="shared" si="85"/>
        <v>0</v>
      </c>
      <c r="HCA8" s="897">
        <f t="shared" si="85"/>
        <v>0</v>
      </c>
      <c r="HCB8" s="897">
        <f t="shared" si="85"/>
        <v>0</v>
      </c>
      <c r="HCC8" s="897">
        <f t="shared" si="85"/>
        <v>0</v>
      </c>
      <c r="HCD8" s="897">
        <f t="shared" si="85"/>
        <v>0</v>
      </c>
      <c r="HCE8" s="897">
        <f t="shared" si="85"/>
        <v>0</v>
      </c>
      <c r="HCF8" s="897">
        <f t="shared" si="85"/>
        <v>0</v>
      </c>
      <c r="HCG8" s="897">
        <f t="shared" si="85"/>
        <v>0</v>
      </c>
      <c r="HCH8" s="897">
        <f t="shared" si="85"/>
        <v>0</v>
      </c>
      <c r="HCI8" s="897">
        <f t="shared" si="85"/>
        <v>0</v>
      </c>
      <c r="HCJ8" s="897">
        <f t="shared" si="85"/>
        <v>0</v>
      </c>
      <c r="HCK8" s="897">
        <f t="shared" si="85"/>
        <v>0</v>
      </c>
      <c r="HCL8" s="897">
        <f t="shared" si="85"/>
        <v>0</v>
      </c>
      <c r="HCM8" s="897">
        <f t="shared" si="85"/>
        <v>0</v>
      </c>
      <c r="HCN8" s="897">
        <f t="shared" si="85"/>
        <v>0</v>
      </c>
      <c r="HCO8" s="897">
        <f t="shared" si="85"/>
        <v>0</v>
      </c>
      <c r="HCP8" s="897">
        <f t="shared" si="85"/>
        <v>0</v>
      </c>
      <c r="HCQ8" s="897">
        <f t="shared" si="85"/>
        <v>0</v>
      </c>
      <c r="HCR8" s="897">
        <f t="shared" si="85"/>
        <v>0</v>
      </c>
      <c r="HCS8" s="897">
        <f t="shared" si="85"/>
        <v>0</v>
      </c>
      <c r="HCT8" s="897">
        <f t="shared" si="85"/>
        <v>0</v>
      </c>
      <c r="HCU8" s="897">
        <f t="shared" si="85"/>
        <v>0</v>
      </c>
      <c r="HCV8" s="897">
        <f t="shared" si="85"/>
        <v>0</v>
      </c>
      <c r="HCW8" s="897">
        <f t="shared" si="85"/>
        <v>0</v>
      </c>
      <c r="HCX8" s="897">
        <f t="shared" si="85"/>
        <v>0</v>
      </c>
      <c r="HCY8" s="897">
        <f t="shared" si="85"/>
        <v>0</v>
      </c>
      <c r="HCZ8" s="897">
        <f t="shared" si="85"/>
        <v>0</v>
      </c>
      <c r="HDA8" s="897">
        <f t="shared" si="85"/>
        <v>0</v>
      </c>
      <c r="HDB8" s="897">
        <f t="shared" si="85"/>
        <v>0</v>
      </c>
      <c r="HDC8" s="897">
        <f t="shared" si="85"/>
        <v>0</v>
      </c>
      <c r="HDD8" s="897">
        <f t="shared" si="85"/>
        <v>0</v>
      </c>
      <c r="HDE8" s="897">
        <f t="shared" si="85"/>
        <v>0</v>
      </c>
      <c r="HDF8" s="897">
        <f t="shared" si="85"/>
        <v>0</v>
      </c>
      <c r="HDG8" s="897">
        <f t="shared" si="85"/>
        <v>0</v>
      </c>
      <c r="HDH8" s="897">
        <f t="shared" si="85"/>
        <v>0</v>
      </c>
      <c r="HDI8" s="897">
        <f t="shared" si="85"/>
        <v>0</v>
      </c>
      <c r="HDJ8" s="897">
        <f t="shared" si="85"/>
        <v>0</v>
      </c>
      <c r="HDK8" s="897">
        <f t="shared" si="85"/>
        <v>0</v>
      </c>
      <c r="HDL8" s="897">
        <f t="shared" si="85"/>
        <v>0</v>
      </c>
      <c r="HDM8" s="897">
        <f t="shared" si="85"/>
        <v>0</v>
      </c>
      <c r="HDN8" s="897">
        <f t="shared" si="85"/>
        <v>0</v>
      </c>
      <c r="HDO8" s="897">
        <f t="shared" si="85"/>
        <v>0</v>
      </c>
      <c r="HDP8" s="897">
        <f t="shared" si="85"/>
        <v>0</v>
      </c>
      <c r="HDQ8" s="897">
        <f t="shared" si="85"/>
        <v>0</v>
      </c>
      <c r="HDR8" s="897">
        <f t="shared" si="85"/>
        <v>0</v>
      </c>
      <c r="HDS8" s="897">
        <f t="shared" si="85"/>
        <v>0</v>
      </c>
      <c r="HDT8" s="897">
        <f t="shared" ref="HDT8:HGE8" si="86">HDT9+HDT18+HDT40+HDT44+HDT50+HDT14</f>
        <v>0</v>
      </c>
      <c r="HDU8" s="897">
        <f t="shared" si="86"/>
        <v>0</v>
      </c>
      <c r="HDV8" s="897">
        <f t="shared" si="86"/>
        <v>0</v>
      </c>
      <c r="HDW8" s="897">
        <f t="shared" si="86"/>
        <v>0</v>
      </c>
      <c r="HDX8" s="897">
        <f t="shared" si="86"/>
        <v>0</v>
      </c>
      <c r="HDY8" s="897">
        <f t="shared" si="86"/>
        <v>0</v>
      </c>
      <c r="HDZ8" s="897">
        <f t="shared" si="86"/>
        <v>0</v>
      </c>
      <c r="HEA8" s="897">
        <f t="shared" si="86"/>
        <v>0</v>
      </c>
      <c r="HEB8" s="897">
        <f t="shared" si="86"/>
        <v>0</v>
      </c>
      <c r="HEC8" s="897">
        <f t="shared" si="86"/>
        <v>0</v>
      </c>
      <c r="HED8" s="897">
        <f t="shared" si="86"/>
        <v>0</v>
      </c>
      <c r="HEE8" s="897">
        <f t="shared" si="86"/>
        <v>0</v>
      </c>
      <c r="HEF8" s="897">
        <f t="shared" si="86"/>
        <v>0</v>
      </c>
      <c r="HEG8" s="897">
        <f t="shared" si="86"/>
        <v>0</v>
      </c>
      <c r="HEH8" s="897">
        <f t="shared" si="86"/>
        <v>0</v>
      </c>
      <c r="HEI8" s="897">
        <f t="shared" si="86"/>
        <v>0</v>
      </c>
      <c r="HEJ8" s="897">
        <f t="shared" si="86"/>
        <v>0</v>
      </c>
      <c r="HEK8" s="897">
        <f t="shared" si="86"/>
        <v>0</v>
      </c>
      <c r="HEL8" s="897">
        <f t="shared" si="86"/>
        <v>0</v>
      </c>
      <c r="HEM8" s="897">
        <f t="shared" si="86"/>
        <v>0</v>
      </c>
      <c r="HEN8" s="897">
        <f t="shared" si="86"/>
        <v>0</v>
      </c>
      <c r="HEO8" s="897">
        <f t="shared" si="86"/>
        <v>0</v>
      </c>
      <c r="HEP8" s="897">
        <f t="shared" si="86"/>
        <v>0</v>
      </c>
      <c r="HEQ8" s="897">
        <f t="shared" si="86"/>
        <v>0</v>
      </c>
      <c r="HER8" s="897">
        <f t="shared" si="86"/>
        <v>0</v>
      </c>
      <c r="HES8" s="897">
        <f t="shared" si="86"/>
        <v>0</v>
      </c>
      <c r="HET8" s="897">
        <f t="shared" si="86"/>
        <v>0</v>
      </c>
      <c r="HEU8" s="897">
        <f t="shared" si="86"/>
        <v>0</v>
      </c>
      <c r="HEV8" s="897">
        <f t="shared" si="86"/>
        <v>0</v>
      </c>
      <c r="HEW8" s="897">
        <f t="shared" si="86"/>
        <v>0</v>
      </c>
      <c r="HEX8" s="897">
        <f t="shared" si="86"/>
        <v>0</v>
      </c>
      <c r="HEY8" s="897">
        <f t="shared" si="86"/>
        <v>0</v>
      </c>
      <c r="HEZ8" s="897">
        <f t="shared" si="86"/>
        <v>0</v>
      </c>
      <c r="HFA8" s="897">
        <f t="shared" si="86"/>
        <v>0</v>
      </c>
      <c r="HFB8" s="897">
        <f t="shared" si="86"/>
        <v>0</v>
      </c>
      <c r="HFC8" s="897">
        <f t="shared" si="86"/>
        <v>0</v>
      </c>
      <c r="HFD8" s="897">
        <f t="shared" si="86"/>
        <v>0</v>
      </c>
      <c r="HFE8" s="897">
        <f t="shared" si="86"/>
        <v>0</v>
      </c>
      <c r="HFF8" s="897">
        <f t="shared" si="86"/>
        <v>0</v>
      </c>
      <c r="HFG8" s="897">
        <f t="shared" si="86"/>
        <v>0</v>
      </c>
      <c r="HFH8" s="897">
        <f t="shared" si="86"/>
        <v>0</v>
      </c>
      <c r="HFI8" s="897">
        <f t="shared" si="86"/>
        <v>0</v>
      </c>
      <c r="HFJ8" s="897">
        <f t="shared" si="86"/>
        <v>0</v>
      </c>
      <c r="HFK8" s="897">
        <f t="shared" si="86"/>
        <v>0</v>
      </c>
      <c r="HFL8" s="897">
        <f t="shared" si="86"/>
        <v>0</v>
      </c>
      <c r="HFM8" s="897">
        <f t="shared" si="86"/>
        <v>0</v>
      </c>
      <c r="HFN8" s="897">
        <f t="shared" si="86"/>
        <v>0</v>
      </c>
      <c r="HFO8" s="897">
        <f t="shared" si="86"/>
        <v>0</v>
      </c>
      <c r="HFP8" s="897">
        <f t="shared" si="86"/>
        <v>0</v>
      </c>
      <c r="HFQ8" s="897">
        <f t="shared" si="86"/>
        <v>0</v>
      </c>
      <c r="HFR8" s="897">
        <f t="shared" si="86"/>
        <v>0</v>
      </c>
      <c r="HFS8" s="897">
        <f t="shared" si="86"/>
        <v>0</v>
      </c>
      <c r="HFT8" s="897">
        <f t="shared" si="86"/>
        <v>0</v>
      </c>
      <c r="HFU8" s="897">
        <f t="shared" si="86"/>
        <v>0</v>
      </c>
      <c r="HFV8" s="897">
        <f t="shared" si="86"/>
        <v>0</v>
      </c>
      <c r="HFW8" s="897">
        <f t="shared" si="86"/>
        <v>0</v>
      </c>
      <c r="HFX8" s="897">
        <f t="shared" si="86"/>
        <v>0</v>
      </c>
      <c r="HFY8" s="897">
        <f t="shared" si="86"/>
        <v>0</v>
      </c>
      <c r="HFZ8" s="897">
        <f t="shared" si="86"/>
        <v>0</v>
      </c>
      <c r="HGA8" s="897">
        <f t="shared" si="86"/>
        <v>0</v>
      </c>
      <c r="HGB8" s="897">
        <f t="shared" si="86"/>
        <v>0</v>
      </c>
      <c r="HGC8" s="897">
        <f t="shared" si="86"/>
        <v>0</v>
      </c>
      <c r="HGD8" s="897">
        <f t="shared" si="86"/>
        <v>0</v>
      </c>
      <c r="HGE8" s="897">
        <f t="shared" si="86"/>
        <v>0</v>
      </c>
      <c r="HGF8" s="897">
        <f t="shared" ref="HGF8:HIQ8" si="87">HGF9+HGF18+HGF40+HGF44+HGF50+HGF14</f>
        <v>0</v>
      </c>
      <c r="HGG8" s="897">
        <f t="shared" si="87"/>
        <v>0</v>
      </c>
      <c r="HGH8" s="897">
        <f t="shared" si="87"/>
        <v>0</v>
      </c>
      <c r="HGI8" s="897">
        <f t="shared" si="87"/>
        <v>0</v>
      </c>
      <c r="HGJ8" s="897">
        <f t="shared" si="87"/>
        <v>0</v>
      </c>
      <c r="HGK8" s="897">
        <f t="shared" si="87"/>
        <v>0</v>
      </c>
      <c r="HGL8" s="897">
        <f t="shared" si="87"/>
        <v>0</v>
      </c>
      <c r="HGM8" s="897">
        <f t="shared" si="87"/>
        <v>0</v>
      </c>
      <c r="HGN8" s="897">
        <f t="shared" si="87"/>
        <v>0</v>
      </c>
      <c r="HGO8" s="897">
        <f t="shared" si="87"/>
        <v>0</v>
      </c>
      <c r="HGP8" s="897">
        <f t="shared" si="87"/>
        <v>0</v>
      </c>
      <c r="HGQ8" s="897">
        <f t="shared" si="87"/>
        <v>0</v>
      </c>
      <c r="HGR8" s="897">
        <f t="shared" si="87"/>
        <v>0</v>
      </c>
      <c r="HGS8" s="897">
        <f t="shared" si="87"/>
        <v>0</v>
      </c>
      <c r="HGT8" s="897">
        <f t="shared" si="87"/>
        <v>0</v>
      </c>
      <c r="HGU8" s="897">
        <f t="shared" si="87"/>
        <v>0</v>
      </c>
      <c r="HGV8" s="897">
        <f t="shared" si="87"/>
        <v>0</v>
      </c>
      <c r="HGW8" s="897">
        <f t="shared" si="87"/>
        <v>0</v>
      </c>
      <c r="HGX8" s="897">
        <f t="shared" si="87"/>
        <v>0</v>
      </c>
      <c r="HGY8" s="897">
        <f t="shared" si="87"/>
        <v>0</v>
      </c>
      <c r="HGZ8" s="897">
        <f t="shared" si="87"/>
        <v>0</v>
      </c>
      <c r="HHA8" s="897">
        <f t="shared" si="87"/>
        <v>0</v>
      </c>
      <c r="HHB8" s="897">
        <f t="shared" si="87"/>
        <v>0</v>
      </c>
      <c r="HHC8" s="897">
        <f t="shared" si="87"/>
        <v>0</v>
      </c>
      <c r="HHD8" s="897">
        <f t="shared" si="87"/>
        <v>0</v>
      </c>
      <c r="HHE8" s="897">
        <f t="shared" si="87"/>
        <v>0</v>
      </c>
      <c r="HHF8" s="897">
        <f t="shared" si="87"/>
        <v>0</v>
      </c>
      <c r="HHG8" s="897">
        <f t="shared" si="87"/>
        <v>0</v>
      </c>
      <c r="HHH8" s="897">
        <f t="shared" si="87"/>
        <v>0</v>
      </c>
      <c r="HHI8" s="897">
        <f t="shared" si="87"/>
        <v>0</v>
      </c>
      <c r="HHJ8" s="897">
        <f t="shared" si="87"/>
        <v>0</v>
      </c>
      <c r="HHK8" s="897">
        <f t="shared" si="87"/>
        <v>0</v>
      </c>
      <c r="HHL8" s="897">
        <f t="shared" si="87"/>
        <v>0</v>
      </c>
      <c r="HHM8" s="897">
        <f t="shared" si="87"/>
        <v>0</v>
      </c>
      <c r="HHN8" s="897">
        <f t="shared" si="87"/>
        <v>0</v>
      </c>
      <c r="HHO8" s="897">
        <f t="shared" si="87"/>
        <v>0</v>
      </c>
      <c r="HHP8" s="897">
        <f t="shared" si="87"/>
        <v>0</v>
      </c>
      <c r="HHQ8" s="897">
        <f t="shared" si="87"/>
        <v>0</v>
      </c>
      <c r="HHR8" s="897">
        <f t="shared" si="87"/>
        <v>0</v>
      </c>
      <c r="HHS8" s="897">
        <f t="shared" si="87"/>
        <v>0</v>
      </c>
      <c r="HHT8" s="897">
        <f t="shared" si="87"/>
        <v>0</v>
      </c>
      <c r="HHU8" s="897">
        <f t="shared" si="87"/>
        <v>0</v>
      </c>
      <c r="HHV8" s="897">
        <f t="shared" si="87"/>
        <v>0</v>
      </c>
      <c r="HHW8" s="897">
        <f t="shared" si="87"/>
        <v>0</v>
      </c>
      <c r="HHX8" s="897">
        <f t="shared" si="87"/>
        <v>0</v>
      </c>
      <c r="HHY8" s="897">
        <f t="shared" si="87"/>
        <v>0</v>
      </c>
      <c r="HHZ8" s="897">
        <f t="shared" si="87"/>
        <v>0</v>
      </c>
      <c r="HIA8" s="897">
        <f t="shared" si="87"/>
        <v>0</v>
      </c>
      <c r="HIB8" s="897">
        <f t="shared" si="87"/>
        <v>0</v>
      </c>
      <c r="HIC8" s="897">
        <f t="shared" si="87"/>
        <v>0</v>
      </c>
      <c r="HID8" s="897">
        <f t="shared" si="87"/>
        <v>0</v>
      </c>
      <c r="HIE8" s="897">
        <f t="shared" si="87"/>
        <v>0</v>
      </c>
      <c r="HIF8" s="897">
        <f t="shared" si="87"/>
        <v>0</v>
      </c>
      <c r="HIG8" s="897">
        <f t="shared" si="87"/>
        <v>0</v>
      </c>
      <c r="HIH8" s="897">
        <f t="shared" si="87"/>
        <v>0</v>
      </c>
      <c r="HII8" s="897">
        <f t="shared" si="87"/>
        <v>0</v>
      </c>
      <c r="HIJ8" s="897">
        <f t="shared" si="87"/>
        <v>0</v>
      </c>
      <c r="HIK8" s="897">
        <f t="shared" si="87"/>
        <v>0</v>
      </c>
      <c r="HIL8" s="897">
        <f t="shared" si="87"/>
        <v>0</v>
      </c>
      <c r="HIM8" s="897">
        <f t="shared" si="87"/>
        <v>0</v>
      </c>
      <c r="HIN8" s="897">
        <f t="shared" si="87"/>
        <v>0</v>
      </c>
      <c r="HIO8" s="897">
        <f t="shared" si="87"/>
        <v>0</v>
      </c>
      <c r="HIP8" s="897">
        <f t="shared" si="87"/>
        <v>0</v>
      </c>
      <c r="HIQ8" s="897">
        <f t="shared" si="87"/>
        <v>0</v>
      </c>
      <c r="HIR8" s="897">
        <f t="shared" ref="HIR8:HLC8" si="88">HIR9+HIR18+HIR40+HIR44+HIR50+HIR14</f>
        <v>0</v>
      </c>
      <c r="HIS8" s="897">
        <f t="shared" si="88"/>
        <v>0</v>
      </c>
      <c r="HIT8" s="897">
        <f t="shared" si="88"/>
        <v>0</v>
      </c>
      <c r="HIU8" s="897">
        <f t="shared" si="88"/>
        <v>0</v>
      </c>
      <c r="HIV8" s="897">
        <f t="shared" si="88"/>
        <v>0</v>
      </c>
      <c r="HIW8" s="897">
        <f t="shared" si="88"/>
        <v>0</v>
      </c>
      <c r="HIX8" s="897">
        <f t="shared" si="88"/>
        <v>0</v>
      </c>
      <c r="HIY8" s="897">
        <f t="shared" si="88"/>
        <v>0</v>
      </c>
      <c r="HIZ8" s="897">
        <f t="shared" si="88"/>
        <v>0</v>
      </c>
      <c r="HJA8" s="897">
        <f t="shared" si="88"/>
        <v>0</v>
      </c>
      <c r="HJB8" s="897">
        <f t="shared" si="88"/>
        <v>0</v>
      </c>
      <c r="HJC8" s="897">
        <f t="shared" si="88"/>
        <v>0</v>
      </c>
      <c r="HJD8" s="897">
        <f t="shared" si="88"/>
        <v>0</v>
      </c>
      <c r="HJE8" s="897">
        <f t="shared" si="88"/>
        <v>0</v>
      </c>
      <c r="HJF8" s="897">
        <f t="shared" si="88"/>
        <v>0</v>
      </c>
      <c r="HJG8" s="897">
        <f t="shared" si="88"/>
        <v>0</v>
      </c>
      <c r="HJH8" s="897">
        <f t="shared" si="88"/>
        <v>0</v>
      </c>
      <c r="HJI8" s="897">
        <f t="shared" si="88"/>
        <v>0</v>
      </c>
      <c r="HJJ8" s="897">
        <f t="shared" si="88"/>
        <v>0</v>
      </c>
      <c r="HJK8" s="897">
        <f t="shared" si="88"/>
        <v>0</v>
      </c>
      <c r="HJL8" s="897">
        <f t="shared" si="88"/>
        <v>0</v>
      </c>
      <c r="HJM8" s="897">
        <f t="shared" si="88"/>
        <v>0</v>
      </c>
      <c r="HJN8" s="897">
        <f t="shared" si="88"/>
        <v>0</v>
      </c>
      <c r="HJO8" s="897">
        <f t="shared" si="88"/>
        <v>0</v>
      </c>
      <c r="HJP8" s="897">
        <f t="shared" si="88"/>
        <v>0</v>
      </c>
      <c r="HJQ8" s="897">
        <f t="shared" si="88"/>
        <v>0</v>
      </c>
      <c r="HJR8" s="897">
        <f t="shared" si="88"/>
        <v>0</v>
      </c>
      <c r="HJS8" s="897">
        <f t="shared" si="88"/>
        <v>0</v>
      </c>
      <c r="HJT8" s="897">
        <f t="shared" si="88"/>
        <v>0</v>
      </c>
      <c r="HJU8" s="897">
        <f t="shared" si="88"/>
        <v>0</v>
      </c>
      <c r="HJV8" s="897">
        <f t="shared" si="88"/>
        <v>0</v>
      </c>
      <c r="HJW8" s="897">
        <f t="shared" si="88"/>
        <v>0</v>
      </c>
      <c r="HJX8" s="897">
        <f t="shared" si="88"/>
        <v>0</v>
      </c>
      <c r="HJY8" s="897">
        <f t="shared" si="88"/>
        <v>0</v>
      </c>
      <c r="HJZ8" s="897">
        <f t="shared" si="88"/>
        <v>0</v>
      </c>
      <c r="HKA8" s="897">
        <f t="shared" si="88"/>
        <v>0</v>
      </c>
      <c r="HKB8" s="897">
        <f t="shared" si="88"/>
        <v>0</v>
      </c>
      <c r="HKC8" s="897">
        <f t="shared" si="88"/>
        <v>0</v>
      </c>
      <c r="HKD8" s="897">
        <f t="shared" si="88"/>
        <v>0</v>
      </c>
      <c r="HKE8" s="897">
        <f t="shared" si="88"/>
        <v>0</v>
      </c>
      <c r="HKF8" s="897">
        <f t="shared" si="88"/>
        <v>0</v>
      </c>
      <c r="HKG8" s="897">
        <f t="shared" si="88"/>
        <v>0</v>
      </c>
      <c r="HKH8" s="897">
        <f t="shared" si="88"/>
        <v>0</v>
      </c>
      <c r="HKI8" s="897">
        <f t="shared" si="88"/>
        <v>0</v>
      </c>
      <c r="HKJ8" s="897">
        <f t="shared" si="88"/>
        <v>0</v>
      </c>
      <c r="HKK8" s="897">
        <f t="shared" si="88"/>
        <v>0</v>
      </c>
      <c r="HKL8" s="897">
        <f t="shared" si="88"/>
        <v>0</v>
      </c>
      <c r="HKM8" s="897">
        <f t="shared" si="88"/>
        <v>0</v>
      </c>
      <c r="HKN8" s="897">
        <f t="shared" si="88"/>
        <v>0</v>
      </c>
      <c r="HKO8" s="897">
        <f t="shared" si="88"/>
        <v>0</v>
      </c>
      <c r="HKP8" s="897">
        <f t="shared" si="88"/>
        <v>0</v>
      </c>
      <c r="HKQ8" s="897">
        <f t="shared" si="88"/>
        <v>0</v>
      </c>
      <c r="HKR8" s="897">
        <f t="shared" si="88"/>
        <v>0</v>
      </c>
      <c r="HKS8" s="897">
        <f t="shared" si="88"/>
        <v>0</v>
      </c>
      <c r="HKT8" s="897">
        <f t="shared" si="88"/>
        <v>0</v>
      </c>
      <c r="HKU8" s="897">
        <f t="shared" si="88"/>
        <v>0</v>
      </c>
      <c r="HKV8" s="897">
        <f t="shared" si="88"/>
        <v>0</v>
      </c>
      <c r="HKW8" s="897">
        <f t="shared" si="88"/>
        <v>0</v>
      </c>
      <c r="HKX8" s="897">
        <f t="shared" si="88"/>
        <v>0</v>
      </c>
      <c r="HKY8" s="897">
        <f t="shared" si="88"/>
        <v>0</v>
      </c>
      <c r="HKZ8" s="897">
        <f t="shared" si="88"/>
        <v>0</v>
      </c>
      <c r="HLA8" s="897">
        <f t="shared" si="88"/>
        <v>0</v>
      </c>
      <c r="HLB8" s="897">
        <f t="shared" si="88"/>
        <v>0</v>
      </c>
      <c r="HLC8" s="897">
        <f t="shared" si="88"/>
        <v>0</v>
      </c>
      <c r="HLD8" s="897">
        <f t="shared" ref="HLD8:HNO8" si="89">HLD9+HLD18+HLD40+HLD44+HLD50+HLD14</f>
        <v>0</v>
      </c>
      <c r="HLE8" s="897">
        <f t="shared" si="89"/>
        <v>0</v>
      </c>
      <c r="HLF8" s="897">
        <f t="shared" si="89"/>
        <v>0</v>
      </c>
      <c r="HLG8" s="897">
        <f t="shared" si="89"/>
        <v>0</v>
      </c>
      <c r="HLH8" s="897">
        <f t="shared" si="89"/>
        <v>0</v>
      </c>
      <c r="HLI8" s="897">
        <f t="shared" si="89"/>
        <v>0</v>
      </c>
      <c r="HLJ8" s="897">
        <f t="shared" si="89"/>
        <v>0</v>
      </c>
      <c r="HLK8" s="897">
        <f t="shared" si="89"/>
        <v>0</v>
      </c>
      <c r="HLL8" s="897">
        <f t="shared" si="89"/>
        <v>0</v>
      </c>
      <c r="HLM8" s="897">
        <f t="shared" si="89"/>
        <v>0</v>
      </c>
      <c r="HLN8" s="897">
        <f t="shared" si="89"/>
        <v>0</v>
      </c>
      <c r="HLO8" s="897">
        <f t="shared" si="89"/>
        <v>0</v>
      </c>
      <c r="HLP8" s="897">
        <f t="shared" si="89"/>
        <v>0</v>
      </c>
      <c r="HLQ8" s="897">
        <f t="shared" si="89"/>
        <v>0</v>
      </c>
      <c r="HLR8" s="897">
        <f t="shared" si="89"/>
        <v>0</v>
      </c>
      <c r="HLS8" s="897">
        <f t="shared" si="89"/>
        <v>0</v>
      </c>
      <c r="HLT8" s="897">
        <f t="shared" si="89"/>
        <v>0</v>
      </c>
      <c r="HLU8" s="897">
        <f t="shared" si="89"/>
        <v>0</v>
      </c>
      <c r="HLV8" s="897">
        <f t="shared" si="89"/>
        <v>0</v>
      </c>
      <c r="HLW8" s="897">
        <f t="shared" si="89"/>
        <v>0</v>
      </c>
      <c r="HLX8" s="897">
        <f t="shared" si="89"/>
        <v>0</v>
      </c>
      <c r="HLY8" s="897">
        <f t="shared" si="89"/>
        <v>0</v>
      </c>
      <c r="HLZ8" s="897">
        <f t="shared" si="89"/>
        <v>0</v>
      </c>
      <c r="HMA8" s="897">
        <f t="shared" si="89"/>
        <v>0</v>
      </c>
      <c r="HMB8" s="897">
        <f t="shared" si="89"/>
        <v>0</v>
      </c>
      <c r="HMC8" s="897">
        <f t="shared" si="89"/>
        <v>0</v>
      </c>
      <c r="HMD8" s="897">
        <f t="shared" si="89"/>
        <v>0</v>
      </c>
      <c r="HME8" s="897">
        <f t="shared" si="89"/>
        <v>0</v>
      </c>
      <c r="HMF8" s="897">
        <f t="shared" si="89"/>
        <v>0</v>
      </c>
      <c r="HMG8" s="897">
        <f t="shared" si="89"/>
        <v>0</v>
      </c>
      <c r="HMH8" s="897">
        <f t="shared" si="89"/>
        <v>0</v>
      </c>
      <c r="HMI8" s="897">
        <f t="shared" si="89"/>
        <v>0</v>
      </c>
      <c r="HMJ8" s="897">
        <f t="shared" si="89"/>
        <v>0</v>
      </c>
      <c r="HMK8" s="897">
        <f t="shared" si="89"/>
        <v>0</v>
      </c>
      <c r="HML8" s="897">
        <f t="shared" si="89"/>
        <v>0</v>
      </c>
      <c r="HMM8" s="897">
        <f t="shared" si="89"/>
        <v>0</v>
      </c>
      <c r="HMN8" s="897">
        <f t="shared" si="89"/>
        <v>0</v>
      </c>
      <c r="HMO8" s="897">
        <f t="shared" si="89"/>
        <v>0</v>
      </c>
      <c r="HMP8" s="897">
        <f t="shared" si="89"/>
        <v>0</v>
      </c>
      <c r="HMQ8" s="897">
        <f t="shared" si="89"/>
        <v>0</v>
      </c>
      <c r="HMR8" s="897">
        <f t="shared" si="89"/>
        <v>0</v>
      </c>
      <c r="HMS8" s="897">
        <f t="shared" si="89"/>
        <v>0</v>
      </c>
      <c r="HMT8" s="897">
        <f t="shared" si="89"/>
        <v>0</v>
      </c>
      <c r="HMU8" s="897">
        <f t="shared" si="89"/>
        <v>0</v>
      </c>
      <c r="HMV8" s="897">
        <f t="shared" si="89"/>
        <v>0</v>
      </c>
      <c r="HMW8" s="897">
        <f t="shared" si="89"/>
        <v>0</v>
      </c>
      <c r="HMX8" s="897">
        <f t="shared" si="89"/>
        <v>0</v>
      </c>
      <c r="HMY8" s="897">
        <f t="shared" si="89"/>
        <v>0</v>
      </c>
      <c r="HMZ8" s="897">
        <f t="shared" si="89"/>
        <v>0</v>
      </c>
      <c r="HNA8" s="897">
        <f t="shared" si="89"/>
        <v>0</v>
      </c>
      <c r="HNB8" s="897">
        <f t="shared" si="89"/>
        <v>0</v>
      </c>
      <c r="HNC8" s="897">
        <f t="shared" si="89"/>
        <v>0</v>
      </c>
      <c r="HND8" s="897">
        <f t="shared" si="89"/>
        <v>0</v>
      </c>
      <c r="HNE8" s="897">
        <f t="shared" si="89"/>
        <v>0</v>
      </c>
      <c r="HNF8" s="897">
        <f t="shared" si="89"/>
        <v>0</v>
      </c>
      <c r="HNG8" s="897">
        <f t="shared" si="89"/>
        <v>0</v>
      </c>
      <c r="HNH8" s="897">
        <f t="shared" si="89"/>
        <v>0</v>
      </c>
      <c r="HNI8" s="897">
        <f t="shared" si="89"/>
        <v>0</v>
      </c>
      <c r="HNJ8" s="897">
        <f t="shared" si="89"/>
        <v>0</v>
      </c>
      <c r="HNK8" s="897">
        <f t="shared" si="89"/>
        <v>0</v>
      </c>
      <c r="HNL8" s="897">
        <f t="shared" si="89"/>
        <v>0</v>
      </c>
      <c r="HNM8" s="897">
        <f t="shared" si="89"/>
        <v>0</v>
      </c>
      <c r="HNN8" s="897">
        <f t="shared" si="89"/>
        <v>0</v>
      </c>
      <c r="HNO8" s="897">
        <f t="shared" si="89"/>
        <v>0</v>
      </c>
      <c r="HNP8" s="897">
        <f t="shared" ref="HNP8:HQA8" si="90">HNP9+HNP18+HNP40+HNP44+HNP50+HNP14</f>
        <v>0</v>
      </c>
      <c r="HNQ8" s="897">
        <f t="shared" si="90"/>
        <v>0</v>
      </c>
      <c r="HNR8" s="897">
        <f t="shared" si="90"/>
        <v>0</v>
      </c>
      <c r="HNS8" s="897">
        <f t="shared" si="90"/>
        <v>0</v>
      </c>
      <c r="HNT8" s="897">
        <f t="shared" si="90"/>
        <v>0</v>
      </c>
      <c r="HNU8" s="897">
        <f t="shared" si="90"/>
        <v>0</v>
      </c>
      <c r="HNV8" s="897">
        <f t="shared" si="90"/>
        <v>0</v>
      </c>
      <c r="HNW8" s="897">
        <f t="shared" si="90"/>
        <v>0</v>
      </c>
      <c r="HNX8" s="897">
        <f t="shared" si="90"/>
        <v>0</v>
      </c>
      <c r="HNY8" s="897">
        <f t="shared" si="90"/>
        <v>0</v>
      </c>
      <c r="HNZ8" s="897">
        <f t="shared" si="90"/>
        <v>0</v>
      </c>
      <c r="HOA8" s="897">
        <f t="shared" si="90"/>
        <v>0</v>
      </c>
      <c r="HOB8" s="897">
        <f t="shared" si="90"/>
        <v>0</v>
      </c>
      <c r="HOC8" s="897">
        <f t="shared" si="90"/>
        <v>0</v>
      </c>
      <c r="HOD8" s="897">
        <f t="shared" si="90"/>
        <v>0</v>
      </c>
      <c r="HOE8" s="897">
        <f t="shared" si="90"/>
        <v>0</v>
      </c>
      <c r="HOF8" s="897">
        <f t="shared" si="90"/>
        <v>0</v>
      </c>
      <c r="HOG8" s="897">
        <f t="shared" si="90"/>
        <v>0</v>
      </c>
      <c r="HOH8" s="897">
        <f t="shared" si="90"/>
        <v>0</v>
      </c>
      <c r="HOI8" s="897">
        <f t="shared" si="90"/>
        <v>0</v>
      </c>
      <c r="HOJ8" s="897">
        <f t="shared" si="90"/>
        <v>0</v>
      </c>
      <c r="HOK8" s="897">
        <f t="shared" si="90"/>
        <v>0</v>
      </c>
      <c r="HOL8" s="897">
        <f t="shared" si="90"/>
        <v>0</v>
      </c>
      <c r="HOM8" s="897">
        <f t="shared" si="90"/>
        <v>0</v>
      </c>
      <c r="HON8" s="897">
        <f t="shared" si="90"/>
        <v>0</v>
      </c>
      <c r="HOO8" s="897">
        <f t="shared" si="90"/>
        <v>0</v>
      </c>
      <c r="HOP8" s="897">
        <f t="shared" si="90"/>
        <v>0</v>
      </c>
      <c r="HOQ8" s="897">
        <f t="shared" si="90"/>
        <v>0</v>
      </c>
      <c r="HOR8" s="897">
        <f t="shared" si="90"/>
        <v>0</v>
      </c>
      <c r="HOS8" s="897">
        <f t="shared" si="90"/>
        <v>0</v>
      </c>
      <c r="HOT8" s="897">
        <f t="shared" si="90"/>
        <v>0</v>
      </c>
      <c r="HOU8" s="897">
        <f t="shared" si="90"/>
        <v>0</v>
      </c>
      <c r="HOV8" s="897">
        <f t="shared" si="90"/>
        <v>0</v>
      </c>
      <c r="HOW8" s="897">
        <f t="shared" si="90"/>
        <v>0</v>
      </c>
      <c r="HOX8" s="897">
        <f t="shared" si="90"/>
        <v>0</v>
      </c>
      <c r="HOY8" s="897">
        <f t="shared" si="90"/>
        <v>0</v>
      </c>
      <c r="HOZ8" s="897">
        <f t="shared" si="90"/>
        <v>0</v>
      </c>
      <c r="HPA8" s="897">
        <f t="shared" si="90"/>
        <v>0</v>
      </c>
      <c r="HPB8" s="897">
        <f t="shared" si="90"/>
        <v>0</v>
      </c>
      <c r="HPC8" s="897">
        <f t="shared" si="90"/>
        <v>0</v>
      </c>
      <c r="HPD8" s="897">
        <f t="shared" si="90"/>
        <v>0</v>
      </c>
      <c r="HPE8" s="897">
        <f t="shared" si="90"/>
        <v>0</v>
      </c>
      <c r="HPF8" s="897">
        <f t="shared" si="90"/>
        <v>0</v>
      </c>
      <c r="HPG8" s="897">
        <f t="shared" si="90"/>
        <v>0</v>
      </c>
      <c r="HPH8" s="897">
        <f t="shared" si="90"/>
        <v>0</v>
      </c>
      <c r="HPI8" s="897">
        <f t="shared" si="90"/>
        <v>0</v>
      </c>
      <c r="HPJ8" s="897">
        <f t="shared" si="90"/>
        <v>0</v>
      </c>
      <c r="HPK8" s="897">
        <f t="shared" si="90"/>
        <v>0</v>
      </c>
      <c r="HPL8" s="897">
        <f t="shared" si="90"/>
        <v>0</v>
      </c>
      <c r="HPM8" s="897">
        <f t="shared" si="90"/>
        <v>0</v>
      </c>
      <c r="HPN8" s="897">
        <f t="shared" si="90"/>
        <v>0</v>
      </c>
      <c r="HPO8" s="897">
        <f t="shared" si="90"/>
        <v>0</v>
      </c>
      <c r="HPP8" s="897">
        <f t="shared" si="90"/>
        <v>0</v>
      </c>
      <c r="HPQ8" s="897">
        <f t="shared" si="90"/>
        <v>0</v>
      </c>
      <c r="HPR8" s="897">
        <f t="shared" si="90"/>
        <v>0</v>
      </c>
      <c r="HPS8" s="897">
        <f t="shared" si="90"/>
        <v>0</v>
      </c>
      <c r="HPT8" s="897">
        <f t="shared" si="90"/>
        <v>0</v>
      </c>
      <c r="HPU8" s="897">
        <f t="shared" si="90"/>
        <v>0</v>
      </c>
      <c r="HPV8" s="897">
        <f t="shared" si="90"/>
        <v>0</v>
      </c>
      <c r="HPW8" s="897">
        <f t="shared" si="90"/>
        <v>0</v>
      </c>
      <c r="HPX8" s="897">
        <f t="shared" si="90"/>
        <v>0</v>
      </c>
      <c r="HPY8" s="897">
        <f t="shared" si="90"/>
        <v>0</v>
      </c>
      <c r="HPZ8" s="897">
        <f t="shared" si="90"/>
        <v>0</v>
      </c>
      <c r="HQA8" s="897">
        <f t="shared" si="90"/>
        <v>0</v>
      </c>
      <c r="HQB8" s="897">
        <f t="shared" ref="HQB8:HSM8" si="91">HQB9+HQB18+HQB40+HQB44+HQB50+HQB14</f>
        <v>0</v>
      </c>
      <c r="HQC8" s="897">
        <f t="shared" si="91"/>
        <v>0</v>
      </c>
      <c r="HQD8" s="897">
        <f t="shared" si="91"/>
        <v>0</v>
      </c>
      <c r="HQE8" s="897">
        <f t="shared" si="91"/>
        <v>0</v>
      </c>
      <c r="HQF8" s="897">
        <f t="shared" si="91"/>
        <v>0</v>
      </c>
      <c r="HQG8" s="897">
        <f t="shared" si="91"/>
        <v>0</v>
      </c>
      <c r="HQH8" s="897">
        <f t="shared" si="91"/>
        <v>0</v>
      </c>
      <c r="HQI8" s="897">
        <f t="shared" si="91"/>
        <v>0</v>
      </c>
      <c r="HQJ8" s="897">
        <f t="shared" si="91"/>
        <v>0</v>
      </c>
      <c r="HQK8" s="897">
        <f t="shared" si="91"/>
        <v>0</v>
      </c>
      <c r="HQL8" s="897">
        <f t="shared" si="91"/>
        <v>0</v>
      </c>
      <c r="HQM8" s="897">
        <f t="shared" si="91"/>
        <v>0</v>
      </c>
      <c r="HQN8" s="897">
        <f t="shared" si="91"/>
        <v>0</v>
      </c>
      <c r="HQO8" s="897">
        <f t="shared" si="91"/>
        <v>0</v>
      </c>
      <c r="HQP8" s="897">
        <f t="shared" si="91"/>
        <v>0</v>
      </c>
      <c r="HQQ8" s="897">
        <f t="shared" si="91"/>
        <v>0</v>
      </c>
      <c r="HQR8" s="897">
        <f t="shared" si="91"/>
        <v>0</v>
      </c>
      <c r="HQS8" s="897">
        <f t="shared" si="91"/>
        <v>0</v>
      </c>
      <c r="HQT8" s="897">
        <f t="shared" si="91"/>
        <v>0</v>
      </c>
      <c r="HQU8" s="897">
        <f t="shared" si="91"/>
        <v>0</v>
      </c>
      <c r="HQV8" s="897">
        <f t="shared" si="91"/>
        <v>0</v>
      </c>
      <c r="HQW8" s="897">
        <f t="shared" si="91"/>
        <v>0</v>
      </c>
      <c r="HQX8" s="897">
        <f t="shared" si="91"/>
        <v>0</v>
      </c>
      <c r="HQY8" s="897">
        <f t="shared" si="91"/>
        <v>0</v>
      </c>
      <c r="HQZ8" s="897">
        <f t="shared" si="91"/>
        <v>0</v>
      </c>
      <c r="HRA8" s="897">
        <f t="shared" si="91"/>
        <v>0</v>
      </c>
      <c r="HRB8" s="897">
        <f t="shared" si="91"/>
        <v>0</v>
      </c>
      <c r="HRC8" s="897">
        <f t="shared" si="91"/>
        <v>0</v>
      </c>
      <c r="HRD8" s="897">
        <f t="shared" si="91"/>
        <v>0</v>
      </c>
      <c r="HRE8" s="897">
        <f t="shared" si="91"/>
        <v>0</v>
      </c>
      <c r="HRF8" s="897">
        <f t="shared" si="91"/>
        <v>0</v>
      </c>
      <c r="HRG8" s="897">
        <f t="shared" si="91"/>
        <v>0</v>
      </c>
      <c r="HRH8" s="897">
        <f t="shared" si="91"/>
        <v>0</v>
      </c>
      <c r="HRI8" s="897">
        <f t="shared" si="91"/>
        <v>0</v>
      </c>
      <c r="HRJ8" s="897">
        <f t="shared" si="91"/>
        <v>0</v>
      </c>
      <c r="HRK8" s="897">
        <f t="shared" si="91"/>
        <v>0</v>
      </c>
      <c r="HRL8" s="897">
        <f t="shared" si="91"/>
        <v>0</v>
      </c>
      <c r="HRM8" s="897">
        <f t="shared" si="91"/>
        <v>0</v>
      </c>
      <c r="HRN8" s="897">
        <f t="shared" si="91"/>
        <v>0</v>
      </c>
      <c r="HRO8" s="897">
        <f t="shared" si="91"/>
        <v>0</v>
      </c>
      <c r="HRP8" s="897">
        <f t="shared" si="91"/>
        <v>0</v>
      </c>
      <c r="HRQ8" s="897">
        <f t="shared" si="91"/>
        <v>0</v>
      </c>
      <c r="HRR8" s="897">
        <f t="shared" si="91"/>
        <v>0</v>
      </c>
      <c r="HRS8" s="897">
        <f t="shared" si="91"/>
        <v>0</v>
      </c>
      <c r="HRT8" s="897">
        <f t="shared" si="91"/>
        <v>0</v>
      </c>
      <c r="HRU8" s="897">
        <f t="shared" si="91"/>
        <v>0</v>
      </c>
      <c r="HRV8" s="897">
        <f t="shared" si="91"/>
        <v>0</v>
      </c>
      <c r="HRW8" s="897">
        <f t="shared" si="91"/>
        <v>0</v>
      </c>
      <c r="HRX8" s="897">
        <f t="shared" si="91"/>
        <v>0</v>
      </c>
      <c r="HRY8" s="897">
        <f t="shared" si="91"/>
        <v>0</v>
      </c>
      <c r="HRZ8" s="897">
        <f t="shared" si="91"/>
        <v>0</v>
      </c>
      <c r="HSA8" s="897">
        <f t="shared" si="91"/>
        <v>0</v>
      </c>
      <c r="HSB8" s="897">
        <f t="shared" si="91"/>
        <v>0</v>
      </c>
      <c r="HSC8" s="897">
        <f t="shared" si="91"/>
        <v>0</v>
      </c>
      <c r="HSD8" s="897">
        <f t="shared" si="91"/>
        <v>0</v>
      </c>
      <c r="HSE8" s="897">
        <f t="shared" si="91"/>
        <v>0</v>
      </c>
      <c r="HSF8" s="897">
        <f t="shared" si="91"/>
        <v>0</v>
      </c>
      <c r="HSG8" s="897">
        <f t="shared" si="91"/>
        <v>0</v>
      </c>
      <c r="HSH8" s="897">
        <f t="shared" si="91"/>
        <v>0</v>
      </c>
      <c r="HSI8" s="897">
        <f t="shared" si="91"/>
        <v>0</v>
      </c>
      <c r="HSJ8" s="897">
        <f t="shared" si="91"/>
        <v>0</v>
      </c>
      <c r="HSK8" s="897">
        <f t="shared" si="91"/>
        <v>0</v>
      </c>
      <c r="HSL8" s="897">
        <f t="shared" si="91"/>
        <v>0</v>
      </c>
      <c r="HSM8" s="897">
        <f t="shared" si="91"/>
        <v>0</v>
      </c>
      <c r="HSN8" s="897">
        <f t="shared" ref="HSN8:HUY8" si="92">HSN9+HSN18+HSN40+HSN44+HSN50+HSN14</f>
        <v>0</v>
      </c>
      <c r="HSO8" s="897">
        <f t="shared" si="92"/>
        <v>0</v>
      </c>
      <c r="HSP8" s="897">
        <f t="shared" si="92"/>
        <v>0</v>
      </c>
      <c r="HSQ8" s="897">
        <f t="shared" si="92"/>
        <v>0</v>
      </c>
      <c r="HSR8" s="897">
        <f t="shared" si="92"/>
        <v>0</v>
      </c>
      <c r="HSS8" s="897">
        <f t="shared" si="92"/>
        <v>0</v>
      </c>
      <c r="HST8" s="897">
        <f t="shared" si="92"/>
        <v>0</v>
      </c>
      <c r="HSU8" s="897">
        <f t="shared" si="92"/>
        <v>0</v>
      </c>
      <c r="HSV8" s="897">
        <f t="shared" si="92"/>
        <v>0</v>
      </c>
      <c r="HSW8" s="897">
        <f t="shared" si="92"/>
        <v>0</v>
      </c>
      <c r="HSX8" s="897">
        <f t="shared" si="92"/>
        <v>0</v>
      </c>
      <c r="HSY8" s="897">
        <f t="shared" si="92"/>
        <v>0</v>
      </c>
      <c r="HSZ8" s="897">
        <f t="shared" si="92"/>
        <v>0</v>
      </c>
      <c r="HTA8" s="897">
        <f t="shared" si="92"/>
        <v>0</v>
      </c>
      <c r="HTB8" s="897">
        <f t="shared" si="92"/>
        <v>0</v>
      </c>
      <c r="HTC8" s="897">
        <f t="shared" si="92"/>
        <v>0</v>
      </c>
      <c r="HTD8" s="897">
        <f t="shared" si="92"/>
        <v>0</v>
      </c>
      <c r="HTE8" s="897">
        <f t="shared" si="92"/>
        <v>0</v>
      </c>
      <c r="HTF8" s="897">
        <f t="shared" si="92"/>
        <v>0</v>
      </c>
      <c r="HTG8" s="897">
        <f t="shared" si="92"/>
        <v>0</v>
      </c>
      <c r="HTH8" s="897">
        <f t="shared" si="92"/>
        <v>0</v>
      </c>
      <c r="HTI8" s="897">
        <f t="shared" si="92"/>
        <v>0</v>
      </c>
      <c r="HTJ8" s="897">
        <f t="shared" si="92"/>
        <v>0</v>
      </c>
      <c r="HTK8" s="897">
        <f t="shared" si="92"/>
        <v>0</v>
      </c>
      <c r="HTL8" s="897">
        <f t="shared" si="92"/>
        <v>0</v>
      </c>
      <c r="HTM8" s="897">
        <f t="shared" si="92"/>
        <v>0</v>
      </c>
      <c r="HTN8" s="897">
        <f t="shared" si="92"/>
        <v>0</v>
      </c>
      <c r="HTO8" s="897">
        <f t="shared" si="92"/>
        <v>0</v>
      </c>
      <c r="HTP8" s="897">
        <f t="shared" si="92"/>
        <v>0</v>
      </c>
      <c r="HTQ8" s="897">
        <f t="shared" si="92"/>
        <v>0</v>
      </c>
      <c r="HTR8" s="897">
        <f t="shared" si="92"/>
        <v>0</v>
      </c>
      <c r="HTS8" s="897">
        <f t="shared" si="92"/>
        <v>0</v>
      </c>
      <c r="HTT8" s="897">
        <f t="shared" si="92"/>
        <v>0</v>
      </c>
      <c r="HTU8" s="897">
        <f t="shared" si="92"/>
        <v>0</v>
      </c>
      <c r="HTV8" s="897">
        <f t="shared" si="92"/>
        <v>0</v>
      </c>
      <c r="HTW8" s="897">
        <f t="shared" si="92"/>
        <v>0</v>
      </c>
      <c r="HTX8" s="897">
        <f t="shared" si="92"/>
        <v>0</v>
      </c>
      <c r="HTY8" s="897">
        <f t="shared" si="92"/>
        <v>0</v>
      </c>
      <c r="HTZ8" s="897">
        <f t="shared" si="92"/>
        <v>0</v>
      </c>
      <c r="HUA8" s="897">
        <f t="shared" si="92"/>
        <v>0</v>
      </c>
      <c r="HUB8" s="897">
        <f t="shared" si="92"/>
        <v>0</v>
      </c>
      <c r="HUC8" s="897">
        <f t="shared" si="92"/>
        <v>0</v>
      </c>
      <c r="HUD8" s="897">
        <f t="shared" si="92"/>
        <v>0</v>
      </c>
      <c r="HUE8" s="897">
        <f t="shared" si="92"/>
        <v>0</v>
      </c>
      <c r="HUF8" s="897">
        <f t="shared" si="92"/>
        <v>0</v>
      </c>
      <c r="HUG8" s="897">
        <f t="shared" si="92"/>
        <v>0</v>
      </c>
      <c r="HUH8" s="897">
        <f t="shared" si="92"/>
        <v>0</v>
      </c>
      <c r="HUI8" s="897">
        <f t="shared" si="92"/>
        <v>0</v>
      </c>
      <c r="HUJ8" s="897">
        <f t="shared" si="92"/>
        <v>0</v>
      </c>
      <c r="HUK8" s="897">
        <f t="shared" si="92"/>
        <v>0</v>
      </c>
      <c r="HUL8" s="897">
        <f t="shared" si="92"/>
        <v>0</v>
      </c>
      <c r="HUM8" s="897">
        <f t="shared" si="92"/>
        <v>0</v>
      </c>
      <c r="HUN8" s="897">
        <f t="shared" si="92"/>
        <v>0</v>
      </c>
      <c r="HUO8" s="897">
        <f t="shared" si="92"/>
        <v>0</v>
      </c>
      <c r="HUP8" s="897">
        <f t="shared" si="92"/>
        <v>0</v>
      </c>
      <c r="HUQ8" s="897">
        <f t="shared" si="92"/>
        <v>0</v>
      </c>
      <c r="HUR8" s="897">
        <f t="shared" si="92"/>
        <v>0</v>
      </c>
      <c r="HUS8" s="897">
        <f t="shared" si="92"/>
        <v>0</v>
      </c>
      <c r="HUT8" s="897">
        <f t="shared" si="92"/>
        <v>0</v>
      </c>
      <c r="HUU8" s="897">
        <f t="shared" si="92"/>
        <v>0</v>
      </c>
      <c r="HUV8" s="897">
        <f t="shared" si="92"/>
        <v>0</v>
      </c>
      <c r="HUW8" s="897">
        <f t="shared" si="92"/>
        <v>0</v>
      </c>
      <c r="HUX8" s="897">
        <f t="shared" si="92"/>
        <v>0</v>
      </c>
      <c r="HUY8" s="897">
        <f t="shared" si="92"/>
        <v>0</v>
      </c>
      <c r="HUZ8" s="897">
        <f t="shared" ref="HUZ8:HXK8" si="93">HUZ9+HUZ18+HUZ40+HUZ44+HUZ50+HUZ14</f>
        <v>0</v>
      </c>
      <c r="HVA8" s="897">
        <f t="shared" si="93"/>
        <v>0</v>
      </c>
      <c r="HVB8" s="897">
        <f t="shared" si="93"/>
        <v>0</v>
      </c>
      <c r="HVC8" s="897">
        <f t="shared" si="93"/>
        <v>0</v>
      </c>
      <c r="HVD8" s="897">
        <f t="shared" si="93"/>
        <v>0</v>
      </c>
      <c r="HVE8" s="897">
        <f t="shared" si="93"/>
        <v>0</v>
      </c>
      <c r="HVF8" s="897">
        <f t="shared" si="93"/>
        <v>0</v>
      </c>
      <c r="HVG8" s="897">
        <f t="shared" si="93"/>
        <v>0</v>
      </c>
      <c r="HVH8" s="897">
        <f t="shared" si="93"/>
        <v>0</v>
      </c>
      <c r="HVI8" s="897">
        <f t="shared" si="93"/>
        <v>0</v>
      </c>
      <c r="HVJ8" s="897">
        <f t="shared" si="93"/>
        <v>0</v>
      </c>
      <c r="HVK8" s="897">
        <f t="shared" si="93"/>
        <v>0</v>
      </c>
      <c r="HVL8" s="897">
        <f t="shared" si="93"/>
        <v>0</v>
      </c>
      <c r="HVM8" s="897">
        <f t="shared" si="93"/>
        <v>0</v>
      </c>
      <c r="HVN8" s="897">
        <f t="shared" si="93"/>
        <v>0</v>
      </c>
      <c r="HVO8" s="897">
        <f t="shared" si="93"/>
        <v>0</v>
      </c>
      <c r="HVP8" s="897">
        <f t="shared" si="93"/>
        <v>0</v>
      </c>
      <c r="HVQ8" s="897">
        <f t="shared" si="93"/>
        <v>0</v>
      </c>
      <c r="HVR8" s="897">
        <f t="shared" si="93"/>
        <v>0</v>
      </c>
      <c r="HVS8" s="897">
        <f t="shared" si="93"/>
        <v>0</v>
      </c>
      <c r="HVT8" s="897">
        <f t="shared" si="93"/>
        <v>0</v>
      </c>
      <c r="HVU8" s="897">
        <f t="shared" si="93"/>
        <v>0</v>
      </c>
      <c r="HVV8" s="897">
        <f t="shared" si="93"/>
        <v>0</v>
      </c>
      <c r="HVW8" s="897">
        <f t="shared" si="93"/>
        <v>0</v>
      </c>
      <c r="HVX8" s="897">
        <f t="shared" si="93"/>
        <v>0</v>
      </c>
      <c r="HVY8" s="897">
        <f t="shared" si="93"/>
        <v>0</v>
      </c>
      <c r="HVZ8" s="897">
        <f t="shared" si="93"/>
        <v>0</v>
      </c>
      <c r="HWA8" s="897">
        <f t="shared" si="93"/>
        <v>0</v>
      </c>
      <c r="HWB8" s="897">
        <f t="shared" si="93"/>
        <v>0</v>
      </c>
      <c r="HWC8" s="897">
        <f t="shared" si="93"/>
        <v>0</v>
      </c>
      <c r="HWD8" s="897">
        <f t="shared" si="93"/>
        <v>0</v>
      </c>
      <c r="HWE8" s="897">
        <f t="shared" si="93"/>
        <v>0</v>
      </c>
      <c r="HWF8" s="897">
        <f t="shared" si="93"/>
        <v>0</v>
      </c>
      <c r="HWG8" s="897">
        <f t="shared" si="93"/>
        <v>0</v>
      </c>
      <c r="HWH8" s="897">
        <f t="shared" si="93"/>
        <v>0</v>
      </c>
      <c r="HWI8" s="897">
        <f t="shared" si="93"/>
        <v>0</v>
      </c>
      <c r="HWJ8" s="897">
        <f t="shared" si="93"/>
        <v>0</v>
      </c>
      <c r="HWK8" s="897">
        <f t="shared" si="93"/>
        <v>0</v>
      </c>
      <c r="HWL8" s="897">
        <f t="shared" si="93"/>
        <v>0</v>
      </c>
      <c r="HWM8" s="897">
        <f t="shared" si="93"/>
        <v>0</v>
      </c>
      <c r="HWN8" s="897">
        <f t="shared" si="93"/>
        <v>0</v>
      </c>
      <c r="HWO8" s="897">
        <f t="shared" si="93"/>
        <v>0</v>
      </c>
      <c r="HWP8" s="897">
        <f t="shared" si="93"/>
        <v>0</v>
      </c>
      <c r="HWQ8" s="897">
        <f t="shared" si="93"/>
        <v>0</v>
      </c>
      <c r="HWR8" s="897">
        <f t="shared" si="93"/>
        <v>0</v>
      </c>
      <c r="HWS8" s="897">
        <f t="shared" si="93"/>
        <v>0</v>
      </c>
      <c r="HWT8" s="897">
        <f t="shared" si="93"/>
        <v>0</v>
      </c>
      <c r="HWU8" s="897">
        <f t="shared" si="93"/>
        <v>0</v>
      </c>
      <c r="HWV8" s="897">
        <f t="shared" si="93"/>
        <v>0</v>
      </c>
      <c r="HWW8" s="897">
        <f t="shared" si="93"/>
        <v>0</v>
      </c>
      <c r="HWX8" s="897">
        <f t="shared" si="93"/>
        <v>0</v>
      </c>
      <c r="HWY8" s="897">
        <f t="shared" si="93"/>
        <v>0</v>
      </c>
      <c r="HWZ8" s="897">
        <f t="shared" si="93"/>
        <v>0</v>
      </c>
      <c r="HXA8" s="897">
        <f t="shared" si="93"/>
        <v>0</v>
      </c>
      <c r="HXB8" s="897">
        <f t="shared" si="93"/>
        <v>0</v>
      </c>
      <c r="HXC8" s="897">
        <f t="shared" si="93"/>
        <v>0</v>
      </c>
      <c r="HXD8" s="897">
        <f t="shared" si="93"/>
        <v>0</v>
      </c>
      <c r="HXE8" s="897">
        <f t="shared" si="93"/>
        <v>0</v>
      </c>
      <c r="HXF8" s="897">
        <f t="shared" si="93"/>
        <v>0</v>
      </c>
      <c r="HXG8" s="897">
        <f t="shared" si="93"/>
        <v>0</v>
      </c>
      <c r="HXH8" s="897">
        <f t="shared" si="93"/>
        <v>0</v>
      </c>
      <c r="HXI8" s="897">
        <f t="shared" si="93"/>
        <v>0</v>
      </c>
      <c r="HXJ8" s="897">
        <f t="shared" si="93"/>
        <v>0</v>
      </c>
      <c r="HXK8" s="897">
        <f t="shared" si="93"/>
        <v>0</v>
      </c>
      <c r="HXL8" s="897">
        <f t="shared" ref="HXL8:HZW8" si="94">HXL9+HXL18+HXL40+HXL44+HXL50+HXL14</f>
        <v>0</v>
      </c>
      <c r="HXM8" s="897">
        <f t="shared" si="94"/>
        <v>0</v>
      </c>
      <c r="HXN8" s="897">
        <f t="shared" si="94"/>
        <v>0</v>
      </c>
      <c r="HXO8" s="897">
        <f t="shared" si="94"/>
        <v>0</v>
      </c>
      <c r="HXP8" s="897">
        <f t="shared" si="94"/>
        <v>0</v>
      </c>
      <c r="HXQ8" s="897">
        <f t="shared" si="94"/>
        <v>0</v>
      </c>
      <c r="HXR8" s="897">
        <f t="shared" si="94"/>
        <v>0</v>
      </c>
      <c r="HXS8" s="897">
        <f t="shared" si="94"/>
        <v>0</v>
      </c>
      <c r="HXT8" s="897">
        <f t="shared" si="94"/>
        <v>0</v>
      </c>
      <c r="HXU8" s="897">
        <f t="shared" si="94"/>
        <v>0</v>
      </c>
      <c r="HXV8" s="897">
        <f t="shared" si="94"/>
        <v>0</v>
      </c>
      <c r="HXW8" s="897">
        <f t="shared" si="94"/>
        <v>0</v>
      </c>
      <c r="HXX8" s="897">
        <f t="shared" si="94"/>
        <v>0</v>
      </c>
      <c r="HXY8" s="897">
        <f t="shared" si="94"/>
        <v>0</v>
      </c>
      <c r="HXZ8" s="897">
        <f t="shared" si="94"/>
        <v>0</v>
      </c>
      <c r="HYA8" s="897">
        <f t="shared" si="94"/>
        <v>0</v>
      </c>
      <c r="HYB8" s="897">
        <f t="shared" si="94"/>
        <v>0</v>
      </c>
      <c r="HYC8" s="897">
        <f t="shared" si="94"/>
        <v>0</v>
      </c>
      <c r="HYD8" s="897">
        <f t="shared" si="94"/>
        <v>0</v>
      </c>
      <c r="HYE8" s="897">
        <f t="shared" si="94"/>
        <v>0</v>
      </c>
      <c r="HYF8" s="897">
        <f t="shared" si="94"/>
        <v>0</v>
      </c>
      <c r="HYG8" s="897">
        <f t="shared" si="94"/>
        <v>0</v>
      </c>
      <c r="HYH8" s="897">
        <f t="shared" si="94"/>
        <v>0</v>
      </c>
      <c r="HYI8" s="897">
        <f t="shared" si="94"/>
        <v>0</v>
      </c>
      <c r="HYJ8" s="897">
        <f t="shared" si="94"/>
        <v>0</v>
      </c>
      <c r="HYK8" s="897">
        <f t="shared" si="94"/>
        <v>0</v>
      </c>
      <c r="HYL8" s="897">
        <f t="shared" si="94"/>
        <v>0</v>
      </c>
      <c r="HYM8" s="897">
        <f t="shared" si="94"/>
        <v>0</v>
      </c>
      <c r="HYN8" s="897">
        <f t="shared" si="94"/>
        <v>0</v>
      </c>
      <c r="HYO8" s="897">
        <f t="shared" si="94"/>
        <v>0</v>
      </c>
      <c r="HYP8" s="897">
        <f t="shared" si="94"/>
        <v>0</v>
      </c>
      <c r="HYQ8" s="897">
        <f t="shared" si="94"/>
        <v>0</v>
      </c>
      <c r="HYR8" s="897">
        <f t="shared" si="94"/>
        <v>0</v>
      </c>
      <c r="HYS8" s="897">
        <f t="shared" si="94"/>
        <v>0</v>
      </c>
      <c r="HYT8" s="897">
        <f t="shared" si="94"/>
        <v>0</v>
      </c>
      <c r="HYU8" s="897">
        <f t="shared" si="94"/>
        <v>0</v>
      </c>
      <c r="HYV8" s="897">
        <f t="shared" si="94"/>
        <v>0</v>
      </c>
      <c r="HYW8" s="897">
        <f t="shared" si="94"/>
        <v>0</v>
      </c>
      <c r="HYX8" s="897">
        <f t="shared" si="94"/>
        <v>0</v>
      </c>
      <c r="HYY8" s="897">
        <f t="shared" si="94"/>
        <v>0</v>
      </c>
      <c r="HYZ8" s="897">
        <f t="shared" si="94"/>
        <v>0</v>
      </c>
      <c r="HZA8" s="897">
        <f t="shared" si="94"/>
        <v>0</v>
      </c>
      <c r="HZB8" s="897">
        <f t="shared" si="94"/>
        <v>0</v>
      </c>
      <c r="HZC8" s="897">
        <f t="shared" si="94"/>
        <v>0</v>
      </c>
      <c r="HZD8" s="897">
        <f t="shared" si="94"/>
        <v>0</v>
      </c>
      <c r="HZE8" s="897">
        <f t="shared" si="94"/>
        <v>0</v>
      </c>
      <c r="HZF8" s="897">
        <f t="shared" si="94"/>
        <v>0</v>
      </c>
      <c r="HZG8" s="897">
        <f t="shared" si="94"/>
        <v>0</v>
      </c>
      <c r="HZH8" s="897">
        <f t="shared" si="94"/>
        <v>0</v>
      </c>
      <c r="HZI8" s="897">
        <f t="shared" si="94"/>
        <v>0</v>
      </c>
      <c r="HZJ8" s="897">
        <f t="shared" si="94"/>
        <v>0</v>
      </c>
      <c r="HZK8" s="897">
        <f t="shared" si="94"/>
        <v>0</v>
      </c>
      <c r="HZL8" s="897">
        <f t="shared" si="94"/>
        <v>0</v>
      </c>
      <c r="HZM8" s="897">
        <f t="shared" si="94"/>
        <v>0</v>
      </c>
      <c r="HZN8" s="897">
        <f t="shared" si="94"/>
        <v>0</v>
      </c>
      <c r="HZO8" s="897">
        <f t="shared" si="94"/>
        <v>0</v>
      </c>
      <c r="HZP8" s="897">
        <f t="shared" si="94"/>
        <v>0</v>
      </c>
      <c r="HZQ8" s="897">
        <f t="shared" si="94"/>
        <v>0</v>
      </c>
      <c r="HZR8" s="897">
        <f t="shared" si="94"/>
        <v>0</v>
      </c>
      <c r="HZS8" s="897">
        <f t="shared" si="94"/>
        <v>0</v>
      </c>
      <c r="HZT8" s="897">
        <f t="shared" si="94"/>
        <v>0</v>
      </c>
      <c r="HZU8" s="897">
        <f t="shared" si="94"/>
        <v>0</v>
      </c>
      <c r="HZV8" s="897">
        <f t="shared" si="94"/>
        <v>0</v>
      </c>
      <c r="HZW8" s="897">
        <f t="shared" si="94"/>
        <v>0</v>
      </c>
      <c r="HZX8" s="897">
        <f t="shared" ref="HZX8:ICI8" si="95">HZX9+HZX18+HZX40+HZX44+HZX50+HZX14</f>
        <v>0</v>
      </c>
      <c r="HZY8" s="897">
        <f t="shared" si="95"/>
        <v>0</v>
      </c>
      <c r="HZZ8" s="897">
        <f t="shared" si="95"/>
        <v>0</v>
      </c>
      <c r="IAA8" s="897">
        <f t="shared" si="95"/>
        <v>0</v>
      </c>
      <c r="IAB8" s="897">
        <f t="shared" si="95"/>
        <v>0</v>
      </c>
      <c r="IAC8" s="897">
        <f t="shared" si="95"/>
        <v>0</v>
      </c>
      <c r="IAD8" s="897">
        <f t="shared" si="95"/>
        <v>0</v>
      </c>
      <c r="IAE8" s="897">
        <f t="shared" si="95"/>
        <v>0</v>
      </c>
      <c r="IAF8" s="897">
        <f t="shared" si="95"/>
        <v>0</v>
      </c>
      <c r="IAG8" s="897">
        <f t="shared" si="95"/>
        <v>0</v>
      </c>
      <c r="IAH8" s="897">
        <f t="shared" si="95"/>
        <v>0</v>
      </c>
      <c r="IAI8" s="897">
        <f t="shared" si="95"/>
        <v>0</v>
      </c>
      <c r="IAJ8" s="897">
        <f t="shared" si="95"/>
        <v>0</v>
      </c>
      <c r="IAK8" s="897">
        <f t="shared" si="95"/>
        <v>0</v>
      </c>
      <c r="IAL8" s="897">
        <f t="shared" si="95"/>
        <v>0</v>
      </c>
      <c r="IAM8" s="897">
        <f t="shared" si="95"/>
        <v>0</v>
      </c>
      <c r="IAN8" s="897">
        <f t="shared" si="95"/>
        <v>0</v>
      </c>
      <c r="IAO8" s="897">
        <f t="shared" si="95"/>
        <v>0</v>
      </c>
      <c r="IAP8" s="897">
        <f t="shared" si="95"/>
        <v>0</v>
      </c>
      <c r="IAQ8" s="897">
        <f t="shared" si="95"/>
        <v>0</v>
      </c>
      <c r="IAR8" s="897">
        <f t="shared" si="95"/>
        <v>0</v>
      </c>
      <c r="IAS8" s="897">
        <f t="shared" si="95"/>
        <v>0</v>
      </c>
      <c r="IAT8" s="897">
        <f t="shared" si="95"/>
        <v>0</v>
      </c>
      <c r="IAU8" s="897">
        <f t="shared" si="95"/>
        <v>0</v>
      </c>
      <c r="IAV8" s="897">
        <f t="shared" si="95"/>
        <v>0</v>
      </c>
      <c r="IAW8" s="897">
        <f t="shared" si="95"/>
        <v>0</v>
      </c>
      <c r="IAX8" s="897">
        <f t="shared" si="95"/>
        <v>0</v>
      </c>
      <c r="IAY8" s="897">
        <f t="shared" si="95"/>
        <v>0</v>
      </c>
      <c r="IAZ8" s="897">
        <f t="shared" si="95"/>
        <v>0</v>
      </c>
      <c r="IBA8" s="897">
        <f t="shared" si="95"/>
        <v>0</v>
      </c>
      <c r="IBB8" s="897">
        <f t="shared" si="95"/>
        <v>0</v>
      </c>
      <c r="IBC8" s="897">
        <f t="shared" si="95"/>
        <v>0</v>
      </c>
      <c r="IBD8" s="897">
        <f t="shared" si="95"/>
        <v>0</v>
      </c>
      <c r="IBE8" s="897">
        <f t="shared" si="95"/>
        <v>0</v>
      </c>
      <c r="IBF8" s="897">
        <f t="shared" si="95"/>
        <v>0</v>
      </c>
      <c r="IBG8" s="897">
        <f t="shared" si="95"/>
        <v>0</v>
      </c>
      <c r="IBH8" s="897">
        <f t="shared" si="95"/>
        <v>0</v>
      </c>
      <c r="IBI8" s="897">
        <f t="shared" si="95"/>
        <v>0</v>
      </c>
      <c r="IBJ8" s="897">
        <f t="shared" si="95"/>
        <v>0</v>
      </c>
      <c r="IBK8" s="897">
        <f t="shared" si="95"/>
        <v>0</v>
      </c>
      <c r="IBL8" s="897">
        <f t="shared" si="95"/>
        <v>0</v>
      </c>
      <c r="IBM8" s="897">
        <f t="shared" si="95"/>
        <v>0</v>
      </c>
      <c r="IBN8" s="897">
        <f t="shared" si="95"/>
        <v>0</v>
      </c>
      <c r="IBO8" s="897">
        <f t="shared" si="95"/>
        <v>0</v>
      </c>
      <c r="IBP8" s="897">
        <f t="shared" si="95"/>
        <v>0</v>
      </c>
      <c r="IBQ8" s="897">
        <f t="shared" si="95"/>
        <v>0</v>
      </c>
      <c r="IBR8" s="897">
        <f t="shared" si="95"/>
        <v>0</v>
      </c>
      <c r="IBS8" s="897">
        <f t="shared" si="95"/>
        <v>0</v>
      </c>
      <c r="IBT8" s="897">
        <f t="shared" si="95"/>
        <v>0</v>
      </c>
      <c r="IBU8" s="897">
        <f t="shared" si="95"/>
        <v>0</v>
      </c>
      <c r="IBV8" s="897">
        <f t="shared" si="95"/>
        <v>0</v>
      </c>
      <c r="IBW8" s="897">
        <f t="shared" si="95"/>
        <v>0</v>
      </c>
      <c r="IBX8" s="897">
        <f t="shared" si="95"/>
        <v>0</v>
      </c>
      <c r="IBY8" s="897">
        <f t="shared" si="95"/>
        <v>0</v>
      </c>
      <c r="IBZ8" s="897">
        <f t="shared" si="95"/>
        <v>0</v>
      </c>
      <c r="ICA8" s="897">
        <f t="shared" si="95"/>
        <v>0</v>
      </c>
      <c r="ICB8" s="897">
        <f t="shared" si="95"/>
        <v>0</v>
      </c>
      <c r="ICC8" s="897">
        <f t="shared" si="95"/>
        <v>0</v>
      </c>
      <c r="ICD8" s="897">
        <f t="shared" si="95"/>
        <v>0</v>
      </c>
      <c r="ICE8" s="897">
        <f t="shared" si="95"/>
        <v>0</v>
      </c>
      <c r="ICF8" s="897">
        <f t="shared" si="95"/>
        <v>0</v>
      </c>
      <c r="ICG8" s="897">
        <f t="shared" si="95"/>
        <v>0</v>
      </c>
      <c r="ICH8" s="897">
        <f t="shared" si="95"/>
        <v>0</v>
      </c>
      <c r="ICI8" s="897">
        <f t="shared" si="95"/>
        <v>0</v>
      </c>
      <c r="ICJ8" s="897">
        <f t="shared" ref="ICJ8:IEU8" si="96">ICJ9+ICJ18+ICJ40+ICJ44+ICJ50+ICJ14</f>
        <v>0</v>
      </c>
      <c r="ICK8" s="897">
        <f t="shared" si="96"/>
        <v>0</v>
      </c>
      <c r="ICL8" s="897">
        <f t="shared" si="96"/>
        <v>0</v>
      </c>
      <c r="ICM8" s="897">
        <f t="shared" si="96"/>
        <v>0</v>
      </c>
      <c r="ICN8" s="897">
        <f t="shared" si="96"/>
        <v>0</v>
      </c>
      <c r="ICO8" s="897">
        <f t="shared" si="96"/>
        <v>0</v>
      </c>
      <c r="ICP8" s="897">
        <f t="shared" si="96"/>
        <v>0</v>
      </c>
      <c r="ICQ8" s="897">
        <f t="shared" si="96"/>
        <v>0</v>
      </c>
      <c r="ICR8" s="897">
        <f t="shared" si="96"/>
        <v>0</v>
      </c>
      <c r="ICS8" s="897">
        <f t="shared" si="96"/>
        <v>0</v>
      </c>
      <c r="ICT8" s="897">
        <f t="shared" si="96"/>
        <v>0</v>
      </c>
      <c r="ICU8" s="897">
        <f t="shared" si="96"/>
        <v>0</v>
      </c>
      <c r="ICV8" s="897">
        <f t="shared" si="96"/>
        <v>0</v>
      </c>
      <c r="ICW8" s="897">
        <f t="shared" si="96"/>
        <v>0</v>
      </c>
      <c r="ICX8" s="897">
        <f t="shared" si="96"/>
        <v>0</v>
      </c>
      <c r="ICY8" s="897">
        <f t="shared" si="96"/>
        <v>0</v>
      </c>
      <c r="ICZ8" s="897">
        <f t="shared" si="96"/>
        <v>0</v>
      </c>
      <c r="IDA8" s="897">
        <f t="shared" si="96"/>
        <v>0</v>
      </c>
      <c r="IDB8" s="897">
        <f t="shared" si="96"/>
        <v>0</v>
      </c>
      <c r="IDC8" s="897">
        <f t="shared" si="96"/>
        <v>0</v>
      </c>
      <c r="IDD8" s="897">
        <f t="shared" si="96"/>
        <v>0</v>
      </c>
      <c r="IDE8" s="897">
        <f t="shared" si="96"/>
        <v>0</v>
      </c>
      <c r="IDF8" s="897">
        <f t="shared" si="96"/>
        <v>0</v>
      </c>
      <c r="IDG8" s="897">
        <f t="shared" si="96"/>
        <v>0</v>
      </c>
      <c r="IDH8" s="897">
        <f t="shared" si="96"/>
        <v>0</v>
      </c>
      <c r="IDI8" s="897">
        <f t="shared" si="96"/>
        <v>0</v>
      </c>
      <c r="IDJ8" s="897">
        <f t="shared" si="96"/>
        <v>0</v>
      </c>
      <c r="IDK8" s="897">
        <f t="shared" si="96"/>
        <v>0</v>
      </c>
      <c r="IDL8" s="897">
        <f t="shared" si="96"/>
        <v>0</v>
      </c>
      <c r="IDM8" s="897">
        <f t="shared" si="96"/>
        <v>0</v>
      </c>
      <c r="IDN8" s="897">
        <f t="shared" si="96"/>
        <v>0</v>
      </c>
      <c r="IDO8" s="897">
        <f t="shared" si="96"/>
        <v>0</v>
      </c>
      <c r="IDP8" s="897">
        <f t="shared" si="96"/>
        <v>0</v>
      </c>
      <c r="IDQ8" s="897">
        <f t="shared" si="96"/>
        <v>0</v>
      </c>
      <c r="IDR8" s="897">
        <f t="shared" si="96"/>
        <v>0</v>
      </c>
      <c r="IDS8" s="897">
        <f t="shared" si="96"/>
        <v>0</v>
      </c>
      <c r="IDT8" s="897">
        <f t="shared" si="96"/>
        <v>0</v>
      </c>
      <c r="IDU8" s="897">
        <f t="shared" si="96"/>
        <v>0</v>
      </c>
      <c r="IDV8" s="897">
        <f t="shared" si="96"/>
        <v>0</v>
      </c>
      <c r="IDW8" s="897">
        <f t="shared" si="96"/>
        <v>0</v>
      </c>
      <c r="IDX8" s="897">
        <f t="shared" si="96"/>
        <v>0</v>
      </c>
      <c r="IDY8" s="897">
        <f t="shared" si="96"/>
        <v>0</v>
      </c>
      <c r="IDZ8" s="897">
        <f t="shared" si="96"/>
        <v>0</v>
      </c>
      <c r="IEA8" s="897">
        <f t="shared" si="96"/>
        <v>0</v>
      </c>
      <c r="IEB8" s="897">
        <f t="shared" si="96"/>
        <v>0</v>
      </c>
      <c r="IEC8" s="897">
        <f t="shared" si="96"/>
        <v>0</v>
      </c>
      <c r="IED8" s="897">
        <f t="shared" si="96"/>
        <v>0</v>
      </c>
      <c r="IEE8" s="897">
        <f t="shared" si="96"/>
        <v>0</v>
      </c>
      <c r="IEF8" s="897">
        <f t="shared" si="96"/>
        <v>0</v>
      </c>
      <c r="IEG8" s="897">
        <f t="shared" si="96"/>
        <v>0</v>
      </c>
      <c r="IEH8" s="897">
        <f t="shared" si="96"/>
        <v>0</v>
      </c>
      <c r="IEI8" s="897">
        <f t="shared" si="96"/>
        <v>0</v>
      </c>
      <c r="IEJ8" s="897">
        <f t="shared" si="96"/>
        <v>0</v>
      </c>
      <c r="IEK8" s="897">
        <f t="shared" si="96"/>
        <v>0</v>
      </c>
      <c r="IEL8" s="897">
        <f t="shared" si="96"/>
        <v>0</v>
      </c>
      <c r="IEM8" s="897">
        <f t="shared" si="96"/>
        <v>0</v>
      </c>
      <c r="IEN8" s="897">
        <f t="shared" si="96"/>
        <v>0</v>
      </c>
      <c r="IEO8" s="897">
        <f t="shared" si="96"/>
        <v>0</v>
      </c>
      <c r="IEP8" s="897">
        <f t="shared" si="96"/>
        <v>0</v>
      </c>
      <c r="IEQ8" s="897">
        <f t="shared" si="96"/>
        <v>0</v>
      </c>
      <c r="IER8" s="897">
        <f t="shared" si="96"/>
        <v>0</v>
      </c>
      <c r="IES8" s="897">
        <f t="shared" si="96"/>
        <v>0</v>
      </c>
      <c r="IET8" s="897">
        <f t="shared" si="96"/>
        <v>0</v>
      </c>
      <c r="IEU8" s="897">
        <f t="shared" si="96"/>
        <v>0</v>
      </c>
      <c r="IEV8" s="897">
        <f t="shared" ref="IEV8:IHG8" si="97">IEV9+IEV18+IEV40+IEV44+IEV50+IEV14</f>
        <v>0</v>
      </c>
      <c r="IEW8" s="897">
        <f t="shared" si="97"/>
        <v>0</v>
      </c>
      <c r="IEX8" s="897">
        <f t="shared" si="97"/>
        <v>0</v>
      </c>
      <c r="IEY8" s="897">
        <f t="shared" si="97"/>
        <v>0</v>
      </c>
      <c r="IEZ8" s="897">
        <f t="shared" si="97"/>
        <v>0</v>
      </c>
      <c r="IFA8" s="897">
        <f t="shared" si="97"/>
        <v>0</v>
      </c>
      <c r="IFB8" s="897">
        <f t="shared" si="97"/>
        <v>0</v>
      </c>
      <c r="IFC8" s="897">
        <f t="shared" si="97"/>
        <v>0</v>
      </c>
      <c r="IFD8" s="897">
        <f t="shared" si="97"/>
        <v>0</v>
      </c>
      <c r="IFE8" s="897">
        <f t="shared" si="97"/>
        <v>0</v>
      </c>
      <c r="IFF8" s="897">
        <f t="shared" si="97"/>
        <v>0</v>
      </c>
      <c r="IFG8" s="897">
        <f t="shared" si="97"/>
        <v>0</v>
      </c>
      <c r="IFH8" s="897">
        <f t="shared" si="97"/>
        <v>0</v>
      </c>
      <c r="IFI8" s="897">
        <f t="shared" si="97"/>
        <v>0</v>
      </c>
      <c r="IFJ8" s="897">
        <f t="shared" si="97"/>
        <v>0</v>
      </c>
      <c r="IFK8" s="897">
        <f t="shared" si="97"/>
        <v>0</v>
      </c>
      <c r="IFL8" s="897">
        <f t="shared" si="97"/>
        <v>0</v>
      </c>
      <c r="IFM8" s="897">
        <f t="shared" si="97"/>
        <v>0</v>
      </c>
      <c r="IFN8" s="897">
        <f t="shared" si="97"/>
        <v>0</v>
      </c>
      <c r="IFO8" s="897">
        <f t="shared" si="97"/>
        <v>0</v>
      </c>
      <c r="IFP8" s="897">
        <f t="shared" si="97"/>
        <v>0</v>
      </c>
      <c r="IFQ8" s="897">
        <f t="shared" si="97"/>
        <v>0</v>
      </c>
      <c r="IFR8" s="897">
        <f t="shared" si="97"/>
        <v>0</v>
      </c>
      <c r="IFS8" s="897">
        <f t="shared" si="97"/>
        <v>0</v>
      </c>
      <c r="IFT8" s="897">
        <f t="shared" si="97"/>
        <v>0</v>
      </c>
      <c r="IFU8" s="897">
        <f t="shared" si="97"/>
        <v>0</v>
      </c>
      <c r="IFV8" s="897">
        <f t="shared" si="97"/>
        <v>0</v>
      </c>
      <c r="IFW8" s="897">
        <f t="shared" si="97"/>
        <v>0</v>
      </c>
      <c r="IFX8" s="897">
        <f t="shared" si="97"/>
        <v>0</v>
      </c>
      <c r="IFY8" s="897">
        <f t="shared" si="97"/>
        <v>0</v>
      </c>
      <c r="IFZ8" s="897">
        <f t="shared" si="97"/>
        <v>0</v>
      </c>
      <c r="IGA8" s="897">
        <f t="shared" si="97"/>
        <v>0</v>
      </c>
      <c r="IGB8" s="897">
        <f t="shared" si="97"/>
        <v>0</v>
      </c>
      <c r="IGC8" s="897">
        <f t="shared" si="97"/>
        <v>0</v>
      </c>
      <c r="IGD8" s="897">
        <f t="shared" si="97"/>
        <v>0</v>
      </c>
      <c r="IGE8" s="897">
        <f t="shared" si="97"/>
        <v>0</v>
      </c>
      <c r="IGF8" s="897">
        <f t="shared" si="97"/>
        <v>0</v>
      </c>
      <c r="IGG8" s="897">
        <f t="shared" si="97"/>
        <v>0</v>
      </c>
      <c r="IGH8" s="897">
        <f t="shared" si="97"/>
        <v>0</v>
      </c>
      <c r="IGI8" s="897">
        <f t="shared" si="97"/>
        <v>0</v>
      </c>
      <c r="IGJ8" s="897">
        <f t="shared" si="97"/>
        <v>0</v>
      </c>
      <c r="IGK8" s="897">
        <f t="shared" si="97"/>
        <v>0</v>
      </c>
      <c r="IGL8" s="897">
        <f t="shared" si="97"/>
        <v>0</v>
      </c>
      <c r="IGM8" s="897">
        <f t="shared" si="97"/>
        <v>0</v>
      </c>
      <c r="IGN8" s="897">
        <f t="shared" si="97"/>
        <v>0</v>
      </c>
      <c r="IGO8" s="897">
        <f t="shared" si="97"/>
        <v>0</v>
      </c>
      <c r="IGP8" s="897">
        <f t="shared" si="97"/>
        <v>0</v>
      </c>
      <c r="IGQ8" s="897">
        <f t="shared" si="97"/>
        <v>0</v>
      </c>
      <c r="IGR8" s="897">
        <f t="shared" si="97"/>
        <v>0</v>
      </c>
      <c r="IGS8" s="897">
        <f t="shared" si="97"/>
        <v>0</v>
      </c>
      <c r="IGT8" s="897">
        <f t="shared" si="97"/>
        <v>0</v>
      </c>
      <c r="IGU8" s="897">
        <f t="shared" si="97"/>
        <v>0</v>
      </c>
      <c r="IGV8" s="897">
        <f t="shared" si="97"/>
        <v>0</v>
      </c>
      <c r="IGW8" s="897">
        <f t="shared" si="97"/>
        <v>0</v>
      </c>
      <c r="IGX8" s="897">
        <f t="shared" si="97"/>
        <v>0</v>
      </c>
      <c r="IGY8" s="897">
        <f t="shared" si="97"/>
        <v>0</v>
      </c>
      <c r="IGZ8" s="897">
        <f t="shared" si="97"/>
        <v>0</v>
      </c>
      <c r="IHA8" s="897">
        <f t="shared" si="97"/>
        <v>0</v>
      </c>
      <c r="IHB8" s="897">
        <f t="shared" si="97"/>
        <v>0</v>
      </c>
      <c r="IHC8" s="897">
        <f t="shared" si="97"/>
        <v>0</v>
      </c>
      <c r="IHD8" s="897">
        <f t="shared" si="97"/>
        <v>0</v>
      </c>
      <c r="IHE8" s="897">
        <f t="shared" si="97"/>
        <v>0</v>
      </c>
      <c r="IHF8" s="897">
        <f t="shared" si="97"/>
        <v>0</v>
      </c>
      <c r="IHG8" s="897">
        <f t="shared" si="97"/>
        <v>0</v>
      </c>
      <c r="IHH8" s="897">
        <f t="shared" ref="IHH8:IJS8" si="98">IHH9+IHH18+IHH40+IHH44+IHH50+IHH14</f>
        <v>0</v>
      </c>
      <c r="IHI8" s="897">
        <f t="shared" si="98"/>
        <v>0</v>
      </c>
      <c r="IHJ8" s="897">
        <f t="shared" si="98"/>
        <v>0</v>
      </c>
      <c r="IHK8" s="897">
        <f t="shared" si="98"/>
        <v>0</v>
      </c>
      <c r="IHL8" s="897">
        <f t="shared" si="98"/>
        <v>0</v>
      </c>
      <c r="IHM8" s="897">
        <f t="shared" si="98"/>
        <v>0</v>
      </c>
      <c r="IHN8" s="897">
        <f t="shared" si="98"/>
        <v>0</v>
      </c>
      <c r="IHO8" s="897">
        <f t="shared" si="98"/>
        <v>0</v>
      </c>
      <c r="IHP8" s="897">
        <f t="shared" si="98"/>
        <v>0</v>
      </c>
      <c r="IHQ8" s="897">
        <f t="shared" si="98"/>
        <v>0</v>
      </c>
      <c r="IHR8" s="897">
        <f t="shared" si="98"/>
        <v>0</v>
      </c>
      <c r="IHS8" s="897">
        <f t="shared" si="98"/>
        <v>0</v>
      </c>
      <c r="IHT8" s="897">
        <f t="shared" si="98"/>
        <v>0</v>
      </c>
      <c r="IHU8" s="897">
        <f t="shared" si="98"/>
        <v>0</v>
      </c>
      <c r="IHV8" s="897">
        <f t="shared" si="98"/>
        <v>0</v>
      </c>
      <c r="IHW8" s="897">
        <f t="shared" si="98"/>
        <v>0</v>
      </c>
      <c r="IHX8" s="897">
        <f t="shared" si="98"/>
        <v>0</v>
      </c>
      <c r="IHY8" s="897">
        <f t="shared" si="98"/>
        <v>0</v>
      </c>
      <c r="IHZ8" s="897">
        <f t="shared" si="98"/>
        <v>0</v>
      </c>
      <c r="IIA8" s="897">
        <f t="shared" si="98"/>
        <v>0</v>
      </c>
      <c r="IIB8" s="897">
        <f t="shared" si="98"/>
        <v>0</v>
      </c>
      <c r="IIC8" s="897">
        <f t="shared" si="98"/>
        <v>0</v>
      </c>
      <c r="IID8" s="897">
        <f t="shared" si="98"/>
        <v>0</v>
      </c>
      <c r="IIE8" s="897">
        <f t="shared" si="98"/>
        <v>0</v>
      </c>
      <c r="IIF8" s="897">
        <f t="shared" si="98"/>
        <v>0</v>
      </c>
      <c r="IIG8" s="897">
        <f t="shared" si="98"/>
        <v>0</v>
      </c>
      <c r="IIH8" s="897">
        <f t="shared" si="98"/>
        <v>0</v>
      </c>
      <c r="III8" s="897">
        <f t="shared" si="98"/>
        <v>0</v>
      </c>
      <c r="IIJ8" s="897">
        <f t="shared" si="98"/>
        <v>0</v>
      </c>
      <c r="IIK8" s="897">
        <f t="shared" si="98"/>
        <v>0</v>
      </c>
      <c r="IIL8" s="897">
        <f t="shared" si="98"/>
        <v>0</v>
      </c>
      <c r="IIM8" s="897">
        <f t="shared" si="98"/>
        <v>0</v>
      </c>
      <c r="IIN8" s="897">
        <f t="shared" si="98"/>
        <v>0</v>
      </c>
      <c r="IIO8" s="897">
        <f t="shared" si="98"/>
        <v>0</v>
      </c>
      <c r="IIP8" s="897">
        <f t="shared" si="98"/>
        <v>0</v>
      </c>
      <c r="IIQ8" s="897">
        <f t="shared" si="98"/>
        <v>0</v>
      </c>
      <c r="IIR8" s="897">
        <f t="shared" si="98"/>
        <v>0</v>
      </c>
      <c r="IIS8" s="897">
        <f t="shared" si="98"/>
        <v>0</v>
      </c>
      <c r="IIT8" s="897">
        <f t="shared" si="98"/>
        <v>0</v>
      </c>
      <c r="IIU8" s="897">
        <f t="shared" si="98"/>
        <v>0</v>
      </c>
      <c r="IIV8" s="897">
        <f t="shared" si="98"/>
        <v>0</v>
      </c>
      <c r="IIW8" s="897">
        <f t="shared" si="98"/>
        <v>0</v>
      </c>
      <c r="IIX8" s="897">
        <f t="shared" si="98"/>
        <v>0</v>
      </c>
      <c r="IIY8" s="897">
        <f t="shared" si="98"/>
        <v>0</v>
      </c>
      <c r="IIZ8" s="897">
        <f t="shared" si="98"/>
        <v>0</v>
      </c>
      <c r="IJA8" s="897">
        <f t="shared" si="98"/>
        <v>0</v>
      </c>
      <c r="IJB8" s="897">
        <f t="shared" si="98"/>
        <v>0</v>
      </c>
      <c r="IJC8" s="897">
        <f t="shared" si="98"/>
        <v>0</v>
      </c>
      <c r="IJD8" s="897">
        <f t="shared" si="98"/>
        <v>0</v>
      </c>
      <c r="IJE8" s="897">
        <f t="shared" si="98"/>
        <v>0</v>
      </c>
      <c r="IJF8" s="897">
        <f t="shared" si="98"/>
        <v>0</v>
      </c>
      <c r="IJG8" s="897">
        <f t="shared" si="98"/>
        <v>0</v>
      </c>
      <c r="IJH8" s="897">
        <f t="shared" si="98"/>
        <v>0</v>
      </c>
      <c r="IJI8" s="897">
        <f t="shared" si="98"/>
        <v>0</v>
      </c>
      <c r="IJJ8" s="897">
        <f t="shared" si="98"/>
        <v>0</v>
      </c>
      <c r="IJK8" s="897">
        <f t="shared" si="98"/>
        <v>0</v>
      </c>
      <c r="IJL8" s="897">
        <f t="shared" si="98"/>
        <v>0</v>
      </c>
      <c r="IJM8" s="897">
        <f t="shared" si="98"/>
        <v>0</v>
      </c>
      <c r="IJN8" s="897">
        <f t="shared" si="98"/>
        <v>0</v>
      </c>
      <c r="IJO8" s="897">
        <f t="shared" si="98"/>
        <v>0</v>
      </c>
      <c r="IJP8" s="897">
        <f t="shared" si="98"/>
        <v>0</v>
      </c>
      <c r="IJQ8" s="897">
        <f t="shared" si="98"/>
        <v>0</v>
      </c>
      <c r="IJR8" s="897">
        <f t="shared" si="98"/>
        <v>0</v>
      </c>
      <c r="IJS8" s="897">
        <f t="shared" si="98"/>
        <v>0</v>
      </c>
      <c r="IJT8" s="897">
        <f t="shared" ref="IJT8:IME8" si="99">IJT9+IJT18+IJT40+IJT44+IJT50+IJT14</f>
        <v>0</v>
      </c>
      <c r="IJU8" s="897">
        <f t="shared" si="99"/>
        <v>0</v>
      </c>
      <c r="IJV8" s="897">
        <f t="shared" si="99"/>
        <v>0</v>
      </c>
      <c r="IJW8" s="897">
        <f t="shared" si="99"/>
        <v>0</v>
      </c>
      <c r="IJX8" s="897">
        <f t="shared" si="99"/>
        <v>0</v>
      </c>
      <c r="IJY8" s="897">
        <f t="shared" si="99"/>
        <v>0</v>
      </c>
      <c r="IJZ8" s="897">
        <f t="shared" si="99"/>
        <v>0</v>
      </c>
      <c r="IKA8" s="897">
        <f t="shared" si="99"/>
        <v>0</v>
      </c>
      <c r="IKB8" s="897">
        <f t="shared" si="99"/>
        <v>0</v>
      </c>
      <c r="IKC8" s="897">
        <f t="shared" si="99"/>
        <v>0</v>
      </c>
      <c r="IKD8" s="897">
        <f t="shared" si="99"/>
        <v>0</v>
      </c>
      <c r="IKE8" s="897">
        <f t="shared" si="99"/>
        <v>0</v>
      </c>
      <c r="IKF8" s="897">
        <f t="shared" si="99"/>
        <v>0</v>
      </c>
      <c r="IKG8" s="897">
        <f t="shared" si="99"/>
        <v>0</v>
      </c>
      <c r="IKH8" s="897">
        <f t="shared" si="99"/>
        <v>0</v>
      </c>
      <c r="IKI8" s="897">
        <f t="shared" si="99"/>
        <v>0</v>
      </c>
      <c r="IKJ8" s="897">
        <f t="shared" si="99"/>
        <v>0</v>
      </c>
      <c r="IKK8" s="897">
        <f t="shared" si="99"/>
        <v>0</v>
      </c>
      <c r="IKL8" s="897">
        <f t="shared" si="99"/>
        <v>0</v>
      </c>
      <c r="IKM8" s="897">
        <f t="shared" si="99"/>
        <v>0</v>
      </c>
      <c r="IKN8" s="897">
        <f t="shared" si="99"/>
        <v>0</v>
      </c>
      <c r="IKO8" s="897">
        <f t="shared" si="99"/>
        <v>0</v>
      </c>
      <c r="IKP8" s="897">
        <f t="shared" si="99"/>
        <v>0</v>
      </c>
      <c r="IKQ8" s="897">
        <f t="shared" si="99"/>
        <v>0</v>
      </c>
      <c r="IKR8" s="897">
        <f t="shared" si="99"/>
        <v>0</v>
      </c>
      <c r="IKS8" s="897">
        <f t="shared" si="99"/>
        <v>0</v>
      </c>
      <c r="IKT8" s="897">
        <f t="shared" si="99"/>
        <v>0</v>
      </c>
      <c r="IKU8" s="897">
        <f t="shared" si="99"/>
        <v>0</v>
      </c>
      <c r="IKV8" s="897">
        <f t="shared" si="99"/>
        <v>0</v>
      </c>
      <c r="IKW8" s="897">
        <f t="shared" si="99"/>
        <v>0</v>
      </c>
      <c r="IKX8" s="897">
        <f t="shared" si="99"/>
        <v>0</v>
      </c>
      <c r="IKY8" s="897">
        <f t="shared" si="99"/>
        <v>0</v>
      </c>
      <c r="IKZ8" s="897">
        <f t="shared" si="99"/>
        <v>0</v>
      </c>
      <c r="ILA8" s="897">
        <f t="shared" si="99"/>
        <v>0</v>
      </c>
      <c r="ILB8" s="897">
        <f t="shared" si="99"/>
        <v>0</v>
      </c>
      <c r="ILC8" s="897">
        <f t="shared" si="99"/>
        <v>0</v>
      </c>
      <c r="ILD8" s="897">
        <f t="shared" si="99"/>
        <v>0</v>
      </c>
      <c r="ILE8" s="897">
        <f t="shared" si="99"/>
        <v>0</v>
      </c>
      <c r="ILF8" s="897">
        <f t="shared" si="99"/>
        <v>0</v>
      </c>
      <c r="ILG8" s="897">
        <f t="shared" si="99"/>
        <v>0</v>
      </c>
      <c r="ILH8" s="897">
        <f t="shared" si="99"/>
        <v>0</v>
      </c>
      <c r="ILI8" s="897">
        <f t="shared" si="99"/>
        <v>0</v>
      </c>
      <c r="ILJ8" s="897">
        <f t="shared" si="99"/>
        <v>0</v>
      </c>
      <c r="ILK8" s="897">
        <f t="shared" si="99"/>
        <v>0</v>
      </c>
      <c r="ILL8" s="897">
        <f t="shared" si="99"/>
        <v>0</v>
      </c>
      <c r="ILM8" s="897">
        <f t="shared" si="99"/>
        <v>0</v>
      </c>
      <c r="ILN8" s="897">
        <f t="shared" si="99"/>
        <v>0</v>
      </c>
      <c r="ILO8" s="897">
        <f t="shared" si="99"/>
        <v>0</v>
      </c>
      <c r="ILP8" s="897">
        <f t="shared" si="99"/>
        <v>0</v>
      </c>
      <c r="ILQ8" s="897">
        <f t="shared" si="99"/>
        <v>0</v>
      </c>
      <c r="ILR8" s="897">
        <f t="shared" si="99"/>
        <v>0</v>
      </c>
      <c r="ILS8" s="897">
        <f t="shared" si="99"/>
        <v>0</v>
      </c>
      <c r="ILT8" s="897">
        <f t="shared" si="99"/>
        <v>0</v>
      </c>
      <c r="ILU8" s="897">
        <f t="shared" si="99"/>
        <v>0</v>
      </c>
      <c r="ILV8" s="897">
        <f t="shared" si="99"/>
        <v>0</v>
      </c>
      <c r="ILW8" s="897">
        <f t="shared" si="99"/>
        <v>0</v>
      </c>
      <c r="ILX8" s="897">
        <f t="shared" si="99"/>
        <v>0</v>
      </c>
      <c r="ILY8" s="897">
        <f t="shared" si="99"/>
        <v>0</v>
      </c>
      <c r="ILZ8" s="897">
        <f t="shared" si="99"/>
        <v>0</v>
      </c>
      <c r="IMA8" s="897">
        <f t="shared" si="99"/>
        <v>0</v>
      </c>
      <c r="IMB8" s="897">
        <f t="shared" si="99"/>
        <v>0</v>
      </c>
      <c r="IMC8" s="897">
        <f t="shared" si="99"/>
        <v>0</v>
      </c>
      <c r="IMD8" s="897">
        <f t="shared" si="99"/>
        <v>0</v>
      </c>
      <c r="IME8" s="897">
        <f t="shared" si="99"/>
        <v>0</v>
      </c>
      <c r="IMF8" s="897">
        <f t="shared" ref="IMF8:IOQ8" si="100">IMF9+IMF18+IMF40+IMF44+IMF50+IMF14</f>
        <v>0</v>
      </c>
      <c r="IMG8" s="897">
        <f t="shared" si="100"/>
        <v>0</v>
      </c>
      <c r="IMH8" s="897">
        <f t="shared" si="100"/>
        <v>0</v>
      </c>
      <c r="IMI8" s="897">
        <f t="shared" si="100"/>
        <v>0</v>
      </c>
      <c r="IMJ8" s="897">
        <f t="shared" si="100"/>
        <v>0</v>
      </c>
      <c r="IMK8" s="897">
        <f t="shared" si="100"/>
        <v>0</v>
      </c>
      <c r="IML8" s="897">
        <f t="shared" si="100"/>
        <v>0</v>
      </c>
      <c r="IMM8" s="897">
        <f t="shared" si="100"/>
        <v>0</v>
      </c>
      <c r="IMN8" s="897">
        <f t="shared" si="100"/>
        <v>0</v>
      </c>
      <c r="IMO8" s="897">
        <f t="shared" si="100"/>
        <v>0</v>
      </c>
      <c r="IMP8" s="897">
        <f t="shared" si="100"/>
        <v>0</v>
      </c>
      <c r="IMQ8" s="897">
        <f t="shared" si="100"/>
        <v>0</v>
      </c>
      <c r="IMR8" s="897">
        <f t="shared" si="100"/>
        <v>0</v>
      </c>
      <c r="IMS8" s="897">
        <f t="shared" si="100"/>
        <v>0</v>
      </c>
      <c r="IMT8" s="897">
        <f t="shared" si="100"/>
        <v>0</v>
      </c>
      <c r="IMU8" s="897">
        <f t="shared" si="100"/>
        <v>0</v>
      </c>
      <c r="IMV8" s="897">
        <f t="shared" si="100"/>
        <v>0</v>
      </c>
      <c r="IMW8" s="897">
        <f t="shared" si="100"/>
        <v>0</v>
      </c>
      <c r="IMX8" s="897">
        <f t="shared" si="100"/>
        <v>0</v>
      </c>
      <c r="IMY8" s="897">
        <f t="shared" si="100"/>
        <v>0</v>
      </c>
      <c r="IMZ8" s="897">
        <f t="shared" si="100"/>
        <v>0</v>
      </c>
      <c r="INA8" s="897">
        <f t="shared" si="100"/>
        <v>0</v>
      </c>
      <c r="INB8" s="897">
        <f t="shared" si="100"/>
        <v>0</v>
      </c>
      <c r="INC8" s="897">
        <f t="shared" si="100"/>
        <v>0</v>
      </c>
      <c r="IND8" s="897">
        <f t="shared" si="100"/>
        <v>0</v>
      </c>
      <c r="INE8" s="897">
        <f t="shared" si="100"/>
        <v>0</v>
      </c>
      <c r="INF8" s="897">
        <f t="shared" si="100"/>
        <v>0</v>
      </c>
      <c r="ING8" s="897">
        <f t="shared" si="100"/>
        <v>0</v>
      </c>
      <c r="INH8" s="897">
        <f t="shared" si="100"/>
        <v>0</v>
      </c>
      <c r="INI8" s="897">
        <f t="shared" si="100"/>
        <v>0</v>
      </c>
      <c r="INJ8" s="897">
        <f t="shared" si="100"/>
        <v>0</v>
      </c>
      <c r="INK8" s="897">
        <f t="shared" si="100"/>
        <v>0</v>
      </c>
      <c r="INL8" s="897">
        <f t="shared" si="100"/>
        <v>0</v>
      </c>
      <c r="INM8" s="897">
        <f t="shared" si="100"/>
        <v>0</v>
      </c>
      <c r="INN8" s="897">
        <f t="shared" si="100"/>
        <v>0</v>
      </c>
      <c r="INO8" s="897">
        <f t="shared" si="100"/>
        <v>0</v>
      </c>
      <c r="INP8" s="897">
        <f t="shared" si="100"/>
        <v>0</v>
      </c>
      <c r="INQ8" s="897">
        <f t="shared" si="100"/>
        <v>0</v>
      </c>
      <c r="INR8" s="897">
        <f t="shared" si="100"/>
        <v>0</v>
      </c>
      <c r="INS8" s="897">
        <f t="shared" si="100"/>
        <v>0</v>
      </c>
      <c r="INT8" s="897">
        <f t="shared" si="100"/>
        <v>0</v>
      </c>
      <c r="INU8" s="897">
        <f t="shared" si="100"/>
        <v>0</v>
      </c>
      <c r="INV8" s="897">
        <f t="shared" si="100"/>
        <v>0</v>
      </c>
      <c r="INW8" s="897">
        <f t="shared" si="100"/>
        <v>0</v>
      </c>
      <c r="INX8" s="897">
        <f t="shared" si="100"/>
        <v>0</v>
      </c>
      <c r="INY8" s="897">
        <f t="shared" si="100"/>
        <v>0</v>
      </c>
      <c r="INZ8" s="897">
        <f t="shared" si="100"/>
        <v>0</v>
      </c>
      <c r="IOA8" s="897">
        <f t="shared" si="100"/>
        <v>0</v>
      </c>
      <c r="IOB8" s="897">
        <f t="shared" si="100"/>
        <v>0</v>
      </c>
      <c r="IOC8" s="897">
        <f t="shared" si="100"/>
        <v>0</v>
      </c>
      <c r="IOD8" s="897">
        <f t="shared" si="100"/>
        <v>0</v>
      </c>
      <c r="IOE8" s="897">
        <f t="shared" si="100"/>
        <v>0</v>
      </c>
      <c r="IOF8" s="897">
        <f t="shared" si="100"/>
        <v>0</v>
      </c>
      <c r="IOG8" s="897">
        <f t="shared" si="100"/>
        <v>0</v>
      </c>
      <c r="IOH8" s="897">
        <f t="shared" si="100"/>
        <v>0</v>
      </c>
      <c r="IOI8" s="897">
        <f t="shared" si="100"/>
        <v>0</v>
      </c>
      <c r="IOJ8" s="897">
        <f t="shared" si="100"/>
        <v>0</v>
      </c>
      <c r="IOK8" s="897">
        <f t="shared" si="100"/>
        <v>0</v>
      </c>
      <c r="IOL8" s="897">
        <f t="shared" si="100"/>
        <v>0</v>
      </c>
      <c r="IOM8" s="897">
        <f t="shared" si="100"/>
        <v>0</v>
      </c>
      <c r="ION8" s="897">
        <f t="shared" si="100"/>
        <v>0</v>
      </c>
      <c r="IOO8" s="897">
        <f t="shared" si="100"/>
        <v>0</v>
      </c>
      <c r="IOP8" s="897">
        <f t="shared" si="100"/>
        <v>0</v>
      </c>
      <c r="IOQ8" s="897">
        <f t="shared" si="100"/>
        <v>0</v>
      </c>
      <c r="IOR8" s="897">
        <f t="shared" ref="IOR8:IRC8" si="101">IOR9+IOR18+IOR40+IOR44+IOR50+IOR14</f>
        <v>0</v>
      </c>
      <c r="IOS8" s="897">
        <f t="shared" si="101"/>
        <v>0</v>
      </c>
      <c r="IOT8" s="897">
        <f t="shared" si="101"/>
        <v>0</v>
      </c>
      <c r="IOU8" s="897">
        <f t="shared" si="101"/>
        <v>0</v>
      </c>
      <c r="IOV8" s="897">
        <f t="shared" si="101"/>
        <v>0</v>
      </c>
      <c r="IOW8" s="897">
        <f t="shared" si="101"/>
        <v>0</v>
      </c>
      <c r="IOX8" s="897">
        <f t="shared" si="101"/>
        <v>0</v>
      </c>
      <c r="IOY8" s="897">
        <f t="shared" si="101"/>
        <v>0</v>
      </c>
      <c r="IOZ8" s="897">
        <f t="shared" si="101"/>
        <v>0</v>
      </c>
      <c r="IPA8" s="897">
        <f t="shared" si="101"/>
        <v>0</v>
      </c>
      <c r="IPB8" s="897">
        <f t="shared" si="101"/>
        <v>0</v>
      </c>
      <c r="IPC8" s="897">
        <f t="shared" si="101"/>
        <v>0</v>
      </c>
      <c r="IPD8" s="897">
        <f t="shared" si="101"/>
        <v>0</v>
      </c>
      <c r="IPE8" s="897">
        <f t="shared" si="101"/>
        <v>0</v>
      </c>
      <c r="IPF8" s="897">
        <f t="shared" si="101"/>
        <v>0</v>
      </c>
      <c r="IPG8" s="897">
        <f t="shared" si="101"/>
        <v>0</v>
      </c>
      <c r="IPH8" s="897">
        <f t="shared" si="101"/>
        <v>0</v>
      </c>
      <c r="IPI8" s="897">
        <f t="shared" si="101"/>
        <v>0</v>
      </c>
      <c r="IPJ8" s="897">
        <f t="shared" si="101"/>
        <v>0</v>
      </c>
      <c r="IPK8" s="897">
        <f t="shared" si="101"/>
        <v>0</v>
      </c>
      <c r="IPL8" s="897">
        <f t="shared" si="101"/>
        <v>0</v>
      </c>
      <c r="IPM8" s="897">
        <f t="shared" si="101"/>
        <v>0</v>
      </c>
      <c r="IPN8" s="897">
        <f t="shared" si="101"/>
        <v>0</v>
      </c>
      <c r="IPO8" s="897">
        <f t="shared" si="101"/>
        <v>0</v>
      </c>
      <c r="IPP8" s="897">
        <f t="shared" si="101"/>
        <v>0</v>
      </c>
      <c r="IPQ8" s="897">
        <f t="shared" si="101"/>
        <v>0</v>
      </c>
      <c r="IPR8" s="897">
        <f t="shared" si="101"/>
        <v>0</v>
      </c>
      <c r="IPS8" s="897">
        <f t="shared" si="101"/>
        <v>0</v>
      </c>
      <c r="IPT8" s="897">
        <f t="shared" si="101"/>
        <v>0</v>
      </c>
      <c r="IPU8" s="897">
        <f t="shared" si="101"/>
        <v>0</v>
      </c>
      <c r="IPV8" s="897">
        <f t="shared" si="101"/>
        <v>0</v>
      </c>
      <c r="IPW8" s="897">
        <f t="shared" si="101"/>
        <v>0</v>
      </c>
      <c r="IPX8" s="897">
        <f t="shared" si="101"/>
        <v>0</v>
      </c>
      <c r="IPY8" s="897">
        <f t="shared" si="101"/>
        <v>0</v>
      </c>
      <c r="IPZ8" s="897">
        <f t="shared" si="101"/>
        <v>0</v>
      </c>
      <c r="IQA8" s="897">
        <f t="shared" si="101"/>
        <v>0</v>
      </c>
      <c r="IQB8" s="897">
        <f t="shared" si="101"/>
        <v>0</v>
      </c>
      <c r="IQC8" s="897">
        <f t="shared" si="101"/>
        <v>0</v>
      </c>
      <c r="IQD8" s="897">
        <f t="shared" si="101"/>
        <v>0</v>
      </c>
      <c r="IQE8" s="897">
        <f t="shared" si="101"/>
        <v>0</v>
      </c>
      <c r="IQF8" s="897">
        <f t="shared" si="101"/>
        <v>0</v>
      </c>
      <c r="IQG8" s="897">
        <f t="shared" si="101"/>
        <v>0</v>
      </c>
      <c r="IQH8" s="897">
        <f t="shared" si="101"/>
        <v>0</v>
      </c>
      <c r="IQI8" s="897">
        <f t="shared" si="101"/>
        <v>0</v>
      </c>
      <c r="IQJ8" s="897">
        <f t="shared" si="101"/>
        <v>0</v>
      </c>
      <c r="IQK8" s="897">
        <f t="shared" si="101"/>
        <v>0</v>
      </c>
      <c r="IQL8" s="897">
        <f t="shared" si="101"/>
        <v>0</v>
      </c>
      <c r="IQM8" s="897">
        <f t="shared" si="101"/>
        <v>0</v>
      </c>
      <c r="IQN8" s="897">
        <f t="shared" si="101"/>
        <v>0</v>
      </c>
      <c r="IQO8" s="897">
        <f t="shared" si="101"/>
        <v>0</v>
      </c>
      <c r="IQP8" s="897">
        <f t="shared" si="101"/>
        <v>0</v>
      </c>
      <c r="IQQ8" s="897">
        <f t="shared" si="101"/>
        <v>0</v>
      </c>
      <c r="IQR8" s="897">
        <f t="shared" si="101"/>
        <v>0</v>
      </c>
      <c r="IQS8" s="897">
        <f t="shared" si="101"/>
        <v>0</v>
      </c>
      <c r="IQT8" s="897">
        <f t="shared" si="101"/>
        <v>0</v>
      </c>
      <c r="IQU8" s="897">
        <f t="shared" si="101"/>
        <v>0</v>
      </c>
      <c r="IQV8" s="897">
        <f t="shared" si="101"/>
        <v>0</v>
      </c>
      <c r="IQW8" s="897">
        <f t="shared" si="101"/>
        <v>0</v>
      </c>
      <c r="IQX8" s="897">
        <f t="shared" si="101"/>
        <v>0</v>
      </c>
      <c r="IQY8" s="897">
        <f t="shared" si="101"/>
        <v>0</v>
      </c>
      <c r="IQZ8" s="897">
        <f t="shared" si="101"/>
        <v>0</v>
      </c>
      <c r="IRA8" s="897">
        <f t="shared" si="101"/>
        <v>0</v>
      </c>
      <c r="IRB8" s="897">
        <f t="shared" si="101"/>
        <v>0</v>
      </c>
      <c r="IRC8" s="897">
        <f t="shared" si="101"/>
        <v>0</v>
      </c>
      <c r="IRD8" s="897">
        <f t="shared" ref="IRD8:ITO8" si="102">IRD9+IRD18+IRD40+IRD44+IRD50+IRD14</f>
        <v>0</v>
      </c>
      <c r="IRE8" s="897">
        <f t="shared" si="102"/>
        <v>0</v>
      </c>
      <c r="IRF8" s="897">
        <f t="shared" si="102"/>
        <v>0</v>
      </c>
      <c r="IRG8" s="897">
        <f t="shared" si="102"/>
        <v>0</v>
      </c>
      <c r="IRH8" s="897">
        <f t="shared" si="102"/>
        <v>0</v>
      </c>
      <c r="IRI8" s="897">
        <f t="shared" si="102"/>
        <v>0</v>
      </c>
      <c r="IRJ8" s="897">
        <f t="shared" si="102"/>
        <v>0</v>
      </c>
      <c r="IRK8" s="897">
        <f t="shared" si="102"/>
        <v>0</v>
      </c>
      <c r="IRL8" s="897">
        <f t="shared" si="102"/>
        <v>0</v>
      </c>
      <c r="IRM8" s="897">
        <f t="shared" si="102"/>
        <v>0</v>
      </c>
      <c r="IRN8" s="897">
        <f t="shared" si="102"/>
        <v>0</v>
      </c>
      <c r="IRO8" s="897">
        <f t="shared" si="102"/>
        <v>0</v>
      </c>
      <c r="IRP8" s="897">
        <f t="shared" si="102"/>
        <v>0</v>
      </c>
      <c r="IRQ8" s="897">
        <f t="shared" si="102"/>
        <v>0</v>
      </c>
      <c r="IRR8" s="897">
        <f t="shared" si="102"/>
        <v>0</v>
      </c>
      <c r="IRS8" s="897">
        <f t="shared" si="102"/>
        <v>0</v>
      </c>
      <c r="IRT8" s="897">
        <f t="shared" si="102"/>
        <v>0</v>
      </c>
      <c r="IRU8" s="897">
        <f t="shared" si="102"/>
        <v>0</v>
      </c>
      <c r="IRV8" s="897">
        <f t="shared" si="102"/>
        <v>0</v>
      </c>
      <c r="IRW8" s="897">
        <f t="shared" si="102"/>
        <v>0</v>
      </c>
      <c r="IRX8" s="897">
        <f t="shared" si="102"/>
        <v>0</v>
      </c>
      <c r="IRY8" s="897">
        <f t="shared" si="102"/>
        <v>0</v>
      </c>
      <c r="IRZ8" s="897">
        <f t="shared" si="102"/>
        <v>0</v>
      </c>
      <c r="ISA8" s="897">
        <f t="shared" si="102"/>
        <v>0</v>
      </c>
      <c r="ISB8" s="897">
        <f t="shared" si="102"/>
        <v>0</v>
      </c>
      <c r="ISC8" s="897">
        <f t="shared" si="102"/>
        <v>0</v>
      </c>
      <c r="ISD8" s="897">
        <f t="shared" si="102"/>
        <v>0</v>
      </c>
      <c r="ISE8" s="897">
        <f t="shared" si="102"/>
        <v>0</v>
      </c>
      <c r="ISF8" s="897">
        <f t="shared" si="102"/>
        <v>0</v>
      </c>
      <c r="ISG8" s="897">
        <f t="shared" si="102"/>
        <v>0</v>
      </c>
      <c r="ISH8" s="897">
        <f t="shared" si="102"/>
        <v>0</v>
      </c>
      <c r="ISI8" s="897">
        <f t="shared" si="102"/>
        <v>0</v>
      </c>
      <c r="ISJ8" s="897">
        <f t="shared" si="102"/>
        <v>0</v>
      </c>
      <c r="ISK8" s="897">
        <f t="shared" si="102"/>
        <v>0</v>
      </c>
      <c r="ISL8" s="897">
        <f t="shared" si="102"/>
        <v>0</v>
      </c>
      <c r="ISM8" s="897">
        <f t="shared" si="102"/>
        <v>0</v>
      </c>
      <c r="ISN8" s="897">
        <f t="shared" si="102"/>
        <v>0</v>
      </c>
      <c r="ISO8" s="897">
        <f t="shared" si="102"/>
        <v>0</v>
      </c>
      <c r="ISP8" s="897">
        <f t="shared" si="102"/>
        <v>0</v>
      </c>
      <c r="ISQ8" s="897">
        <f t="shared" si="102"/>
        <v>0</v>
      </c>
      <c r="ISR8" s="897">
        <f t="shared" si="102"/>
        <v>0</v>
      </c>
      <c r="ISS8" s="897">
        <f t="shared" si="102"/>
        <v>0</v>
      </c>
      <c r="IST8" s="897">
        <f t="shared" si="102"/>
        <v>0</v>
      </c>
      <c r="ISU8" s="897">
        <f t="shared" si="102"/>
        <v>0</v>
      </c>
      <c r="ISV8" s="897">
        <f t="shared" si="102"/>
        <v>0</v>
      </c>
      <c r="ISW8" s="897">
        <f t="shared" si="102"/>
        <v>0</v>
      </c>
      <c r="ISX8" s="897">
        <f t="shared" si="102"/>
        <v>0</v>
      </c>
      <c r="ISY8" s="897">
        <f t="shared" si="102"/>
        <v>0</v>
      </c>
      <c r="ISZ8" s="897">
        <f t="shared" si="102"/>
        <v>0</v>
      </c>
      <c r="ITA8" s="897">
        <f t="shared" si="102"/>
        <v>0</v>
      </c>
      <c r="ITB8" s="897">
        <f t="shared" si="102"/>
        <v>0</v>
      </c>
      <c r="ITC8" s="897">
        <f t="shared" si="102"/>
        <v>0</v>
      </c>
      <c r="ITD8" s="897">
        <f t="shared" si="102"/>
        <v>0</v>
      </c>
      <c r="ITE8" s="897">
        <f t="shared" si="102"/>
        <v>0</v>
      </c>
      <c r="ITF8" s="897">
        <f t="shared" si="102"/>
        <v>0</v>
      </c>
      <c r="ITG8" s="897">
        <f t="shared" si="102"/>
        <v>0</v>
      </c>
      <c r="ITH8" s="897">
        <f t="shared" si="102"/>
        <v>0</v>
      </c>
      <c r="ITI8" s="897">
        <f t="shared" si="102"/>
        <v>0</v>
      </c>
      <c r="ITJ8" s="897">
        <f t="shared" si="102"/>
        <v>0</v>
      </c>
      <c r="ITK8" s="897">
        <f t="shared" si="102"/>
        <v>0</v>
      </c>
      <c r="ITL8" s="897">
        <f t="shared" si="102"/>
        <v>0</v>
      </c>
      <c r="ITM8" s="897">
        <f t="shared" si="102"/>
        <v>0</v>
      </c>
      <c r="ITN8" s="897">
        <f t="shared" si="102"/>
        <v>0</v>
      </c>
      <c r="ITO8" s="897">
        <f t="shared" si="102"/>
        <v>0</v>
      </c>
      <c r="ITP8" s="897">
        <f t="shared" ref="ITP8:IWA8" si="103">ITP9+ITP18+ITP40+ITP44+ITP50+ITP14</f>
        <v>0</v>
      </c>
      <c r="ITQ8" s="897">
        <f t="shared" si="103"/>
        <v>0</v>
      </c>
      <c r="ITR8" s="897">
        <f t="shared" si="103"/>
        <v>0</v>
      </c>
      <c r="ITS8" s="897">
        <f t="shared" si="103"/>
        <v>0</v>
      </c>
      <c r="ITT8" s="897">
        <f t="shared" si="103"/>
        <v>0</v>
      </c>
      <c r="ITU8" s="897">
        <f t="shared" si="103"/>
        <v>0</v>
      </c>
      <c r="ITV8" s="897">
        <f t="shared" si="103"/>
        <v>0</v>
      </c>
      <c r="ITW8" s="897">
        <f t="shared" si="103"/>
        <v>0</v>
      </c>
      <c r="ITX8" s="897">
        <f t="shared" si="103"/>
        <v>0</v>
      </c>
      <c r="ITY8" s="897">
        <f t="shared" si="103"/>
        <v>0</v>
      </c>
      <c r="ITZ8" s="897">
        <f t="shared" si="103"/>
        <v>0</v>
      </c>
      <c r="IUA8" s="897">
        <f t="shared" si="103"/>
        <v>0</v>
      </c>
      <c r="IUB8" s="897">
        <f t="shared" si="103"/>
        <v>0</v>
      </c>
      <c r="IUC8" s="897">
        <f t="shared" si="103"/>
        <v>0</v>
      </c>
      <c r="IUD8" s="897">
        <f t="shared" si="103"/>
        <v>0</v>
      </c>
      <c r="IUE8" s="897">
        <f t="shared" si="103"/>
        <v>0</v>
      </c>
      <c r="IUF8" s="897">
        <f t="shared" si="103"/>
        <v>0</v>
      </c>
      <c r="IUG8" s="897">
        <f t="shared" si="103"/>
        <v>0</v>
      </c>
      <c r="IUH8" s="897">
        <f t="shared" si="103"/>
        <v>0</v>
      </c>
      <c r="IUI8" s="897">
        <f t="shared" si="103"/>
        <v>0</v>
      </c>
      <c r="IUJ8" s="897">
        <f t="shared" si="103"/>
        <v>0</v>
      </c>
      <c r="IUK8" s="897">
        <f t="shared" si="103"/>
        <v>0</v>
      </c>
      <c r="IUL8" s="897">
        <f t="shared" si="103"/>
        <v>0</v>
      </c>
      <c r="IUM8" s="897">
        <f t="shared" si="103"/>
        <v>0</v>
      </c>
      <c r="IUN8" s="897">
        <f t="shared" si="103"/>
        <v>0</v>
      </c>
      <c r="IUO8" s="897">
        <f t="shared" si="103"/>
        <v>0</v>
      </c>
      <c r="IUP8" s="897">
        <f t="shared" si="103"/>
        <v>0</v>
      </c>
      <c r="IUQ8" s="897">
        <f t="shared" si="103"/>
        <v>0</v>
      </c>
      <c r="IUR8" s="897">
        <f t="shared" si="103"/>
        <v>0</v>
      </c>
      <c r="IUS8" s="897">
        <f t="shared" si="103"/>
        <v>0</v>
      </c>
      <c r="IUT8" s="897">
        <f t="shared" si="103"/>
        <v>0</v>
      </c>
      <c r="IUU8" s="897">
        <f t="shared" si="103"/>
        <v>0</v>
      </c>
      <c r="IUV8" s="897">
        <f t="shared" si="103"/>
        <v>0</v>
      </c>
      <c r="IUW8" s="897">
        <f t="shared" si="103"/>
        <v>0</v>
      </c>
      <c r="IUX8" s="897">
        <f t="shared" si="103"/>
        <v>0</v>
      </c>
      <c r="IUY8" s="897">
        <f t="shared" si="103"/>
        <v>0</v>
      </c>
      <c r="IUZ8" s="897">
        <f t="shared" si="103"/>
        <v>0</v>
      </c>
      <c r="IVA8" s="897">
        <f t="shared" si="103"/>
        <v>0</v>
      </c>
      <c r="IVB8" s="897">
        <f t="shared" si="103"/>
        <v>0</v>
      </c>
      <c r="IVC8" s="897">
        <f t="shared" si="103"/>
        <v>0</v>
      </c>
      <c r="IVD8" s="897">
        <f t="shared" si="103"/>
        <v>0</v>
      </c>
      <c r="IVE8" s="897">
        <f t="shared" si="103"/>
        <v>0</v>
      </c>
      <c r="IVF8" s="897">
        <f t="shared" si="103"/>
        <v>0</v>
      </c>
      <c r="IVG8" s="897">
        <f t="shared" si="103"/>
        <v>0</v>
      </c>
      <c r="IVH8" s="897">
        <f t="shared" si="103"/>
        <v>0</v>
      </c>
      <c r="IVI8" s="897">
        <f t="shared" si="103"/>
        <v>0</v>
      </c>
      <c r="IVJ8" s="897">
        <f t="shared" si="103"/>
        <v>0</v>
      </c>
      <c r="IVK8" s="897">
        <f t="shared" si="103"/>
        <v>0</v>
      </c>
      <c r="IVL8" s="897">
        <f t="shared" si="103"/>
        <v>0</v>
      </c>
      <c r="IVM8" s="897">
        <f t="shared" si="103"/>
        <v>0</v>
      </c>
      <c r="IVN8" s="897">
        <f t="shared" si="103"/>
        <v>0</v>
      </c>
      <c r="IVO8" s="897">
        <f t="shared" si="103"/>
        <v>0</v>
      </c>
      <c r="IVP8" s="897">
        <f t="shared" si="103"/>
        <v>0</v>
      </c>
      <c r="IVQ8" s="897">
        <f t="shared" si="103"/>
        <v>0</v>
      </c>
      <c r="IVR8" s="897">
        <f t="shared" si="103"/>
        <v>0</v>
      </c>
      <c r="IVS8" s="897">
        <f t="shared" si="103"/>
        <v>0</v>
      </c>
      <c r="IVT8" s="897">
        <f t="shared" si="103"/>
        <v>0</v>
      </c>
      <c r="IVU8" s="897">
        <f t="shared" si="103"/>
        <v>0</v>
      </c>
      <c r="IVV8" s="897">
        <f t="shared" si="103"/>
        <v>0</v>
      </c>
      <c r="IVW8" s="897">
        <f t="shared" si="103"/>
        <v>0</v>
      </c>
      <c r="IVX8" s="897">
        <f t="shared" si="103"/>
        <v>0</v>
      </c>
      <c r="IVY8" s="897">
        <f t="shared" si="103"/>
        <v>0</v>
      </c>
      <c r="IVZ8" s="897">
        <f t="shared" si="103"/>
        <v>0</v>
      </c>
      <c r="IWA8" s="897">
        <f t="shared" si="103"/>
        <v>0</v>
      </c>
      <c r="IWB8" s="897">
        <f t="shared" ref="IWB8:IYM8" si="104">IWB9+IWB18+IWB40+IWB44+IWB50+IWB14</f>
        <v>0</v>
      </c>
      <c r="IWC8" s="897">
        <f t="shared" si="104"/>
        <v>0</v>
      </c>
      <c r="IWD8" s="897">
        <f t="shared" si="104"/>
        <v>0</v>
      </c>
      <c r="IWE8" s="897">
        <f t="shared" si="104"/>
        <v>0</v>
      </c>
      <c r="IWF8" s="897">
        <f t="shared" si="104"/>
        <v>0</v>
      </c>
      <c r="IWG8" s="897">
        <f t="shared" si="104"/>
        <v>0</v>
      </c>
      <c r="IWH8" s="897">
        <f t="shared" si="104"/>
        <v>0</v>
      </c>
      <c r="IWI8" s="897">
        <f t="shared" si="104"/>
        <v>0</v>
      </c>
      <c r="IWJ8" s="897">
        <f t="shared" si="104"/>
        <v>0</v>
      </c>
      <c r="IWK8" s="897">
        <f t="shared" si="104"/>
        <v>0</v>
      </c>
      <c r="IWL8" s="897">
        <f t="shared" si="104"/>
        <v>0</v>
      </c>
      <c r="IWM8" s="897">
        <f t="shared" si="104"/>
        <v>0</v>
      </c>
      <c r="IWN8" s="897">
        <f t="shared" si="104"/>
        <v>0</v>
      </c>
      <c r="IWO8" s="897">
        <f t="shared" si="104"/>
        <v>0</v>
      </c>
      <c r="IWP8" s="897">
        <f t="shared" si="104"/>
        <v>0</v>
      </c>
      <c r="IWQ8" s="897">
        <f t="shared" si="104"/>
        <v>0</v>
      </c>
      <c r="IWR8" s="897">
        <f t="shared" si="104"/>
        <v>0</v>
      </c>
      <c r="IWS8" s="897">
        <f t="shared" si="104"/>
        <v>0</v>
      </c>
      <c r="IWT8" s="897">
        <f t="shared" si="104"/>
        <v>0</v>
      </c>
      <c r="IWU8" s="897">
        <f t="shared" si="104"/>
        <v>0</v>
      </c>
      <c r="IWV8" s="897">
        <f t="shared" si="104"/>
        <v>0</v>
      </c>
      <c r="IWW8" s="897">
        <f t="shared" si="104"/>
        <v>0</v>
      </c>
      <c r="IWX8" s="897">
        <f t="shared" si="104"/>
        <v>0</v>
      </c>
      <c r="IWY8" s="897">
        <f t="shared" si="104"/>
        <v>0</v>
      </c>
      <c r="IWZ8" s="897">
        <f t="shared" si="104"/>
        <v>0</v>
      </c>
      <c r="IXA8" s="897">
        <f t="shared" si="104"/>
        <v>0</v>
      </c>
      <c r="IXB8" s="897">
        <f t="shared" si="104"/>
        <v>0</v>
      </c>
      <c r="IXC8" s="897">
        <f t="shared" si="104"/>
        <v>0</v>
      </c>
      <c r="IXD8" s="897">
        <f t="shared" si="104"/>
        <v>0</v>
      </c>
      <c r="IXE8" s="897">
        <f t="shared" si="104"/>
        <v>0</v>
      </c>
      <c r="IXF8" s="897">
        <f t="shared" si="104"/>
        <v>0</v>
      </c>
      <c r="IXG8" s="897">
        <f t="shared" si="104"/>
        <v>0</v>
      </c>
      <c r="IXH8" s="897">
        <f t="shared" si="104"/>
        <v>0</v>
      </c>
      <c r="IXI8" s="897">
        <f t="shared" si="104"/>
        <v>0</v>
      </c>
      <c r="IXJ8" s="897">
        <f t="shared" si="104"/>
        <v>0</v>
      </c>
      <c r="IXK8" s="897">
        <f t="shared" si="104"/>
        <v>0</v>
      </c>
      <c r="IXL8" s="897">
        <f t="shared" si="104"/>
        <v>0</v>
      </c>
      <c r="IXM8" s="897">
        <f t="shared" si="104"/>
        <v>0</v>
      </c>
      <c r="IXN8" s="897">
        <f t="shared" si="104"/>
        <v>0</v>
      </c>
      <c r="IXO8" s="897">
        <f t="shared" si="104"/>
        <v>0</v>
      </c>
      <c r="IXP8" s="897">
        <f t="shared" si="104"/>
        <v>0</v>
      </c>
      <c r="IXQ8" s="897">
        <f t="shared" si="104"/>
        <v>0</v>
      </c>
      <c r="IXR8" s="897">
        <f t="shared" si="104"/>
        <v>0</v>
      </c>
      <c r="IXS8" s="897">
        <f t="shared" si="104"/>
        <v>0</v>
      </c>
      <c r="IXT8" s="897">
        <f t="shared" si="104"/>
        <v>0</v>
      </c>
      <c r="IXU8" s="897">
        <f t="shared" si="104"/>
        <v>0</v>
      </c>
      <c r="IXV8" s="897">
        <f t="shared" si="104"/>
        <v>0</v>
      </c>
      <c r="IXW8" s="897">
        <f t="shared" si="104"/>
        <v>0</v>
      </c>
      <c r="IXX8" s="897">
        <f t="shared" si="104"/>
        <v>0</v>
      </c>
      <c r="IXY8" s="897">
        <f t="shared" si="104"/>
        <v>0</v>
      </c>
      <c r="IXZ8" s="897">
        <f t="shared" si="104"/>
        <v>0</v>
      </c>
      <c r="IYA8" s="897">
        <f t="shared" si="104"/>
        <v>0</v>
      </c>
      <c r="IYB8" s="897">
        <f t="shared" si="104"/>
        <v>0</v>
      </c>
      <c r="IYC8" s="897">
        <f t="shared" si="104"/>
        <v>0</v>
      </c>
      <c r="IYD8" s="897">
        <f t="shared" si="104"/>
        <v>0</v>
      </c>
      <c r="IYE8" s="897">
        <f t="shared" si="104"/>
        <v>0</v>
      </c>
      <c r="IYF8" s="897">
        <f t="shared" si="104"/>
        <v>0</v>
      </c>
      <c r="IYG8" s="897">
        <f t="shared" si="104"/>
        <v>0</v>
      </c>
      <c r="IYH8" s="897">
        <f t="shared" si="104"/>
        <v>0</v>
      </c>
      <c r="IYI8" s="897">
        <f t="shared" si="104"/>
        <v>0</v>
      </c>
      <c r="IYJ8" s="897">
        <f t="shared" si="104"/>
        <v>0</v>
      </c>
      <c r="IYK8" s="897">
        <f t="shared" si="104"/>
        <v>0</v>
      </c>
      <c r="IYL8" s="897">
        <f t="shared" si="104"/>
        <v>0</v>
      </c>
      <c r="IYM8" s="897">
        <f t="shared" si="104"/>
        <v>0</v>
      </c>
      <c r="IYN8" s="897">
        <f t="shared" ref="IYN8:JAY8" si="105">IYN9+IYN18+IYN40+IYN44+IYN50+IYN14</f>
        <v>0</v>
      </c>
      <c r="IYO8" s="897">
        <f t="shared" si="105"/>
        <v>0</v>
      </c>
      <c r="IYP8" s="897">
        <f t="shared" si="105"/>
        <v>0</v>
      </c>
      <c r="IYQ8" s="897">
        <f t="shared" si="105"/>
        <v>0</v>
      </c>
      <c r="IYR8" s="897">
        <f t="shared" si="105"/>
        <v>0</v>
      </c>
      <c r="IYS8" s="897">
        <f t="shared" si="105"/>
        <v>0</v>
      </c>
      <c r="IYT8" s="897">
        <f t="shared" si="105"/>
        <v>0</v>
      </c>
      <c r="IYU8" s="897">
        <f t="shared" si="105"/>
        <v>0</v>
      </c>
      <c r="IYV8" s="897">
        <f t="shared" si="105"/>
        <v>0</v>
      </c>
      <c r="IYW8" s="897">
        <f t="shared" si="105"/>
        <v>0</v>
      </c>
      <c r="IYX8" s="897">
        <f t="shared" si="105"/>
        <v>0</v>
      </c>
      <c r="IYY8" s="897">
        <f t="shared" si="105"/>
        <v>0</v>
      </c>
      <c r="IYZ8" s="897">
        <f t="shared" si="105"/>
        <v>0</v>
      </c>
      <c r="IZA8" s="897">
        <f t="shared" si="105"/>
        <v>0</v>
      </c>
      <c r="IZB8" s="897">
        <f t="shared" si="105"/>
        <v>0</v>
      </c>
      <c r="IZC8" s="897">
        <f t="shared" si="105"/>
        <v>0</v>
      </c>
      <c r="IZD8" s="897">
        <f t="shared" si="105"/>
        <v>0</v>
      </c>
      <c r="IZE8" s="897">
        <f t="shared" si="105"/>
        <v>0</v>
      </c>
      <c r="IZF8" s="897">
        <f t="shared" si="105"/>
        <v>0</v>
      </c>
      <c r="IZG8" s="897">
        <f t="shared" si="105"/>
        <v>0</v>
      </c>
      <c r="IZH8" s="897">
        <f t="shared" si="105"/>
        <v>0</v>
      </c>
      <c r="IZI8" s="897">
        <f t="shared" si="105"/>
        <v>0</v>
      </c>
      <c r="IZJ8" s="897">
        <f t="shared" si="105"/>
        <v>0</v>
      </c>
      <c r="IZK8" s="897">
        <f t="shared" si="105"/>
        <v>0</v>
      </c>
      <c r="IZL8" s="897">
        <f t="shared" si="105"/>
        <v>0</v>
      </c>
      <c r="IZM8" s="897">
        <f t="shared" si="105"/>
        <v>0</v>
      </c>
      <c r="IZN8" s="897">
        <f t="shared" si="105"/>
        <v>0</v>
      </c>
      <c r="IZO8" s="897">
        <f t="shared" si="105"/>
        <v>0</v>
      </c>
      <c r="IZP8" s="897">
        <f t="shared" si="105"/>
        <v>0</v>
      </c>
      <c r="IZQ8" s="897">
        <f t="shared" si="105"/>
        <v>0</v>
      </c>
      <c r="IZR8" s="897">
        <f t="shared" si="105"/>
        <v>0</v>
      </c>
      <c r="IZS8" s="897">
        <f t="shared" si="105"/>
        <v>0</v>
      </c>
      <c r="IZT8" s="897">
        <f t="shared" si="105"/>
        <v>0</v>
      </c>
      <c r="IZU8" s="897">
        <f t="shared" si="105"/>
        <v>0</v>
      </c>
      <c r="IZV8" s="897">
        <f t="shared" si="105"/>
        <v>0</v>
      </c>
      <c r="IZW8" s="897">
        <f t="shared" si="105"/>
        <v>0</v>
      </c>
      <c r="IZX8" s="897">
        <f t="shared" si="105"/>
        <v>0</v>
      </c>
      <c r="IZY8" s="897">
        <f t="shared" si="105"/>
        <v>0</v>
      </c>
      <c r="IZZ8" s="897">
        <f t="shared" si="105"/>
        <v>0</v>
      </c>
      <c r="JAA8" s="897">
        <f t="shared" si="105"/>
        <v>0</v>
      </c>
      <c r="JAB8" s="897">
        <f t="shared" si="105"/>
        <v>0</v>
      </c>
      <c r="JAC8" s="897">
        <f t="shared" si="105"/>
        <v>0</v>
      </c>
      <c r="JAD8" s="897">
        <f t="shared" si="105"/>
        <v>0</v>
      </c>
      <c r="JAE8" s="897">
        <f t="shared" si="105"/>
        <v>0</v>
      </c>
      <c r="JAF8" s="897">
        <f t="shared" si="105"/>
        <v>0</v>
      </c>
      <c r="JAG8" s="897">
        <f t="shared" si="105"/>
        <v>0</v>
      </c>
      <c r="JAH8" s="897">
        <f t="shared" si="105"/>
        <v>0</v>
      </c>
      <c r="JAI8" s="897">
        <f t="shared" si="105"/>
        <v>0</v>
      </c>
      <c r="JAJ8" s="897">
        <f t="shared" si="105"/>
        <v>0</v>
      </c>
      <c r="JAK8" s="897">
        <f t="shared" si="105"/>
        <v>0</v>
      </c>
      <c r="JAL8" s="897">
        <f t="shared" si="105"/>
        <v>0</v>
      </c>
      <c r="JAM8" s="897">
        <f t="shared" si="105"/>
        <v>0</v>
      </c>
      <c r="JAN8" s="897">
        <f t="shared" si="105"/>
        <v>0</v>
      </c>
      <c r="JAO8" s="897">
        <f t="shared" si="105"/>
        <v>0</v>
      </c>
      <c r="JAP8" s="897">
        <f t="shared" si="105"/>
        <v>0</v>
      </c>
      <c r="JAQ8" s="897">
        <f t="shared" si="105"/>
        <v>0</v>
      </c>
      <c r="JAR8" s="897">
        <f t="shared" si="105"/>
        <v>0</v>
      </c>
      <c r="JAS8" s="897">
        <f t="shared" si="105"/>
        <v>0</v>
      </c>
      <c r="JAT8" s="897">
        <f t="shared" si="105"/>
        <v>0</v>
      </c>
      <c r="JAU8" s="897">
        <f t="shared" si="105"/>
        <v>0</v>
      </c>
      <c r="JAV8" s="897">
        <f t="shared" si="105"/>
        <v>0</v>
      </c>
      <c r="JAW8" s="897">
        <f t="shared" si="105"/>
        <v>0</v>
      </c>
      <c r="JAX8" s="897">
        <f t="shared" si="105"/>
        <v>0</v>
      </c>
      <c r="JAY8" s="897">
        <f t="shared" si="105"/>
        <v>0</v>
      </c>
      <c r="JAZ8" s="897">
        <f t="shared" ref="JAZ8:JDK8" si="106">JAZ9+JAZ18+JAZ40+JAZ44+JAZ50+JAZ14</f>
        <v>0</v>
      </c>
      <c r="JBA8" s="897">
        <f t="shared" si="106"/>
        <v>0</v>
      </c>
      <c r="JBB8" s="897">
        <f t="shared" si="106"/>
        <v>0</v>
      </c>
      <c r="JBC8" s="897">
        <f t="shared" si="106"/>
        <v>0</v>
      </c>
      <c r="JBD8" s="897">
        <f t="shared" si="106"/>
        <v>0</v>
      </c>
      <c r="JBE8" s="897">
        <f t="shared" si="106"/>
        <v>0</v>
      </c>
      <c r="JBF8" s="897">
        <f t="shared" si="106"/>
        <v>0</v>
      </c>
      <c r="JBG8" s="897">
        <f t="shared" si="106"/>
        <v>0</v>
      </c>
      <c r="JBH8" s="897">
        <f t="shared" si="106"/>
        <v>0</v>
      </c>
      <c r="JBI8" s="897">
        <f t="shared" si="106"/>
        <v>0</v>
      </c>
      <c r="JBJ8" s="897">
        <f t="shared" si="106"/>
        <v>0</v>
      </c>
      <c r="JBK8" s="897">
        <f t="shared" si="106"/>
        <v>0</v>
      </c>
      <c r="JBL8" s="897">
        <f t="shared" si="106"/>
        <v>0</v>
      </c>
      <c r="JBM8" s="897">
        <f t="shared" si="106"/>
        <v>0</v>
      </c>
      <c r="JBN8" s="897">
        <f t="shared" si="106"/>
        <v>0</v>
      </c>
      <c r="JBO8" s="897">
        <f t="shared" si="106"/>
        <v>0</v>
      </c>
      <c r="JBP8" s="897">
        <f t="shared" si="106"/>
        <v>0</v>
      </c>
      <c r="JBQ8" s="897">
        <f t="shared" si="106"/>
        <v>0</v>
      </c>
      <c r="JBR8" s="897">
        <f t="shared" si="106"/>
        <v>0</v>
      </c>
      <c r="JBS8" s="897">
        <f t="shared" si="106"/>
        <v>0</v>
      </c>
      <c r="JBT8" s="897">
        <f t="shared" si="106"/>
        <v>0</v>
      </c>
      <c r="JBU8" s="897">
        <f t="shared" si="106"/>
        <v>0</v>
      </c>
      <c r="JBV8" s="897">
        <f t="shared" si="106"/>
        <v>0</v>
      </c>
      <c r="JBW8" s="897">
        <f t="shared" si="106"/>
        <v>0</v>
      </c>
      <c r="JBX8" s="897">
        <f t="shared" si="106"/>
        <v>0</v>
      </c>
      <c r="JBY8" s="897">
        <f t="shared" si="106"/>
        <v>0</v>
      </c>
      <c r="JBZ8" s="897">
        <f t="shared" si="106"/>
        <v>0</v>
      </c>
      <c r="JCA8" s="897">
        <f t="shared" si="106"/>
        <v>0</v>
      </c>
      <c r="JCB8" s="897">
        <f t="shared" si="106"/>
        <v>0</v>
      </c>
      <c r="JCC8" s="897">
        <f t="shared" si="106"/>
        <v>0</v>
      </c>
      <c r="JCD8" s="897">
        <f t="shared" si="106"/>
        <v>0</v>
      </c>
      <c r="JCE8" s="897">
        <f t="shared" si="106"/>
        <v>0</v>
      </c>
      <c r="JCF8" s="897">
        <f t="shared" si="106"/>
        <v>0</v>
      </c>
      <c r="JCG8" s="897">
        <f t="shared" si="106"/>
        <v>0</v>
      </c>
      <c r="JCH8" s="897">
        <f t="shared" si="106"/>
        <v>0</v>
      </c>
      <c r="JCI8" s="897">
        <f t="shared" si="106"/>
        <v>0</v>
      </c>
      <c r="JCJ8" s="897">
        <f t="shared" si="106"/>
        <v>0</v>
      </c>
      <c r="JCK8" s="897">
        <f t="shared" si="106"/>
        <v>0</v>
      </c>
      <c r="JCL8" s="897">
        <f t="shared" si="106"/>
        <v>0</v>
      </c>
      <c r="JCM8" s="897">
        <f t="shared" si="106"/>
        <v>0</v>
      </c>
      <c r="JCN8" s="897">
        <f t="shared" si="106"/>
        <v>0</v>
      </c>
      <c r="JCO8" s="897">
        <f t="shared" si="106"/>
        <v>0</v>
      </c>
      <c r="JCP8" s="897">
        <f t="shared" si="106"/>
        <v>0</v>
      </c>
      <c r="JCQ8" s="897">
        <f t="shared" si="106"/>
        <v>0</v>
      </c>
      <c r="JCR8" s="897">
        <f t="shared" si="106"/>
        <v>0</v>
      </c>
      <c r="JCS8" s="897">
        <f t="shared" si="106"/>
        <v>0</v>
      </c>
      <c r="JCT8" s="897">
        <f t="shared" si="106"/>
        <v>0</v>
      </c>
      <c r="JCU8" s="897">
        <f t="shared" si="106"/>
        <v>0</v>
      </c>
      <c r="JCV8" s="897">
        <f t="shared" si="106"/>
        <v>0</v>
      </c>
      <c r="JCW8" s="897">
        <f t="shared" si="106"/>
        <v>0</v>
      </c>
      <c r="JCX8" s="897">
        <f t="shared" si="106"/>
        <v>0</v>
      </c>
      <c r="JCY8" s="897">
        <f t="shared" si="106"/>
        <v>0</v>
      </c>
      <c r="JCZ8" s="897">
        <f t="shared" si="106"/>
        <v>0</v>
      </c>
      <c r="JDA8" s="897">
        <f t="shared" si="106"/>
        <v>0</v>
      </c>
      <c r="JDB8" s="897">
        <f t="shared" si="106"/>
        <v>0</v>
      </c>
      <c r="JDC8" s="897">
        <f t="shared" si="106"/>
        <v>0</v>
      </c>
      <c r="JDD8" s="897">
        <f t="shared" si="106"/>
        <v>0</v>
      </c>
      <c r="JDE8" s="897">
        <f t="shared" si="106"/>
        <v>0</v>
      </c>
      <c r="JDF8" s="897">
        <f t="shared" si="106"/>
        <v>0</v>
      </c>
      <c r="JDG8" s="897">
        <f t="shared" si="106"/>
        <v>0</v>
      </c>
      <c r="JDH8" s="897">
        <f t="shared" si="106"/>
        <v>0</v>
      </c>
      <c r="JDI8" s="897">
        <f t="shared" si="106"/>
        <v>0</v>
      </c>
      <c r="JDJ8" s="897">
        <f t="shared" si="106"/>
        <v>0</v>
      </c>
      <c r="JDK8" s="897">
        <f t="shared" si="106"/>
        <v>0</v>
      </c>
      <c r="JDL8" s="897">
        <f t="shared" ref="JDL8:JFW8" si="107">JDL9+JDL18+JDL40+JDL44+JDL50+JDL14</f>
        <v>0</v>
      </c>
      <c r="JDM8" s="897">
        <f t="shared" si="107"/>
        <v>0</v>
      </c>
      <c r="JDN8" s="897">
        <f t="shared" si="107"/>
        <v>0</v>
      </c>
      <c r="JDO8" s="897">
        <f t="shared" si="107"/>
        <v>0</v>
      </c>
      <c r="JDP8" s="897">
        <f t="shared" si="107"/>
        <v>0</v>
      </c>
      <c r="JDQ8" s="897">
        <f t="shared" si="107"/>
        <v>0</v>
      </c>
      <c r="JDR8" s="897">
        <f t="shared" si="107"/>
        <v>0</v>
      </c>
      <c r="JDS8" s="897">
        <f t="shared" si="107"/>
        <v>0</v>
      </c>
      <c r="JDT8" s="897">
        <f t="shared" si="107"/>
        <v>0</v>
      </c>
      <c r="JDU8" s="897">
        <f t="shared" si="107"/>
        <v>0</v>
      </c>
      <c r="JDV8" s="897">
        <f t="shared" si="107"/>
        <v>0</v>
      </c>
      <c r="JDW8" s="897">
        <f t="shared" si="107"/>
        <v>0</v>
      </c>
      <c r="JDX8" s="897">
        <f t="shared" si="107"/>
        <v>0</v>
      </c>
      <c r="JDY8" s="897">
        <f t="shared" si="107"/>
        <v>0</v>
      </c>
      <c r="JDZ8" s="897">
        <f t="shared" si="107"/>
        <v>0</v>
      </c>
      <c r="JEA8" s="897">
        <f t="shared" si="107"/>
        <v>0</v>
      </c>
      <c r="JEB8" s="897">
        <f t="shared" si="107"/>
        <v>0</v>
      </c>
      <c r="JEC8" s="897">
        <f t="shared" si="107"/>
        <v>0</v>
      </c>
      <c r="JED8" s="897">
        <f t="shared" si="107"/>
        <v>0</v>
      </c>
      <c r="JEE8" s="897">
        <f t="shared" si="107"/>
        <v>0</v>
      </c>
      <c r="JEF8" s="897">
        <f t="shared" si="107"/>
        <v>0</v>
      </c>
      <c r="JEG8" s="897">
        <f t="shared" si="107"/>
        <v>0</v>
      </c>
      <c r="JEH8" s="897">
        <f t="shared" si="107"/>
        <v>0</v>
      </c>
      <c r="JEI8" s="897">
        <f t="shared" si="107"/>
        <v>0</v>
      </c>
      <c r="JEJ8" s="897">
        <f t="shared" si="107"/>
        <v>0</v>
      </c>
      <c r="JEK8" s="897">
        <f t="shared" si="107"/>
        <v>0</v>
      </c>
      <c r="JEL8" s="897">
        <f t="shared" si="107"/>
        <v>0</v>
      </c>
      <c r="JEM8" s="897">
        <f t="shared" si="107"/>
        <v>0</v>
      </c>
      <c r="JEN8" s="897">
        <f t="shared" si="107"/>
        <v>0</v>
      </c>
      <c r="JEO8" s="897">
        <f t="shared" si="107"/>
        <v>0</v>
      </c>
      <c r="JEP8" s="897">
        <f t="shared" si="107"/>
        <v>0</v>
      </c>
      <c r="JEQ8" s="897">
        <f t="shared" si="107"/>
        <v>0</v>
      </c>
      <c r="JER8" s="897">
        <f t="shared" si="107"/>
        <v>0</v>
      </c>
      <c r="JES8" s="897">
        <f t="shared" si="107"/>
        <v>0</v>
      </c>
      <c r="JET8" s="897">
        <f t="shared" si="107"/>
        <v>0</v>
      </c>
      <c r="JEU8" s="897">
        <f t="shared" si="107"/>
        <v>0</v>
      </c>
      <c r="JEV8" s="897">
        <f t="shared" si="107"/>
        <v>0</v>
      </c>
      <c r="JEW8" s="897">
        <f t="shared" si="107"/>
        <v>0</v>
      </c>
      <c r="JEX8" s="897">
        <f t="shared" si="107"/>
        <v>0</v>
      </c>
      <c r="JEY8" s="897">
        <f t="shared" si="107"/>
        <v>0</v>
      </c>
      <c r="JEZ8" s="897">
        <f t="shared" si="107"/>
        <v>0</v>
      </c>
      <c r="JFA8" s="897">
        <f t="shared" si="107"/>
        <v>0</v>
      </c>
      <c r="JFB8" s="897">
        <f t="shared" si="107"/>
        <v>0</v>
      </c>
      <c r="JFC8" s="897">
        <f t="shared" si="107"/>
        <v>0</v>
      </c>
      <c r="JFD8" s="897">
        <f t="shared" si="107"/>
        <v>0</v>
      </c>
      <c r="JFE8" s="897">
        <f t="shared" si="107"/>
        <v>0</v>
      </c>
      <c r="JFF8" s="897">
        <f t="shared" si="107"/>
        <v>0</v>
      </c>
      <c r="JFG8" s="897">
        <f t="shared" si="107"/>
        <v>0</v>
      </c>
      <c r="JFH8" s="897">
        <f t="shared" si="107"/>
        <v>0</v>
      </c>
      <c r="JFI8" s="897">
        <f t="shared" si="107"/>
        <v>0</v>
      </c>
      <c r="JFJ8" s="897">
        <f t="shared" si="107"/>
        <v>0</v>
      </c>
      <c r="JFK8" s="897">
        <f t="shared" si="107"/>
        <v>0</v>
      </c>
      <c r="JFL8" s="897">
        <f t="shared" si="107"/>
        <v>0</v>
      </c>
      <c r="JFM8" s="897">
        <f t="shared" si="107"/>
        <v>0</v>
      </c>
      <c r="JFN8" s="897">
        <f t="shared" si="107"/>
        <v>0</v>
      </c>
      <c r="JFO8" s="897">
        <f t="shared" si="107"/>
        <v>0</v>
      </c>
      <c r="JFP8" s="897">
        <f t="shared" si="107"/>
        <v>0</v>
      </c>
      <c r="JFQ8" s="897">
        <f t="shared" si="107"/>
        <v>0</v>
      </c>
      <c r="JFR8" s="897">
        <f t="shared" si="107"/>
        <v>0</v>
      </c>
      <c r="JFS8" s="897">
        <f t="shared" si="107"/>
        <v>0</v>
      </c>
      <c r="JFT8" s="897">
        <f t="shared" si="107"/>
        <v>0</v>
      </c>
      <c r="JFU8" s="897">
        <f t="shared" si="107"/>
        <v>0</v>
      </c>
      <c r="JFV8" s="897">
        <f t="shared" si="107"/>
        <v>0</v>
      </c>
      <c r="JFW8" s="897">
        <f t="shared" si="107"/>
        <v>0</v>
      </c>
      <c r="JFX8" s="897">
        <f t="shared" ref="JFX8:JII8" si="108">JFX9+JFX18+JFX40+JFX44+JFX50+JFX14</f>
        <v>0</v>
      </c>
      <c r="JFY8" s="897">
        <f t="shared" si="108"/>
        <v>0</v>
      </c>
      <c r="JFZ8" s="897">
        <f t="shared" si="108"/>
        <v>0</v>
      </c>
      <c r="JGA8" s="897">
        <f t="shared" si="108"/>
        <v>0</v>
      </c>
      <c r="JGB8" s="897">
        <f t="shared" si="108"/>
        <v>0</v>
      </c>
      <c r="JGC8" s="897">
        <f t="shared" si="108"/>
        <v>0</v>
      </c>
      <c r="JGD8" s="897">
        <f t="shared" si="108"/>
        <v>0</v>
      </c>
      <c r="JGE8" s="897">
        <f t="shared" si="108"/>
        <v>0</v>
      </c>
      <c r="JGF8" s="897">
        <f t="shared" si="108"/>
        <v>0</v>
      </c>
      <c r="JGG8" s="897">
        <f t="shared" si="108"/>
        <v>0</v>
      </c>
      <c r="JGH8" s="897">
        <f t="shared" si="108"/>
        <v>0</v>
      </c>
      <c r="JGI8" s="897">
        <f t="shared" si="108"/>
        <v>0</v>
      </c>
      <c r="JGJ8" s="897">
        <f t="shared" si="108"/>
        <v>0</v>
      </c>
      <c r="JGK8" s="897">
        <f t="shared" si="108"/>
        <v>0</v>
      </c>
      <c r="JGL8" s="897">
        <f t="shared" si="108"/>
        <v>0</v>
      </c>
      <c r="JGM8" s="897">
        <f t="shared" si="108"/>
        <v>0</v>
      </c>
      <c r="JGN8" s="897">
        <f t="shared" si="108"/>
        <v>0</v>
      </c>
      <c r="JGO8" s="897">
        <f t="shared" si="108"/>
        <v>0</v>
      </c>
      <c r="JGP8" s="897">
        <f t="shared" si="108"/>
        <v>0</v>
      </c>
      <c r="JGQ8" s="897">
        <f t="shared" si="108"/>
        <v>0</v>
      </c>
      <c r="JGR8" s="897">
        <f t="shared" si="108"/>
        <v>0</v>
      </c>
      <c r="JGS8" s="897">
        <f t="shared" si="108"/>
        <v>0</v>
      </c>
      <c r="JGT8" s="897">
        <f t="shared" si="108"/>
        <v>0</v>
      </c>
      <c r="JGU8" s="897">
        <f t="shared" si="108"/>
        <v>0</v>
      </c>
      <c r="JGV8" s="897">
        <f t="shared" si="108"/>
        <v>0</v>
      </c>
      <c r="JGW8" s="897">
        <f t="shared" si="108"/>
        <v>0</v>
      </c>
      <c r="JGX8" s="897">
        <f t="shared" si="108"/>
        <v>0</v>
      </c>
      <c r="JGY8" s="897">
        <f t="shared" si="108"/>
        <v>0</v>
      </c>
      <c r="JGZ8" s="897">
        <f t="shared" si="108"/>
        <v>0</v>
      </c>
      <c r="JHA8" s="897">
        <f t="shared" si="108"/>
        <v>0</v>
      </c>
      <c r="JHB8" s="897">
        <f t="shared" si="108"/>
        <v>0</v>
      </c>
      <c r="JHC8" s="897">
        <f t="shared" si="108"/>
        <v>0</v>
      </c>
      <c r="JHD8" s="897">
        <f t="shared" si="108"/>
        <v>0</v>
      </c>
      <c r="JHE8" s="897">
        <f t="shared" si="108"/>
        <v>0</v>
      </c>
      <c r="JHF8" s="897">
        <f t="shared" si="108"/>
        <v>0</v>
      </c>
      <c r="JHG8" s="897">
        <f t="shared" si="108"/>
        <v>0</v>
      </c>
      <c r="JHH8" s="897">
        <f t="shared" si="108"/>
        <v>0</v>
      </c>
      <c r="JHI8" s="897">
        <f t="shared" si="108"/>
        <v>0</v>
      </c>
      <c r="JHJ8" s="897">
        <f t="shared" si="108"/>
        <v>0</v>
      </c>
      <c r="JHK8" s="897">
        <f t="shared" si="108"/>
        <v>0</v>
      </c>
      <c r="JHL8" s="897">
        <f t="shared" si="108"/>
        <v>0</v>
      </c>
      <c r="JHM8" s="897">
        <f t="shared" si="108"/>
        <v>0</v>
      </c>
      <c r="JHN8" s="897">
        <f t="shared" si="108"/>
        <v>0</v>
      </c>
      <c r="JHO8" s="897">
        <f t="shared" si="108"/>
        <v>0</v>
      </c>
      <c r="JHP8" s="897">
        <f t="shared" si="108"/>
        <v>0</v>
      </c>
      <c r="JHQ8" s="897">
        <f t="shared" si="108"/>
        <v>0</v>
      </c>
      <c r="JHR8" s="897">
        <f t="shared" si="108"/>
        <v>0</v>
      </c>
      <c r="JHS8" s="897">
        <f t="shared" si="108"/>
        <v>0</v>
      </c>
      <c r="JHT8" s="897">
        <f t="shared" si="108"/>
        <v>0</v>
      </c>
      <c r="JHU8" s="897">
        <f t="shared" si="108"/>
        <v>0</v>
      </c>
      <c r="JHV8" s="897">
        <f t="shared" si="108"/>
        <v>0</v>
      </c>
      <c r="JHW8" s="897">
        <f t="shared" si="108"/>
        <v>0</v>
      </c>
      <c r="JHX8" s="897">
        <f t="shared" si="108"/>
        <v>0</v>
      </c>
      <c r="JHY8" s="897">
        <f t="shared" si="108"/>
        <v>0</v>
      </c>
      <c r="JHZ8" s="897">
        <f t="shared" si="108"/>
        <v>0</v>
      </c>
      <c r="JIA8" s="897">
        <f t="shared" si="108"/>
        <v>0</v>
      </c>
      <c r="JIB8" s="897">
        <f t="shared" si="108"/>
        <v>0</v>
      </c>
      <c r="JIC8" s="897">
        <f t="shared" si="108"/>
        <v>0</v>
      </c>
      <c r="JID8" s="897">
        <f t="shared" si="108"/>
        <v>0</v>
      </c>
      <c r="JIE8" s="897">
        <f t="shared" si="108"/>
        <v>0</v>
      </c>
      <c r="JIF8" s="897">
        <f t="shared" si="108"/>
        <v>0</v>
      </c>
      <c r="JIG8" s="897">
        <f t="shared" si="108"/>
        <v>0</v>
      </c>
      <c r="JIH8" s="897">
        <f t="shared" si="108"/>
        <v>0</v>
      </c>
      <c r="JII8" s="897">
        <f t="shared" si="108"/>
        <v>0</v>
      </c>
      <c r="JIJ8" s="897">
        <f t="shared" ref="JIJ8:JKU8" si="109">JIJ9+JIJ18+JIJ40+JIJ44+JIJ50+JIJ14</f>
        <v>0</v>
      </c>
      <c r="JIK8" s="897">
        <f t="shared" si="109"/>
        <v>0</v>
      </c>
      <c r="JIL8" s="897">
        <f t="shared" si="109"/>
        <v>0</v>
      </c>
      <c r="JIM8" s="897">
        <f t="shared" si="109"/>
        <v>0</v>
      </c>
      <c r="JIN8" s="897">
        <f t="shared" si="109"/>
        <v>0</v>
      </c>
      <c r="JIO8" s="897">
        <f t="shared" si="109"/>
        <v>0</v>
      </c>
      <c r="JIP8" s="897">
        <f t="shared" si="109"/>
        <v>0</v>
      </c>
      <c r="JIQ8" s="897">
        <f t="shared" si="109"/>
        <v>0</v>
      </c>
      <c r="JIR8" s="897">
        <f t="shared" si="109"/>
        <v>0</v>
      </c>
      <c r="JIS8" s="897">
        <f t="shared" si="109"/>
        <v>0</v>
      </c>
      <c r="JIT8" s="897">
        <f t="shared" si="109"/>
        <v>0</v>
      </c>
      <c r="JIU8" s="897">
        <f t="shared" si="109"/>
        <v>0</v>
      </c>
      <c r="JIV8" s="897">
        <f t="shared" si="109"/>
        <v>0</v>
      </c>
      <c r="JIW8" s="897">
        <f t="shared" si="109"/>
        <v>0</v>
      </c>
      <c r="JIX8" s="897">
        <f t="shared" si="109"/>
        <v>0</v>
      </c>
      <c r="JIY8" s="897">
        <f t="shared" si="109"/>
        <v>0</v>
      </c>
      <c r="JIZ8" s="897">
        <f t="shared" si="109"/>
        <v>0</v>
      </c>
      <c r="JJA8" s="897">
        <f t="shared" si="109"/>
        <v>0</v>
      </c>
      <c r="JJB8" s="897">
        <f t="shared" si="109"/>
        <v>0</v>
      </c>
      <c r="JJC8" s="897">
        <f t="shared" si="109"/>
        <v>0</v>
      </c>
      <c r="JJD8" s="897">
        <f t="shared" si="109"/>
        <v>0</v>
      </c>
      <c r="JJE8" s="897">
        <f t="shared" si="109"/>
        <v>0</v>
      </c>
      <c r="JJF8" s="897">
        <f t="shared" si="109"/>
        <v>0</v>
      </c>
      <c r="JJG8" s="897">
        <f t="shared" si="109"/>
        <v>0</v>
      </c>
      <c r="JJH8" s="897">
        <f t="shared" si="109"/>
        <v>0</v>
      </c>
      <c r="JJI8" s="897">
        <f t="shared" si="109"/>
        <v>0</v>
      </c>
      <c r="JJJ8" s="897">
        <f t="shared" si="109"/>
        <v>0</v>
      </c>
      <c r="JJK8" s="897">
        <f t="shared" si="109"/>
        <v>0</v>
      </c>
      <c r="JJL8" s="897">
        <f t="shared" si="109"/>
        <v>0</v>
      </c>
      <c r="JJM8" s="897">
        <f t="shared" si="109"/>
        <v>0</v>
      </c>
      <c r="JJN8" s="897">
        <f t="shared" si="109"/>
        <v>0</v>
      </c>
      <c r="JJO8" s="897">
        <f t="shared" si="109"/>
        <v>0</v>
      </c>
      <c r="JJP8" s="897">
        <f t="shared" si="109"/>
        <v>0</v>
      </c>
      <c r="JJQ8" s="897">
        <f t="shared" si="109"/>
        <v>0</v>
      </c>
      <c r="JJR8" s="897">
        <f t="shared" si="109"/>
        <v>0</v>
      </c>
      <c r="JJS8" s="897">
        <f t="shared" si="109"/>
        <v>0</v>
      </c>
      <c r="JJT8" s="897">
        <f t="shared" si="109"/>
        <v>0</v>
      </c>
      <c r="JJU8" s="897">
        <f t="shared" si="109"/>
        <v>0</v>
      </c>
      <c r="JJV8" s="897">
        <f t="shared" si="109"/>
        <v>0</v>
      </c>
      <c r="JJW8" s="897">
        <f t="shared" si="109"/>
        <v>0</v>
      </c>
      <c r="JJX8" s="897">
        <f t="shared" si="109"/>
        <v>0</v>
      </c>
      <c r="JJY8" s="897">
        <f t="shared" si="109"/>
        <v>0</v>
      </c>
      <c r="JJZ8" s="897">
        <f t="shared" si="109"/>
        <v>0</v>
      </c>
      <c r="JKA8" s="897">
        <f t="shared" si="109"/>
        <v>0</v>
      </c>
      <c r="JKB8" s="897">
        <f t="shared" si="109"/>
        <v>0</v>
      </c>
      <c r="JKC8" s="897">
        <f t="shared" si="109"/>
        <v>0</v>
      </c>
      <c r="JKD8" s="897">
        <f t="shared" si="109"/>
        <v>0</v>
      </c>
      <c r="JKE8" s="897">
        <f t="shared" si="109"/>
        <v>0</v>
      </c>
      <c r="JKF8" s="897">
        <f t="shared" si="109"/>
        <v>0</v>
      </c>
      <c r="JKG8" s="897">
        <f t="shared" si="109"/>
        <v>0</v>
      </c>
      <c r="JKH8" s="897">
        <f t="shared" si="109"/>
        <v>0</v>
      </c>
      <c r="JKI8" s="897">
        <f t="shared" si="109"/>
        <v>0</v>
      </c>
      <c r="JKJ8" s="897">
        <f t="shared" si="109"/>
        <v>0</v>
      </c>
      <c r="JKK8" s="897">
        <f t="shared" si="109"/>
        <v>0</v>
      </c>
      <c r="JKL8" s="897">
        <f t="shared" si="109"/>
        <v>0</v>
      </c>
      <c r="JKM8" s="897">
        <f t="shared" si="109"/>
        <v>0</v>
      </c>
      <c r="JKN8" s="897">
        <f t="shared" si="109"/>
        <v>0</v>
      </c>
      <c r="JKO8" s="897">
        <f t="shared" si="109"/>
        <v>0</v>
      </c>
      <c r="JKP8" s="897">
        <f t="shared" si="109"/>
        <v>0</v>
      </c>
      <c r="JKQ8" s="897">
        <f t="shared" si="109"/>
        <v>0</v>
      </c>
      <c r="JKR8" s="897">
        <f t="shared" si="109"/>
        <v>0</v>
      </c>
      <c r="JKS8" s="897">
        <f t="shared" si="109"/>
        <v>0</v>
      </c>
      <c r="JKT8" s="897">
        <f t="shared" si="109"/>
        <v>0</v>
      </c>
      <c r="JKU8" s="897">
        <f t="shared" si="109"/>
        <v>0</v>
      </c>
      <c r="JKV8" s="897">
        <f t="shared" ref="JKV8:JNG8" si="110">JKV9+JKV18+JKV40+JKV44+JKV50+JKV14</f>
        <v>0</v>
      </c>
      <c r="JKW8" s="897">
        <f t="shared" si="110"/>
        <v>0</v>
      </c>
      <c r="JKX8" s="897">
        <f t="shared" si="110"/>
        <v>0</v>
      </c>
      <c r="JKY8" s="897">
        <f t="shared" si="110"/>
        <v>0</v>
      </c>
      <c r="JKZ8" s="897">
        <f t="shared" si="110"/>
        <v>0</v>
      </c>
      <c r="JLA8" s="897">
        <f t="shared" si="110"/>
        <v>0</v>
      </c>
      <c r="JLB8" s="897">
        <f t="shared" si="110"/>
        <v>0</v>
      </c>
      <c r="JLC8" s="897">
        <f t="shared" si="110"/>
        <v>0</v>
      </c>
      <c r="JLD8" s="897">
        <f t="shared" si="110"/>
        <v>0</v>
      </c>
      <c r="JLE8" s="897">
        <f t="shared" si="110"/>
        <v>0</v>
      </c>
      <c r="JLF8" s="897">
        <f t="shared" si="110"/>
        <v>0</v>
      </c>
      <c r="JLG8" s="897">
        <f t="shared" si="110"/>
        <v>0</v>
      </c>
      <c r="JLH8" s="897">
        <f t="shared" si="110"/>
        <v>0</v>
      </c>
      <c r="JLI8" s="897">
        <f t="shared" si="110"/>
        <v>0</v>
      </c>
      <c r="JLJ8" s="897">
        <f t="shared" si="110"/>
        <v>0</v>
      </c>
      <c r="JLK8" s="897">
        <f t="shared" si="110"/>
        <v>0</v>
      </c>
      <c r="JLL8" s="897">
        <f t="shared" si="110"/>
        <v>0</v>
      </c>
      <c r="JLM8" s="897">
        <f t="shared" si="110"/>
        <v>0</v>
      </c>
      <c r="JLN8" s="897">
        <f t="shared" si="110"/>
        <v>0</v>
      </c>
      <c r="JLO8" s="897">
        <f t="shared" si="110"/>
        <v>0</v>
      </c>
      <c r="JLP8" s="897">
        <f t="shared" si="110"/>
        <v>0</v>
      </c>
      <c r="JLQ8" s="897">
        <f t="shared" si="110"/>
        <v>0</v>
      </c>
      <c r="JLR8" s="897">
        <f t="shared" si="110"/>
        <v>0</v>
      </c>
      <c r="JLS8" s="897">
        <f t="shared" si="110"/>
        <v>0</v>
      </c>
      <c r="JLT8" s="897">
        <f t="shared" si="110"/>
        <v>0</v>
      </c>
      <c r="JLU8" s="897">
        <f t="shared" si="110"/>
        <v>0</v>
      </c>
      <c r="JLV8" s="897">
        <f t="shared" si="110"/>
        <v>0</v>
      </c>
      <c r="JLW8" s="897">
        <f t="shared" si="110"/>
        <v>0</v>
      </c>
      <c r="JLX8" s="897">
        <f t="shared" si="110"/>
        <v>0</v>
      </c>
      <c r="JLY8" s="897">
        <f t="shared" si="110"/>
        <v>0</v>
      </c>
      <c r="JLZ8" s="897">
        <f t="shared" si="110"/>
        <v>0</v>
      </c>
      <c r="JMA8" s="897">
        <f t="shared" si="110"/>
        <v>0</v>
      </c>
      <c r="JMB8" s="897">
        <f t="shared" si="110"/>
        <v>0</v>
      </c>
      <c r="JMC8" s="897">
        <f t="shared" si="110"/>
        <v>0</v>
      </c>
      <c r="JMD8" s="897">
        <f t="shared" si="110"/>
        <v>0</v>
      </c>
      <c r="JME8" s="897">
        <f t="shared" si="110"/>
        <v>0</v>
      </c>
      <c r="JMF8" s="897">
        <f t="shared" si="110"/>
        <v>0</v>
      </c>
      <c r="JMG8" s="897">
        <f t="shared" si="110"/>
        <v>0</v>
      </c>
      <c r="JMH8" s="897">
        <f t="shared" si="110"/>
        <v>0</v>
      </c>
      <c r="JMI8" s="897">
        <f t="shared" si="110"/>
        <v>0</v>
      </c>
      <c r="JMJ8" s="897">
        <f t="shared" si="110"/>
        <v>0</v>
      </c>
      <c r="JMK8" s="897">
        <f t="shared" si="110"/>
        <v>0</v>
      </c>
      <c r="JML8" s="897">
        <f t="shared" si="110"/>
        <v>0</v>
      </c>
      <c r="JMM8" s="897">
        <f t="shared" si="110"/>
        <v>0</v>
      </c>
      <c r="JMN8" s="897">
        <f t="shared" si="110"/>
        <v>0</v>
      </c>
      <c r="JMO8" s="897">
        <f t="shared" si="110"/>
        <v>0</v>
      </c>
      <c r="JMP8" s="897">
        <f t="shared" si="110"/>
        <v>0</v>
      </c>
      <c r="JMQ8" s="897">
        <f t="shared" si="110"/>
        <v>0</v>
      </c>
      <c r="JMR8" s="897">
        <f t="shared" si="110"/>
        <v>0</v>
      </c>
      <c r="JMS8" s="897">
        <f t="shared" si="110"/>
        <v>0</v>
      </c>
      <c r="JMT8" s="897">
        <f t="shared" si="110"/>
        <v>0</v>
      </c>
      <c r="JMU8" s="897">
        <f t="shared" si="110"/>
        <v>0</v>
      </c>
      <c r="JMV8" s="897">
        <f t="shared" si="110"/>
        <v>0</v>
      </c>
      <c r="JMW8" s="897">
        <f t="shared" si="110"/>
        <v>0</v>
      </c>
      <c r="JMX8" s="897">
        <f t="shared" si="110"/>
        <v>0</v>
      </c>
      <c r="JMY8" s="897">
        <f t="shared" si="110"/>
        <v>0</v>
      </c>
      <c r="JMZ8" s="897">
        <f t="shared" si="110"/>
        <v>0</v>
      </c>
      <c r="JNA8" s="897">
        <f t="shared" si="110"/>
        <v>0</v>
      </c>
      <c r="JNB8" s="897">
        <f t="shared" si="110"/>
        <v>0</v>
      </c>
      <c r="JNC8" s="897">
        <f t="shared" si="110"/>
        <v>0</v>
      </c>
      <c r="JND8" s="897">
        <f t="shared" si="110"/>
        <v>0</v>
      </c>
      <c r="JNE8" s="897">
        <f t="shared" si="110"/>
        <v>0</v>
      </c>
      <c r="JNF8" s="897">
        <f t="shared" si="110"/>
        <v>0</v>
      </c>
      <c r="JNG8" s="897">
        <f t="shared" si="110"/>
        <v>0</v>
      </c>
      <c r="JNH8" s="897">
        <f t="shared" ref="JNH8:JPS8" si="111">JNH9+JNH18+JNH40+JNH44+JNH50+JNH14</f>
        <v>0</v>
      </c>
      <c r="JNI8" s="897">
        <f t="shared" si="111"/>
        <v>0</v>
      </c>
      <c r="JNJ8" s="897">
        <f t="shared" si="111"/>
        <v>0</v>
      </c>
      <c r="JNK8" s="897">
        <f t="shared" si="111"/>
        <v>0</v>
      </c>
      <c r="JNL8" s="897">
        <f t="shared" si="111"/>
        <v>0</v>
      </c>
      <c r="JNM8" s="897">
        <f t="shared" si="111"/>
        <v>0</v>
      </c>
      <c r="JNN8" s="897">
        <f t="shared" si="111"/>
        <v>0</v>
      </c>
      <c r="JNO8" s="897">
        <f t="shared" si="111"/>
        <v>0</v>
      </c>
      <c r="JNP8" s="897">
        <f t="shared" si="111"/>
        <v>0</v>
      </c>
      <c r="JNQ8" s="897">
        <f t="shared" si="111"/>
        <v>0</v>
      </c>
      <c r="JNR8" s="897">
        <f t="shared" si="111"/>
        <v>0</v>
      </c>
      <c r="JNS8" s="897">
        <f t="shared" si="111"/>
        <v>0</v>
      </c>
      <c r="JNT8" s="897">
        <f t="shared" si="111"/>
        <v>0</v>
      </c>
      <c r="JNU8" s="897">
        <f t="shared" si="111"/>
        <v>0</v>
      </c>
      <c r="JNV8" s="897">
        <f t="shared" si="111"/>
        <v>0</v>
      </c>
      <c r="JNW8" s="897">
        <f t="shared" si="111"/>
        <v>0</v>
      </c>
      <c r="JNX8" s="897">
        <f t="shared" si="111"/>
        <v>0</v>
      </c>
      <c r="JNY8" s="897">
        <f t="shared" si="111"/>
        <v>0</v>
      </c>
      <c r="JNZ8" s="897">
        <f t="shared" si="111"/>
        <v>0</v>
      </c>
      <c r="JOA8" s="897">
        <f t="shared" si="111"/>
        <v>0</v>
      </c>
      <c r="JOB8" s="897">
        <f t="shared" si="111"/>
        <v>0</v>
      </c>
      <c r="JOC8" s="897">
        <f t="shared" si="111"/>
        <v>0</v>
      </c>
      <c r="JOD8" s="897">
        <f t="shared" si="111"/>
        <v>0</v>
      </c>
      <c r="JOE8" s="897">
        <f t="shared" si="111"/>
        <v>0</v>
      </c>
      <c r="JOF8" s="897">
        <f t="shared" si="111"/>
        <v>0</v>
      </c>
      <c r="JOG8" s="897">
        <f t="shared" si="111"/>
        <v>0</v>
      </c>
      <c r="JOH8" s="897">
        <f t="shared" si="111"/>
        <v>0</v>
      </c>
      <c r="JOI8" s="897">
        <f t="shared" si="111"/>
        <v>0</v>
      </c>
      <c r="JOJ8" s="897">
        <f t="shared" si="111"/>
        <v>0</v>
      </c>
      <c r="JOK8" s="897">
        <f t="shared" si="111"/>
        <v>0</v>
      </c>
      <c r="JOL8" s="897">
        <f t="shared" si="111"/>
        <v>0</v>
      </c>
      <c r="JOM8" s="897">
        <f t="shared" si="111"/>
        <v>0</v>
      </c>
      <c r="JON8" s="897">
        <f t="shared" si="111"/>
        <v>0</v>
      </c>
      <c r="JOO8" s="897">
        <f t="shared" si="111"/>
        <v>0</v>
      </c>
      <c r="JOP8" s="897">
        <f t="shared" si="111"/>
        <v>0</v>
      </c>
      <c r="JOQ8" s="897">
        <f t="shared" si="111"/>
        <v>0</v>
      </c>
      <c r="JOR8" s="897">
        <f t="shared" si="111"/>
        <v>0</v>
      </c>
      <c r="JOS8" s="897">
        <f t="shared" si="111"/>
        <v>0</v>
      </c>
      <c r="JOT8" s="897">
        <f t="shared" si="111"/>
        <v>0</v>
      </c>
      <c r="JOU8" s="897">
        <f t="shared" si="111"/>
        <v>0</v>
      </c>
      <c r="JOV8" s="897">
        <f t="shared" si="111"/>
        <v>0</v>
      </c>
      <c r="JOW8" s="897">
        <f t="shared" si="111"/>
        <v>0</v>
      </c>
      <c r="JOX8" s="897">
        <f t="shared" si="111"/>
        <v>0</v>
      </c>
      <c r="JOY8" s="897">
        <f t="shared" si="111"/>
        <v>0</v>
      </c>
      <c r="JOZ8" s="897">
        <f t="shared" si="111"/>
        <v>0</v>
      </c>
      <c r="JPA8" s="897">
        <f t="shared" si="111"/>
        <v>0</v>
      </c>
      <c r="JPB8" s="897">
        <f t="shared" si="111"/>
        <v>0</v>
      </c>
      <c r="JPC8" s="897">
        <f t="shared" si="111"/>
        <v>0</v>
      </c>
      <c r="JPD8" s="897">
        <f t="shared" si="111"/>
        <v>0</v>
      </c>
      <c r="JPE8" s="897">
        <f t="shared" si="111"/>
        <v>0</v>
      </c>
      <c r="JPF8" s="897">
        <f t="shared" si="111"/>
        <v>0</v>
      </c>
      <c r="JPG8" s="897">
        <f t="shared" si="111"/>
        <v>0</v>
      </c>
      <c r="JPH8" s="897">
        <f t="shared" si="111"/>
        <v>0</v>
      </c>
      <c r="JPI8" s="897">
        <f t="shared" si="111"/>
        <v>0</v>
      </c>
      <c r="JPJ8" s="897">
        <f t="shared" si="111"/>
        <v>0</v>
      </c>
      <c r="JPK8" s="897">
        <f t="shared" si="111"/>
        <v>0</v>
      </c>
      <c r="JPL8" s="897">
        <f t="shared" si="111"/>
        <v>0</v>
      </c>
      <c r="JPM8" s="897">
        <f t="shared" si="111"/>
        <v>0</v>
      </c>
      <c r="JPN8" s="897">
        <f t="shared" si="111"/>
        <v>0</v>
      </c>
      <c r="JPO8" s="897">
        <f t="shared" si="111"/>
        <v>0</v>
      </c>
      <c r="JPP8" s="897">
        <f t="shared" si="111"/>
        <v>0</v>
      </c>
      <c r="JPQ8" s="897">
        <f t="shared" si="111"/>
        <v>0</v>
      </c>
      <c r="JPR8" s="897">
        <f t="shared" si="111"/>
        <v>0</v>
      </c>
      <c r="JPS8" s="897">
        <f t="shared" si="111"/>
        <v>0</v>
      </c>
      <c r="JPT8" s="897">
        <f t="shared" ref="JPT8:JSE8" si="112">JPT9+JPT18+JPT40+JPT44+JPT50+JPT14</f>
        <v>0</v>
      </c>
      <c r="JPU8" s="897">
        <f t="shared" si="112"/>
        <v>0</v>
      </c>
      <c r="JPV8" s="897">
        <f t="shared" si="112"/>
        <v>0</v>
      </c>
      <c r="JPW8" s="897">
        <f t="shared" si="112"/>
        <v>0</v>
      </c>
      <c r="JPX8" s="897">
        <f t="shared" si="112"/>
        <v>0</v>
      </c>
      <c r="JPY8" s="897">
        <f t="shared" si="112"/>
        <v>0</v>
      </c>
      <c r="JPZ8" s="897">
        <f t="shared" si="112"/>
        <v>0</v>
      </c>
      <c r="JQA8" s="897">
        <f t="shared" si="112"/>
        <v>0</v>
      </c>
      <c r="JQB8" s="897">
        <f t="shared" si="112"/>
        <v>0</v>
      </c>
      <c r="JQC8" s="897">
        <f t="shared" si="112"/>
        <v>0</v>
      </c>
      <c r="JQD8" s="897">
        <f t="shared" si="112"/>
        <v>0</v>
      </c>
      <c r="JQE8" s="897">
        <f t="shared" si="112"/>
        <v>0</v>
      </c>
      <c r="JQF8" s="897">
        <f t="shared" si="112"/>
        <v>0</v>
      </c>
      <c r="JQG8" s="897">
        <f t="shared" si="112"/>
        <v>0</v>
      </c>
      <c r="JQH8" s="897">
        <f t="shared" si="112"/>
        <v>0</v>
      </c>
      <c r="JQI8" s="897">
        <f t="shared" si="112"/>
        <v>0</v>
      </c>
      <c r="JQJ8" s="897">
        <f t="shared" si="112"/>
        <v>0</v>
      </c>
      <c r="JQK8" s="897">
        <f t="shared" si="112"/>
        <v>0</v>
      </c>
      <c r="JQL8" s="897">
        <f t="shared" si="112"/>
        <v>0</v>
      </c>
      <c r="JQM8" s="897">
        <f t="shared" si="112"/>
        <v>0</v>
      </c>
      <c r="JQN8" s="897">
        <f t="shared" si="112"/>
        <v>0</v>
      </c>
      <c r="JQO8" s="897">
        <f t="shared" si="112"/>
        <v>0</v>
      </c>
      <c r="JQP8" s="897">
        <f t="shared" si="112"/>
        <v>0</v>
      </c>
      <c r="JQQ8" s="897">
        <f t="shared" si="112"/>
        <v>0</v>
      </c>
      <c r="JQR8" s="897">
        <f t="shared" si="112"/>
        <v>0</v>
      </c>
      <c r="JQS8" s="897">
        <f t="shared" si="112"/>
        <v>0</v>
      </c>
      <c r="JQT8" s="897">
        <f t="shared" si="112"/>
        <v>0</v>
      </c>
      <c r="JQU8" s="897">
        <f t="shared" si="112"/>
        <v>0</v>
      </c>
      <c r="JQV8" s="897">
        <f t="shared" si="112"/>
        <v>0</v>
      </c>
      <c r="JQW8" s="897">
        <f t="shared" si="112"/>
        <v>0</v>
      </c>
      <c r="JQX8" s="897">
        <f t="shared" si="112"/>
        <v>0</v>
      </c>
      <c r="JQY8" s="897">
        <f t="shared" si="112"/>
        <v>0</v>
      </c>
      <c r="JQZ8" s="897">
        <f t="shared" si="112"/>
        <v>0</v>
      </c>
      <c r="JRA8" s="897">
        <f t="shared" si="112"/>
        <v>0</v>
      </c>
      <c r="JRB8" s="897">
        <f t="shared" si="112"/>
        <v>0</v>
      </c>
      <c r="JRC8" s="897">
        <f t="shared" si="112"/>
        <v>0</v>
      </c>
      <c r="JRD8" s="897">
        <f t="shared" si="112"/>
        <v>0</v>
      </c>
      <c r="JRE8" s="897">
        <f t="shared" si="112"/>
        <v>0</v>
      </c>
      <c r="JRF8" s="897">
        <f t="shared" si="112"/>
        <v>0</v>
      </c>
      <c r="JRG8" s="897">
        <f t="shared" si="112"/>
        <v>0</v>
      </c>
      <c r="JRH8" s="897">
        <f t="shared" si="112"/>
        <v>0</v>
      </c>
      <c r="JRI8" s="897">
        <f t="shared" si="112"/>
        <v>0</v>
      </c>
      <c r="JRJ8" s="897">
        <f t="shared" si="112"/>
        <v>0</v>
      </c>
      <c r="JRK8" s="897">
        <f t="shared" si="112"/>
        <v>0</v>
      </c>
      <c r="JRL8" s="897">
        <f t="shared" si="112"/>
        <v>0</v>
      </c>
      <c r="JRM8" s="897">
        <f t="shared" si="112"/>
        <v>0</v>
      </c>
      <c r="JRN8" s="897">
        <f t="shared" si="112"/>
        <v>0</v>
      </c>
      <c r="JRO8" s="897">
        <f t="shared" si="112"/>
        <v>0</v>
      </c>
      <c r="JRP8" s="897">
        <f t="shared" si="112"/>
        <v>0</v>
      </c>
      <c r="JRQ8" s="897">
        <f t="shared" si="112"/>
        <v>0</v>
      </c>
      <c r="JRR8" s="897">
        <f t="shared" si="112"/>
        <v>0</v>
      </c>
      <c r="JRS8" s="897">
        <f t="shared" si="112"/>
        <v>0</v>
      </c>
      <c r="JRT8" s="897">
        <f t="shared" si="112"/>
        <v>0</v>
      </c>
      <c r="JRU8" s="897">
        <f t="shared" si="112"/>
        <v>0</v>
      </c>
      <c r="JRV8" s="897">
        <f t="shared" si="112"/>
        <v>0</v>
      </c>
      <c r="JRW8" s="897">
        <f t="shared" si="112"/>
        <v>0</v>
      </c>
      <c r="JRX8" s="897">
        <f t="shared" si="112"/>
        <v>0</v>
      </c>
      <c r="JRY8" s="897">
        <f t="shared" si="112"/>
        <v>0</v>
      </c>
      <c r="JRZ8" s="897">
        <f t="shared" si="112"/>
        <v>0</v>
      </c>
      <c r="JSA8" s="897">
        <f t="shared" si="112"/>
        <v>0</v>
      </c>
      <c r="JSB8" s="897">
        <f t="shared" si="112"/>
        <v>0</v>
      </c>
      <c r="JSC8" s="897">
        <f t="shared" si="112"/>
        <v>0</v>
      </c>
      <c r="JSD8" s="897">
        <f t="shared" si="112"/>
        <v>0</v>
      </c>
      <c r="JSE8" s="897">
        <f t="shared" si="112"/>
        <v>0</v>
      </c>
      <c r="JSF8" s="897">
        <f t="shared" ref="JSF8:JUQ8" si="113">JSF9+JSF18+JSF40+JSF44+JSF50+JSF14</f>
        <v>0</v>
      </c>
      <c r="JSG8" s="897">
        <f t="shared" si="113"/>
        <v>0</v>
      </c>
      <c r="JSH8" s="897">
        <f t="shared" si="113"/>
        <v>0</v>
      </c>
      <c r="JSI8" s="897">
        <f t="shared" si="113"/>
        <v>0</v>
      </c>
      <c r="JSJ8" s="897">
        <f t="shared" si="113"/>
        <v>0</v>
      </c>
      <c r="JSK8" s="897">
        <f t="shared" si="113"/>
        <v>0</v>
      </c>
      <c r="JSL8" s="897">
        <f t="shared" si="113"/>
        <v>0</v>
      </c>
      <c r="JSM8" s="897">
        <f t="shared" si="113"/>
        <v>0</v>
      </c>
      <c r="JSN8" s="897">
        <f t="shared" si="113"/>
        <v>0</v>
      </c>
      <c r="JSO8" s="897">
        <f t="shared" si="113"/>
        <v>0</v>
      </c>
      <c r="JSP8" s="897">
        <f t="shared" si="113"/>
        <v>0</v>
      </c>
      <c r="JSQ8" s="897">
        <f t="shared" si="113"/>
        <v>0</v>
      </c>
      <c r="JSR8" s="897">
        <f t="shared" si="113"/>
        <v>0</v>
      </c>
      <c r="JSS8" s="897">
        <f t="shared" si="113"/>
        <v>0</v>
      </c>
      <c r="JST8" s="897">
        <f t="shared" si="113"/>
        <v>0</v>
      </c>
      <c r="JSU8" s="897">
        <f t="shared" si="113"/>
        <v>0</v>
      </c>
      <c r="JSV8" s="897">
        <f t="shared" si="113"/>
        <v>0</v>
      </c>
      <c r="JSW8" s="897">
        <f t="shared" si="113"/>
        <v>0</v>
      </c>
      <c r="JSX8" s="897">
        <f t="shared" si="113"/>
        <v>0</v>
      </c>
      <c r="JSY8" s="897">
        <f t="shared" si="113"/>
        <v>0</v>
      </c>
      <c r="JSZ8" s="897">
        <f t="shared" si="113"/>
        <v>0</v>
      </c>
      <c r="JTA8" s="897">
        <f t="shared" si="113"/>
        <v>0</v>
      </c>
      <c r="JTB8" s="897">
        <f t="shared" si="113"/>
        <v>0</v>
      </c>
      <c r="JTC8" s="897">
        <f t="shared" si="113"/>
        <v>0</v>
      </c>
      <c r="JTD8" s="897">
        <f t="shared" si="113"/>
        <v>0</v>
      </c>
      <c r="JTE8" s="897">
        <f t="shared" si="113"/>
        <v>0</v>
      </c>
      <c r="JTF8" s="897">
        <f t="shared" si="113"/>
        <v>0</v>
      </c>
      <c r="JTG8" s="897">
        <f t="shared" si="113"/>
        <v>0</v>
      </c>
      <c r="JTH8" s="897">
        <f t="shared" si="113"/>
        <v>0</v>
      </c>
      <c r="JTI8" s="897">
        <f t="shared" si="113"/>
        <v>0</v>
      </c>
      <c r="JTJ8" s="897">
        <f t="shared" si="113"/>
        <v>0</v>
      </c>
      <c r="JTK8" s="897">
        <f t="shared" si="113"/>
        <v>0</v>
      </c>
      <c r="JTL8" s="897">
        <f t="shared" si="113"/>
        <v>0</v>
      </c>
      <c r="JTM8" s="897">
        <f t="shared" si="113"/>
        <v>0</v>
      </c>
      <c r="JTN8" s="897">
        <f t="shared" si="113"/>
        <v>0</v>
      </c>
      <c r="JTO8" s="897">
        <f t="shared" si="113"/>
        <v>0</v>
      </c>
      <c r="JTP8" s="897">
        <f t="shared" si="113"/>
        <v>0</v>
      </c>
      <c r="JTQ8" s="897">
        <f t="shared" si="113"/>
        <v>0</v>
      </c>
      <c r="JTR8" s="897">
        <f t="shared" si="113"/>
        <v>0</v>
      </c>
      <c r="JTS8" s="897">
        <f t="shared" si="113"/>
        <v>0</v>
      </c>
      <c r="JTT8" s="897">
        <f t="shared" si="113"/>
        <v>0</v>
      </c>
      <c r="JTU8" s="897">
        <f t="shared" si="113"/>
        <v>0</v>
      </c>
      <c r="JTV8" s="897">
        <f t="shared" si="113"/>
        <v>0</v>
      </c>
      <c r="JTW8" s="897">
        <f t="shared" si="113"/>
        <v>0</v>
      </c>
      <c r="JTX8" s="897">
        <f t="shared" si="113"/>
        <v>0</v>
      </c>
      <c r="JTY8" s="897">
        <f t="shared" si="113"/>
        <v>0</v>
      </c>
      <c r="JTZ8" s="897">
        <f t="shared" si="113"/>
        <v>0</v>
      </c>
      <c r="JUA8" s="897">
        <f t="shared" si="113"/>
        <v>0</v>
      </c>
      <c r="JUB8" s="897">
        <f t="shared" si="113"/>
        <v>0</v>
      </c>
      <c r="JUC8" s="897">
        <f t="shared" si="113"/>
        <v>0</v>
      </c>
      <c r="JUD8" s="897">
        <f t="shared" si="113"/>
        <v>0</v>
      </c>
      <c r="JUE8" s="897">
        <f t="shared" si="113"/>
        <v>0</v>
      </c>
      <c r="JUF8" s="897">
        <f t="shared" si="113"/>
        <v>0</v>
      </c>
      <c r="JUG8" s="897">
        <f t="shared" si="113"/>
        <v>0</v>
      </c>
      <c r="JUH8" s="897">
        <f t="shared" si="113"/>
        <v>0</v>
      </c>
      <c r="JUI8" s="897">
        <f t="shared" si="113"/>
        <v>0</v>
      </c>
      <c r="JUJ8" s="897">
        <f t="shared" si="113"/>
        <v>0</v>
      </c>
      <c r="JUK8" s="897">
        <f t="shared" si="113"/>
        <v>0</v>
      </c>
      <c r="JUL8" s="897">
        <f t="shared" si="113"/>
        <v>0</v>
      </c>
      <c r="JUM8" s="897">
        <f t="shared" si="113"/>
        <v>0</v>
      </c>
      <c r="JUN8" s="897">
        <f t="shared" si="113"/>
        <v>0</v>
      </c>
      <c r="JUO8" s="897">
        <f t="shared" si="113"/>
        <v>0</v>
      </c>
      <c r="JUP8" s="897">
        <f t="shared" si="113"/>
        <v>0</v>
      </c>
      <c r="JUQ8" s="897">
        <f t="shared" si="113"/>
        <v>0</v>
      </c>
      <c r="JUR8" s="897">
        <f t="shared" ref="JUR8:JXC8" si="114">JUR9+JUR18+JUR40+JUR44+JUR50+JUR14</f>
        <v>0</v>
      </c>
      <c r="JUS8" s="897">
        <f t="shared" si="114"/>
        <v>0</v>
      </c>
      <c r="JUT8" s="897">
        <f t="shared" si="114"/>
        <v>0</v>
      </c>
      <c r="JUU8" s="897">
        <f t="shared" si="114"/>
        <v>0</v>
      </c>
      <c r="JUV8" s="897">
        <f t="shared" si="114"/>
        <v>0</v>
      </c>
      <c r="JUW8" s="897">
        <f t="shared" si="114"/>
        <v>0</v>
      </c>
      <c r="JUX8" s="897">
        <f t="shared" si="114"/>
        <v>0</v>
      </c>
      <c r="JUY8" s="897">
        <f t="shared" si="114"/>
        <v>0</v>
      </c>
      <c r="JUZ8" s="897">
        <f t="shared" si="114"/>
        <v>0</v>
      </c>
      <c r="JVA8" s="897">
        <f t="shared" si="114"/>
        <v>0</v>
      </c>
      <c r="JVB8" s="897">
        <f t="shared" si="114"/>
        <v>0</v>
      </c>
      <c r="JVC8" s="897">
        <f t="shared" si="114"/>
        <v>0</v>
      </c>
      <c r="JVD8" s="897">
        <f t="shared" si="114"/>
        <v>0</v>
      </c>
      <c r="JVE8" s="897">
        <f t="shared" si="114"/>
        <v>0</v>
      </c>
      <c r="JVF8" s="897">
        <f t="shared" si="114"/>
        <v>0</v>
      </c>
      <c r="JVG8" s="897">
        <f t="shared" si="114"/>
        <v>0</v>
      </c>
      <c r="JVH8" s="897">
        <f t="shared" si="114"/>
        <v>0</v>
      </c>
      <c r="JVI8" s="897">
        <f t="shared" si="114"/>
        <v>0</v>
      </c>
      <c r="JVJ8" s="897">
        <f t="shared" si="114"/>
        <v>0</v>
      </c>
      <c r="JVK8" s="897">
        <f t="shared" si="114"/>
        <v>0</v>
      </c>
      <c r="JVL8" s="897">
        <f t="shared" si="114"/>
        <v>0</v>
      </c>
      <c r="JVM8" s="897">
        <f t="shared" si="114"/>
        <v>0</v>
      </c>
      <c r="JVN8" s="897">
        <f t="shared" si="114"/>
        <v>0</v>
      </c>
      <c r="JVO8" s="897">
        <f t="shared" si="114"/>
        <v>0</v>
      </c>
      <c r="JVP8" s="897">
        <f t="shared" si="114"/>
        <v>0</v>
      </c>
      <c r="JVQ8" s="897">
        <f t="shared" si="114"/>
        <v>0</v>
      </c>
      <c r="JVR8" s="897">
        <f t="shared" si="114"/>
        <v>0</v>
      </c>
      <c r="JVS8" s="897">
        <f t="shared" si="114"/>
        <v>0</v>
      </c>
      <c r="JVT8" s="897">
        <f t="shared" si="114"/>
        <v>0</v>
      </c>
      <c r="JVU8" s="897">
        <f t="shared" si="114"/>
        <v>0</v>
      </c>
      <c r="JVV8" s="897">
        <f t="shared" si="114"/>
        <v>0</v>
      </c>
      <c r="JVW8" s="897">
        <f t="shared" si="114"/>
        <v>0</v>
      </c>
      <c r="JVX8" s="897">
        <f t="shared" si="114"/>
        <v>0</v>
      </c>
      <c r="JVY8" s="897">
        <f t="shared" si="114"/>
        <v>0</v>
      </c>
      <c r="JVZ8" s="897">
        <f t="shared" si="114"/>
        <v>0</v>
      </c>
      <c r="JWA8" s="897">
        <f t="shared" si="114"/>
        <v>0</v>
      </c>
      <c r="JWB8" s="897">
        <f t="shared" si="114"/>
        <v>0</v>
      </c>
      <c r="JWC8" s="897">
        <f t="shared" si="114"/>
        <v>0</v>
      </c>
      <c r="JWD8" s="897">
        <f t="shared" si="114"/>
        <v>0</v>
      </c>
      <c r="JWE8" s="897">
        <f t="shared" si="114"/>
        <v>0</v>
      </c>
      <c r="JWF8" s="897">
        <f t="shared" si="114"/>
        <v>0</v>
      </c>
      <c r="JWG8" s="897">
        <f t="shared" si="114"/>
        <v>0</v>
      </c>
      <c r="JWH8" s="897">
        <f t="shared" si="114"/>
        <v>0</v>
      </c>
      <c r="JWI8" s="897">
        <f t="shared" si="114"/>
        <v>0</v>
      </c>
      <c r="JWJ8" s="897">
        <f t="shared" si="114"/>
        <v>0</v>
      </c>
      <c r="JWK8" s="897">
        <f t="shared" si="114"/>
        <v>0</v>
      </c>
      <c r="JWL8" s="897">
        <f t="shared" si="114"/>
        <v>0</v>
      </c>
      <c r="JWM8" s="897">
        <f t="shared" si="114"/>
        <v>0</v>
      </c>
      <c r="JWN8" s="897">
        <f t="shared" si="114"/>
        <v>0</v>
      </c>
      <c r="JWO8" s="897">
        <f t="shared" si="114"/>
        <v>0</v>
      </c>
      <c r="JWP8" s="897">
        <f t="shared" si="114"/>
        <v>0</v>
      </c>
      <c r="JWQ8" s="897">
        <f t="shared" si="114"/>
        <v>0</v>
      </c>
      <c r="JWR8" s="897">
        <f t="shared" si="114"/>
        <v>0</v>
      </c>
      <c r="JWS8" s="897">
        <f t="shared" si="114"/>
        <v>0</v>
      </c>
      <c r="JWT8" s="897">
        <f t="shared" si="114"/>
        <v>0</v>
      </c>
      <c r="JWU8" s="897">
        <f t="shared" si="114"/>
        <v>0</v>
      </c>
      <c r="JWV8" s="897">
        <f t="shared" si="114"/>
        <v>0</v>
      </c>
      <c r="JWW8" s="897">
        <f t="shared" si="114"/>
        <v>0</v>
      </c>
      <c r="JWX8" s="897">
        <f t="shared" si="114"/>
        <v>0</v>
      </c>
      <c r="JWY8" s="897">
        <f t="shared" si="114"/>
        <v>0</v>
      </c>
      <c r="JWZ8" s="897">
        <f t="shared" si="114"/>
        <v>0</v>
      </c>
      <c r="JXA8" s="897">
        <f t="shared" si="114"/>
        <v>0</v>
      </c>
      <c r="JXB8" s="897">
        <f t="shared" si="114"/>
        <v>0</v>
      </c>
      <c r="JXC8" s="897">
        <f t="shared" si="114"/>
        <v>0</v>
      </c>
      <c r="JXD8" s="897">
        <f t="shared" ref="JXD8:JZO8" si="115">JXD9+JXD18+JXD40+JXD44+JXD50+JXD14</f>
        <v>0</v>
      </c>
      <c r="JXE8" s="897">
        <f t="shared" si="115"/>
        <v>0</v>
      </c>
      <c r="JXF8" s="897">
        <f t="shared" si="115"/>
        <v>0</v>
      </c>
      <c r="JXG8" s="897">
        <f t="shared" si="115"/>
        <v>0</v>
      </c>
      <c r="JXH8" s="897">
        <f t="shared" si="115"/>
        <v>0</v>
      </c>
      <c r="JXI8" s="897">
        <f t="shared" si="115"/>
        <v>0</v>
      </c>
      <c r="JXJ8" s="897">
        <f t="shared" si="115"/>
        <v>0</v>
      </c>
      <c r="JXK8" s="897">
        <f t="shared" si="115"/>
        <v>0</v>
      </c>
      <c r="JXL8" s="897">
        <f t="shared" si="115"/>
        <v>0</v>
      </c>
      <c r="JXM8" s="897">
        <f t="shared" si="115"/>
        <v>0</v>
      </c>
      <c r="JXN8" s="897">
        <f t="shared" si="115"/>
        <v>0</v>
      </c>
      <c r="JXO8" s="897">
        <f t="shared" si="115"/>
        <v>0</v>
      </c>
      <c r="JXP8" s="897">
        <f t="shared" si="115"/>
        <v>0</v>
      </c>
      <c r="JXQ8" s="897">
        <f t="shared" si="115"/>
        <v>0</v>
      </c>
      <c r="JXR8" s="897">
        <f t="shared" si="115"/>
        <v>0</v>
      </c>
      <c r="JXS8" s="897">
        <f t="shared" si="115"/>
        <v>0</v>
      </c>
      <c r="JXT8" s="897">
        <f t="shared" si="115"/>
        <v>0</v>
      </c>
      <c r="JXU8" s="897">
        <f t="shared" si="115"/>
        <v>0</v>
      </c>
      <c r="JXV8" s="897">
        <f t="shared" si="115"/>
        <v>0</v>
      </c>
      <c r="JXW8" s="897">
        <f t="shared" si="115"/>
        <v>0</v>
      </c>
      <c r="JXX8" s="897">
        <f t="shared" si="115"/>
        <v>0</v>
      </c>
      <c r="JXY8" s="897">
        <f t="shared" si="115"/>
        <v>0</v>
      </c>
      <c r="JXZ8" s="897">
        <f t="shared" si="115"/>
        <v>0</v>
      </c>
      <c r="JYA8" s="897">
        <f t="shared" si="115"/>
        <v>0</v>
      </c>
      <c r="JYB8" s="897">
        <f t="shared" si="115"/>
        <v>0</v>
      </c>
      <c r="JYC8" s="897">
        <f t="shared" si="115"/>
        <v>0</v>
      </c>
      <c r="JYD8" s="897">
        <f t="shared" si="115"/>
        <v>0</v>
      </c>
      <c r="JYE8" s="897">
        <f t="shared" si="115"/>
        <v>0</v>
      </c>
      <c r="JYF8" s="897">
        <f t="shared" si="115"/>
        <v>0</v>
      </c>
      <c r="JYG8" s="897">
        <f t="shared" si="115"/>
        <v>0</v>
      </c>
      <c r="JYH8" s="897">
        <f t="shared" si="115"/>
        <v>0</v>
      </c>
      <c r="JYI8" s="897">
        <f t="shared" si="115"/>
        <v>0</v>
      </c>
      <c r="JYJ8" s="897">
        <f t="shared" si="115"/>
        <v>0</v>
      </c>
      <c r="JYK8" s="897">
        <f t="shared" si="115"/>
        <v>0</v>
      </c>
      <c r="JYL8" s="897">
        <f t="shared" si="115"/>
        <v>0</v>
      </c>
      <c r="JYM8" s="897">
        <f t="shared" si="115"/>
        <v>0</v>
      </c>
      <c r="JYN8" s="897">
        <f t="shared" si="115"/>
        <v>0</v>
      </c>
      <c r="JYO8" s="897">
        <f t="shared" si="115"/>
        <v>0</v>
      </c>
      <c r="JYP8" s="897">
        <f t="shared" si="115"/>
        <v>0</v>
      </c>
      <c r="JYQ8" s="897">
        <f t="shared" si="115"/>
        <v>0</v>
      </c>
      <c r="JYR8" s="897">
        <f t="shared" si="115"/>
        <v>0</v>
      </c>
      <c r="JYS8" s="897">
        <f t="shared" si="115"/>
        <v>0</v>
      </c>
      <c r="JYT8" s="897">
        <f t="shared" si="115"/>
        <v>0</v>
      </c>
      <c r="JYU8" s="897">
        <f t="shared" si="115"/>
        <v>0</v>
      </c>
      <c r="JYV8" s="897">
        <f t="shared" si="115"/>
        <v>0</v>
      </c>
      <c r="JYW8" s="897">
        <f t="shared" si="115"/>
        <v>0</v>
      </c>
      <c r="JYX8" s="897">
        <f t="shared" si="115"/>
        <v>0</v>
      </c>
      <c r="JYY8" s="897">
        <f t="shared" si="115"/>
        <v>0</v>
      </c>
      <c r="JYZ8" s="897">
        <f t="shared" si="115"/>
        <v>0</v>
      </c>
      <c r="JZA8" s="897">
        <f t="shared" si="115"/>
        <v>0</v>
      </c>
      <c r="JZB8" s="897">
        <f t="shared" si="115"/>
        <v>0</v>
      </c>
      <c r="JZC8" s="897">
        <f t="shared" si="115"/>
        <v>0</v>
      </c>
      <c r="JZD8" s="897">
        <f t="shared" si="115"/>
        <v>0</v>
      </c>
      <c r="JZE8" s="897">
        <f t="shared" si="115"/>
        <v>0</v>
      </c>
      <c r="JZF8" s="897">
        <f t="shared" si="115"/>
        <v>0</v>
      </c>
      <c r="JZG8" s="897">
        <f t="shared" si="115"/>
        <v>0</v>
      </c>
      <c r="JZH8" s="897">
        <f t="shared" si="115"/>
        <v>0</v>
      </c>
      <c r="JZI8" s="897">
        <f t="shared" si="115"/>
        <v>0</v>
      </c>
      <c r="JZJ8" s="897">
        <f t="shared" si="115"/>
        <v>0</v>
      </c>
      <c r="JZK8" s="897">
        <f t="shared" si="115"/>
        <v>0</v>
      </c>
      <c r="JZL8" s="897">
        <f t="shared" si="115"/>
        <v>0</v>
      </c>
      <c r="JZM8" s="897">
        <f t="shared" si="115"/>
        <v>0</v>
      </c>
      <c r="JZN8" s="897">
        <f t="shared" si="115"/>
        <v>0</v>
      </c>
      <c r="JZO8" s="897">
        <f t="shared" si="115"/>
        <v>0</v>
      </c>
      <c r="JZP8" s="897">
        <f t="shared" ref="JZP8:KCA8" si="116">JZP9+JZP18+JZP40+JZP44+JZP50+JZP14</f>
        <v>0</v>
      </c>
      <c r="JZQ8" s="897">
        <f t="shared" si="116"/>
        <v>0</v>
      </c>
      <c r="JZR8" s="897">
        <f t="shared" si="116"/>
        <v>0</v>
      </c>
      <c r="JZS8" s="897">
        <f t="shared" si="116"/>
        <v>0</v>
      </c>
      <c r="JZT8" s="897">
        <f t="shared" si="116"/>
        <v>0</v>
      </c>
      <c r="JZU8" s="897">
        <f t="shared" si="116"/>
        <v>0</v>
      </c>
      <c r="JZV8" s="897">
        <f t="shared" si="116"/>
        <v>0</v>
      </c>
      <c r="JZW8" s="897">
        <f t="shared" si="116"/>
        <v>0</v>
      </c>
      <c r="JZX8" s="897">
        <f t="shared" si="116"/>
        <v>0</v>
      </c>
      <c r="JZY8" s="897">
        <f t="shared" si="116"/>
        <v>0</v>
      </c>
      <c r="JZZ8" s="897">
        <f t="shared" si="116"/>
        <v>0</v>
      </c>
      <c r="KAA8" s="897">
        <f t="shared" si="116"/>
        <v>0</v>
      </c>
      <c r="KAB8" s="897">
        <f t="shared" si="116"/>
        <v>0</v>
      </c>
      <c r="KAC8" s="897">
        <f t="shared" si="116"/>
        <v>0</v>
      </c>
      <c r="KAD8" s="897">
        <f t="shared" si="116"/>
        <v>0</v>
      </c>
      <c r="KAE8" s="897">
        <f t="shared" si="116"/>
        <v>0</v>
      </c>
      <c r="KAF8" s="897">
        <f t="shared" si="116"/>
        <v>0</v>
      </c>
      <c r="KAG8" s="897">
        <f t="shared" si="116"/>
        <v>0</v>
      </c>
      <c r="KAH8" s="897">
        <f t="shared" si="116"/>
        <v>0</v>
      </c>
      <c r="KAI8" s="897">
        <f t="shared" si="116"/>
        <v>0</v>
      </c>
      <c r="KAJ8" s="897">
        <f t="shared" si="116"/>
        <v>0</v>
      </c>
      <c r="KAK8" s="897">
        <f t="shared" si="116"/>
        <v>0</v>
      </c>
      <c r="KAL8" s="897">
        <f t="shared" si="116"/>
        <v>0</v>
      </c>
      <c r="KAM8" s="897">
        <f t="shared" si="116"/>
        <v>0</v>
      </c>
      <c r="KAN8" s="897">
        <f t="shared" si="116"/>
        <v>0</v>
      </c>
      <c r="KAO8" s="897">
        <f t="shared" si="116"/>
        <v>0</v>
      </c>
      <c r="KAP8" s="897">
        <f t="shared" si="116"/>
        <v>0</v>
      </c>
      <c r="KAQ8" s="897">
        <f t="shared" si="116"/>
        <v>0</v>
      </c>
      <c r="KAR8" s="897">
        <f t="shared" si="116"/>
        <v>0</v>
      </c>
      <c r="KAS8" s="897">
        <f t="shared" si="116"/>
        <v>0</v>
      </c>
      <c r="KAT8" s="897">
        <f t="shared" si="116"/>
        <v>0</v>
      </c>
      <c r="KAU8" s="897">
        <f t="shared" si="116"/>
        <v>0</v>
      </c>
      <c r="KAV8" s="897">
        <f t="shared" si="116"/>
        <v>0</v>
      </c>
      <c r="KAW8" s="897">
        <f t="shared" si="116"/>
        <v>0</v>
      </c>
      <c r="KAX8" s="897">
        <f t="shared" si="116"/>
        <v>0</v>
      </c>
      <c r="KAY8" s="897">
        <f t="shared" si="116"/>
        <v>0</v>
      </c>
      <c r="KAZ8" s="897">
        <f t="shared" si="116"/>
        <v>0</v>
      </c>
      <c r="KBA8" s="897">
        <f t="shared" si="116"/>
        <v>0</v>
      </c>
      <c r="KBB8" s="897">
        <f t="shared" si="116"/>
        <v>0</v>
      </c>
      <c r="KBC8" s="897">
        <f t="shared" si="116"/>
        <v>0</v>
      </c>
      <c r="KBD8" s="897">
        <f t="shared" si="116"/>
        <v>0</v>
      </c>
      <c r="KBE8" s="897">
        <f t="shared" si="116"/>
        <v>0</v>
      </c>
      <c r="KBF8" s="897">
        <f t="shared" si="116"/>
        <v>0</v>
      </c>
      <c r="KBG8" s="897">
        <f t="shared" si="116"/>
        <v>0</v>
      </c>
      <c r="KBH8" s="897">
        <f t="shared" si="116"/>
        <v>0</v>
      </c>
      <c r="KBI8" s="897">
        <f t="shared" si="116"/>
        <v>0</v>
      </c>
      <c r="KBJ8" s="897">
        <f t="shared" si="116"/>
        <v>0</v>
      </c>
      <c r="KBK8" s="897">
        <f t="shared" si="116"/>
        <v>0</v>
      </c>
      <c r="KBL8" s="897">
        <f t="shared" si="116"/>
        <v>0</v>
      </c>
      <c r="KBM8" s="897">
        <f t="shared" si="116"/>
        <v>0</v>
      </c>
      <c r="KBN8" s="897">
        <f t="shared" si="116"/>
        <v>0</v>
      </c>
      <c r="KBO8" s="897">
        <f t="shared" si="116"/>
        <v>0</v>
      </c>
      <c r="KBP8" s="897">
        <f t="shared" si="116"/>
        <v>0</v>
      </c>
      <c r="KBQ8" s="897">
        <f t="shared" si="116"/>
        <v>0</v>
      </c>
      <c r="KBR8" s="897">
        <f t="shared" si="116"/>
        <v>0</v>
      </c>
      <c r="KBS8" s="897">
        <f t="shared" si="116"/>
        <v>0</v>
      </c>
      <c r="KBT8" s="897">
        <f t="shared" si="116"/>
        <v>0</v>
      </c>
      <c r="KBU8" s="897">
        <f t="shared" si="116"/>
        <v>0</v>
      </c>
      <c r="KBV8" s="897">
        <f t="shared" si="116"/>
        <v>0</v>
      </c>
      <c r="KBW8" s="897">
        <f t="shared" si="116"/>
        <v>0</v>
      </c>
      <c r="KBX8" s="897">
        <f t="shared" si="116"/>
        <v>0</v>
      </c>
      <c r="KBY8" s="897">
        <f t="shared" si="116"/>
        <v>0</v>
      </c>
      <c r="KBZ8" s="897">
        <f t="shared" si="116"/>
        <v>0</v>
      </c>
      <c r="KCA8" s="897">
        <f t="shared" si="116"/>
        <v>0</v>
      </c>
      <c r="KCB8" s="897">
        <f t="shared" ref="KCB8:KEM8" si="117">KCB9+KCB18+KCB40+KCB44+KCB50+KCB14</f>
        <v>0</v>
      </c>
      <c r="KCC8" s="897">
        <f t="shared" si="117"/>
        <v>0</v>
      </c>
      <c r="KCD8" s="897">
        <f t="shared" si="117"/>
        <v>0</v>
      </c>
      <c r="KCE8" s="897">
        <f t="shared" si="117"/>
        <v>0</v>
      </c>
      <c r="KCF8" s="897">
        <f t="shared" si="117"/>
        <v>0</v>
      </c>
      <c r="KCG8" s="897">
        <f t="shared" si="117"/>
        <v>0</v>
      </c>
      <c r="KCH8" s="897">
        <f t="shared" si="117"/>
        <v>0</v>
      </c>
      <c r="KCI8" s="897">
        <f t="shared" si="117"/>
        <v>0</v>
      </c>
      <c r="KCJ8" s="897">
        <f t="shared" si="117"/>
        <v>0</v>
      </c>
      <c r="KCK8" s="897">
        <f t="shared" si="117"/>
        <v>0</v>
      </c>
      <c r="KCL8" s="897">
        <f t="shared" si="117"/>
        <v>0</v>
      </c>
      <c r="KCM8" s="897">
        <f t="shared" si="117"/>
        <v>0</v>
      </c>
      <c r="KCN8" s="897">
        <f t="shared" si="117"/>
        <v>0</v>
      </c>
      <c r="KCO8" s="897">
        <f t="shared" si="117"/>
        <v>0</v>
      </c>
      <c r="KCP8" s="897">
        <f t="shared" si="117"/>
        <v>0</v>
      </c>
      <c r="KCQ8" s="897">
        <f t="shared" si="117"/>
        <v>0</v>
      </c>
      <c r="KCR8" s="897">
        <f t="shared" si="117"/>
        <v>0</v>
      </c>
      <c r="KCS8" s="897">
        <f t="shared" si="117"/>
        <v>0</v>
      </c>
      <c r="KCT8" s="897">
        <f t="shared" si="117"/>
        <v>0</v>
      </c>
      <c r="KCU8" s="897">
        <f t="shared" si="117"/>
        <v>0</v>
      </c>
      <c r="KCV8" s="897">
        <f t="shared" si="117"/>
        <v>0</v>
      </c>
      <c r="KCW8" s="897">
        <f t="shared" si="117"/>
        <v>0</v>
      </c>
      <c r="KCX8" s="897">
        <f t="shared" si="117"/>
        <v>0</v>
      </c>
      <c r="KCY8" s="897">
        <f t="shared" si="117"/>
        <v>0</v>
      </c>
      <c r="KCZ8" s="897">
        <f t="shared" si="117"/>
        <v>0</v>
      </c>
      <c r="KDA8" s="897">
        <f t="shared" si="117"/>
        <v>0</v>
      </c>
      <c r="KDB8" s="897">
        <f t="shared" si="117"/>
        <v>0</v>
      </c>
      <c r="KDC8" s="897">
        <f t="shared" si="117"/>
        <v>0</v>
      </c>
      <c r="KDD8" s="897">
        <f t="shared" si="117"/>
        <v>0</v>
      </c>
      <c r="KDE8" s="897">
        <f t="shared" si="117"/>
        <v>0</v>
      </c>
      <c r="KDF8" s="897">
        <f t="shared" si="117"/>
        <v>0</v>
      </c>
      <c r="KDG8" s="897">
        <f t="shared" si="117"/>
        <v>0</v>
      </c>
      <c r="KDH8" s="897">
        <f t="shared" si="117"/>
        <v>0</v>
      </c>
      <c r="KDI8" s="897">
        <f t="shared" si="117"/>
        <v>0</v>
      </c>
      <c r="KDJ8" s="897">
        <f t="shared" si="117"/>
        <v>0</v>
      </c>
      <c r="KDK8" s="897">
        <f t="shared" si="117"/>
        <v>0</v>
      </c>
      <c r="KDL8" s="897">
        <f t="shared" si="117"/>
        <v>0</v>
      </c>
      <c r="KDM8" s="897">
        <f t="shared" si="117"/>
        <v>0</v>
      </c>
      <c r="KDN8" s="897">
        <f t="shared" si="117"/>
        <v>0</v>
      </c>
      <c r="KDO8" s="897">
        <f t="shared" si="117"/>
        <v>0</v>
      </c>
      <c r="KDP8" s="897">
        <f t="shared" si="117"/>
        <v>0</v>
      </c>
      <c r="KDQ8" s="897">
        <f t="shared" si="117"/>
        <v>0</v>
      </c>
      <c r="KDR8" s="897">
        <f t="shared" si="117"/>
        <v>0</v>
      </c>
      <c r="KDS8" s="897">
        <f t="shared" si="117"/>
        <v>0</v>
      </c>
      <c r="KDT8" s="897">
        <f t="shared" si="117"/>
        <v>0</v>
      </c>
      <c r="KDU8" s="897">
        <f t="shared" si="117"/>
        <v>0</v>
      </c>
      <c r="KDV8" s="897">
        <f t="shared" si="117"/>
        <v>0</v>
      </c>
      <c r="KDW8" s="897">
        <f t="shared" si="117"/>
        <v>0</v>
      </c>
      <c r="KDX8" s="897">
        <f t="shared" si="117"/>
        <v>0</v>
      </c>
      <c r="KDY8" s="897">
        <f t="shared" si="117"/>
        <v>0</v>
      </c>
      <c r="KDZ8" s="897">
        <f t="shared" si="117"/>
        <v>0</v>
      </c>
      <c r="KEA8" s="897">
        <f t="shared" si="117"/>
        <v>0</v>
      </c>
      <c r="KEB8" s="897">
        <f t="shared" si="117"/>
        <v>0</v>
      </c>
      <c r="KEC8" s="897">
        <f t="shared" si="117"/>
        <v>0</v>
      </c>
      <c r="KED8" s="897">
        <f t="shared" si="117"/>
        <v>0</v>
      </c>
      <c r="KEE8" s="897">
        <f t="shared" si="117"/>
        <v>0</v>
      </c>
      <c r="KEF8" s="897">
        <f t="shared" si="117"/>
        <v>0</v>
      </c>
      <c r="KEG8" s="897">
        <f t="shared" si="117"/>
        <v>0</v>
      </c>
      <c r="KEH8" s="897">
        <f t="shared" si="117"/>
        <v>0</v>
      </c>
      <c r="KEI8" s="897">
        <f t="shared" si="117"/>
        <v>0</v>
      </c>
      <c r="KEJ8" s="897">
        <f t="shared" si="117"/>
        <v>0</v>
      </c>
      <c r="KEK8" s="897">
        <f t="shared" si="117"/>
        <v>0</v>
      </c>
      <c r="KEL8" s="897">
        <f t="shared" si="117"/>
        <v>0</v>
      </c>
      <c r="KEM8" s="897">
        <f t="shared" si="117"/>
        <v>0</v>
      </c>
      <c r="KEN8" s="897">
        <f t="shared" ref="KEN8:KGY8" si="118">KEN9+KEN18+KEN40+KEN44+KEN50+KEN14</f>
        <v>0</v>
      </c>
      <c r="KEO8" s="897">
        <f t="shared" si="118"/>
        <v>0</v>
      </c>
      <c r="KEP8" s="897">
        <f t="shared" si="118"/>
        <v>0</v>
      </c>
      <c r="KEQ8" s="897">
        <f t="shared" si="118"/>
        <v>0</v>
      </c>
      <c r="KER8" s="897">
        <f t="shared" si="118"/>
        <v>0</v>
      </c>
      <c r="KES8" s="897">
        <f t="shared" si="118"/>
        <v>0</v>
      </c>
      <c r="KET8" s="897">
        <f t="shared" si="118"/>
        <v>0</v>
      </c>
      <c r="KEU8" s="897">
        <f t="shared" si="118"/>
        <v>0</v>
      </c>
      <c r="KEV8" s="897">
        <f t="shared" si="118"/>
        <v>0</v>
      </c>
      <c r="KEW8" s="897">
        <f t="shared" si="118"/>
        <v>0</v>
      </c>
      <c r="KEX8" s="897">
        <f t="shared" si="118"/>
        <v>0</v>
      </c>
      <c r="KEY8" s="897">
        <f t="shared" si="118"/>
        <v>0</v>
      </c>
      <c r="KEZ8" s="897">
        <f t="shared" si="118"/>
        <v>0</v>
      </c>
      <c r="KFA8" s="897">
        <f t="shared" si="118"/>
        <v>0</v>
      </c>
      <c r="KFB8" s="897">
        <f t="shared" si="118"/>
        <v>0</v>
      </c>
      <c r="KFC8" s="897">
        <f t="shared" si="118"/>
        <v>0</v>
      </c>
      <c r="KFD8" s="897">
        <f t="shared" si="118"/>
        <v>0</v>
      </c>
      <c r="KFE8" s="897">
        <f t="shared" si="118"/>
        <v>0</v>
      </c>
      <c r="KFF8" s="897">
        <f t="shared" si="118"/>
        <v>0</v>
      </c>
      <c r="KFG8" s="897">
        <f t="shared" si="118"/>
        <v>0</v>
      </c>
      <c r="KFH8" s="897">
        <f t="shared" si="118"/>
        <v>0</v>
      </c>
      <c r="KFI8" s="897">
        <f t="shared" si="118"/>
        <v>0</v>
      </c>
      <c r="KFJ8" s="897">
        <f t="shared" si="118"/>
        <v>0</v>
      </c>
      <c r="KFK8" s="897">
        <f t="shared" si="118"/>
        <v>0</v>
      </c>
      <c r="KFL8" s="897">
        <f t="shared" si="118"/>
        <v>0</v>
      </c>
      <c r="KFM8" s="897">
        <f t="shared" si="118"/>
        <v>0</v>
      </c>
      <c r="KFN8" s="897">
        <f t="shared" si="118"/>
        <v>0</v>
      </c>
      <c r="KFO8" s="897">
        <f t="shared" si="118"/>
        <v>0</v>
      </c>
      <c r="KFP8" s="897">
        <f t="shared" si="118"/>
        <v>0</v>
      </c>
      <c r="KFQ8" s="897">
        <f t="shared" si="118"/>
        <v>0</v>
      </c>
      <c r="KFR8" s="897">
        <f t="shared" si="118"/>
        <v>0</v>
      </c>
      <c r="KFS8" s="897">
        <f t="shared" si="118"/>
        <v>0</v>
      </c>
      <c r="KFT8" s="897">
        <f t="shared" si="118"/>
        <v>0</v>
      </c>
      <c r="KFU8" s="897">
        <f t="shared" si="118"/>
        <v>0</v>
      </c>
      <c r="KFV8" s="897">
        <f t="shared" si="118"/>
        <v>0</v>
      </c>
      <c r="KFW8" s="897">
        <f t="shared" si="118"/>
        <v>0</v>
      </c>
      <c r="KFX8" s="897">
        <f t="shared" si="118"/>
        <v>0</v>
      </c>
      <c r="KFY8" s="897">
        <f t="shared" si="118"/>
        <v>0</v>
      </c>
      <c r="KFZ8" s="897">
        <f t="shared" si="118"/>
        <v>0</v>
      </c>
      <c r="KGA8" s="897">
        <f t="shared" si="118"/>
        <v>0</v>
      </c>
      <c r="KGB8" s="897">
        <f t="shared" si="118"/>
        <v>0</v>
      </c>
      <c r="KGC8" s="897">
        <f t="shared" si="118"/>
        <v>0</v>
      </c>
      <c r="KGD8" s="897">
        <f t="shared" si="118"/>
        <v>0</v>
      </c>
      <c r="KGE8" s="897">
        <f t="shared" si="118"/>
        <v>0</v>
      </c>
      <c r="KGF8" s="897">
        <f t="shared" si="118"/>
        <v>0</v>
      </c>
      <c r="KGG8" s="897">
        <f t="shared" si="118"/>
        <v>0</v>
      </c>
      <c r="KGH8" s="897">
        <f t="shared" si="118"/>
        <v>0</v>
      </c>
      <c r="KGI8" s="897">
        <f t="shared" si="118"/>
        <v>0</v>
      </c>
      <c r="KGJ8" s="897">
        <f t="shared" si="118"/>
        <v>0</v>
      </c>
      <c r="KGK8" s="897">
        <f t="shared" si="118"/>
        <v>0</v>
      </c>
      <c r="KGL8" s="897">
        <f t="shared" si="118"/>
        <v>0</v>
      </c>
      <c r="KGM8" s="897">
        <f t="shared" si="118"/>
        <v>0</v>
      </c>
      <c r="KGN8" s="897">
        <f t="shared" si="118"/>
        <v>0</v>
      </c>
      <c r="KGO8" s="897">
        <f t="shared" si="118"/>
        <v>0</v>
      </c>
      <c r="KGP8" s="897">
        <f t="shared" si="118"/>
        <v>0</v>
      </c>
      <c r="KGQ8" s="897">
        <f t="shared" si="118"/>
        <v>0</v>
      </c>
      <c r="KGR8" s="897">
        <f t="shared" si="118"/>
        <v>0</v>
      </c>
      <c r="KGS8" s="897">
        <f t="shared" si="118"/>
        <v>0</v>
      </c>
      <c r="KGT8" s="897">
        <f t="shared" si="118"/>
        <v>0</v>
      </c>
      <c r="KGU8" s="897">
        <f t="shared" si="118"/>
        <v>0</v>
      </c>
      <c r="KGV8" s="897">
        <f t="shared" si="118"/>
        <v>0</v>
      </c>
      <c r="KGW8" s="897">
        <f t="shared" si="118"/>
        <v>0</v>
      </c>
      <c r="KGX8" s="897">
        <f t="shared" si="118"/>
        <v>0</v>
      </c>
      <c r="KGY8" s="897">
        <f t="shared" si="118"/>
        <v>0</v>
      </c>
      <c r="KGZ8" s="897">
        <f t="shared" ref="KGZ8:KJK8" si="119">KGZ9+KGZ18+KGZ40+KGZ44+KGZ50+KGZ14</f>
        <v>0</v>
      </c>
      <c r="KHA8" s="897">
        <f t="shared" si="119"/>
        <v>0</v>
      </c>
      <c r="KHB8" s="897">
        <f t="shared" si="119"/>
        <v>0</v>
      </c>
      <c r="KHC8" s="897">
        <f t="shared" si="119"/>
        <v>0</v>
      </c>
      <c r="KHD8" s="897">
        <f t="shared" si="119"/>
        <v>0</v>
      </c>
      <c r="KHE8" s="897">
        <f t="shared" si="119"/>
        <v>0</v>
      </c>
      <c r="KHF8" s="897">
        <f t="shared" si="119"/>
        <v>0</v>
      </c>
      <c r="KHG8" s="897">
        <f t="shared" si="119"/>
        <v>0</v>
      </c>
      <c r="KHH8" s="897">
        <f t="shared" si="119"/>
        <v>0</v>
      </c>
      <c r="KHI8" s="897">
        <f t="shared" si="119"/>
        <v>0</v>
      </c>
      <c r="KHJ8" s="897">
        <f t="shared" si="119"/>
        <v>0</v>
      </c>
      <c r="KHK8" s="897">
        <f t="shared" si="119"/>
        <v>0</v>
      </c>
      <c r="KHL8" s="897">
        <f t="shared" si="119"/>
        <v>0</v>
      </c>
      <c r="KHM8" s="897">
        <f t="shared" si="119"/>
        <v>0</v>
      </c>
      <c r="KHN8" s="897">
        <f t="shared" si="119"/>
        <v>0</v>
      </c>
      <c r="KHO8" s="897">
        <f t="shared" si="119"/>
        <v>0</v>
      </c>
      <c r="KHP8" s="897">
        <f t="shared" si="119"/>
        <v>0</v>
      </c>
      <c r="KHQ8" s="897">
        <f t="shared" si="119"/>
        <v>0</v>
      </c>
      <c r="KHR8" s="897">
        <f t="shared" si="119"/>
        <v>0</v>
      </c>
      <c r="KHS8" s="897">
        <f t="shared" si="119"/>
        <v>0</v>
      </c>
      <c r="KHT8" s="897">
        <f t="shared" si="119"/>
        <v>0</v>
      </c>
      <c r="KHU8" s="897">
        <f t="shared" si="119"/>
        <v>0</v>
      </c>
      <c r="KHV8" s="897">
        <f t="shared" si="119"/>
        <v>0</v>
      </c>
      <c r="KHW8" s="897">
        <f t="shared" si="119"/>
        <v>0</v>
      </c>
      <c r="KHX8" s="897">
        <f t="shared" si="119"/>
        <v>0</v>
      </c>
      <c r="KHY8" s="897">
        <f t="shared" si="119"/>
        <v>0</v>
      </c>
      <c r="KHZ8" s="897">
        <f t="shared" si="119"/>
        <v>0</v>
      </c>
      <c r="KIA8" s="897">
        <f t="shared" si="119"/>
        <v>0</v>
      </c>
      <c r="KIB8" s="897">
        <f t="shared" si="119"/>
        <v>0</v>
      </c>
      <c r="KIC8" s="897">
        <f t="shared" si="119"/>
        <v>0</v>
      </c>
      <c r="KID8" s="897">
        <f t="shared" si="119"/>
        <v>0</v>
      </c>
      <c r="KIE8" s="897">
        <f t="shared" si="119"/>
        <v>0</v>
      </c>
      <c r="KIF8" s="897">
        <f t="shared" si="119"/>
        <v>0</v>
      </c>
      <c r="KIG8" s="897">
        <f t="shared" si="119"/>
        <v>0</v>
      </c>
      <c r="KIH8" s="897">
        <f t="shared" si="119"/>
        <v>0</v>
      </c>
      <c r="KII8" s="897">
        <f t="shared" si="119"/>
        <v>0</v>
      </c>
      <c r="KIJ8" s="897">
        <f t="shared" si="119"/>
        <v>0</v>
      </c>
      <c r="KIK8" s="897">
        <f t="shared" si="119"/>
        <v>0</v>
      </c>
      <c r="KIL8" s="897">
        <f t="shared" si="119"/>
        <v>0</v>
      </c>
      <c r="KIM8" s="897">
        <f t="shared" si="119"/>
        <v>0</v>
      </c>
      <c r="KIN8" s="897">
        <f t="shared" si="119"/>
        <v>0</v>
      </c>
      <c r="KIO8" s="897">
        <f t="shared" si="119"/>
        <v>0</v>
      </c>
      <c r="KIP8" s="897">
        <f t="shared" si="119"/>
        <v>0</v>
      </c>
      <c r="KIQ8" s="897">
        <f t="shared" si="119"/>
        <v>0</v>
      </c>
      <c r="KIR8" s="897">
        <f t="shared" si="119"/>
        <v>0</v>
      </c>
      <c r="KIS8" s="897">
        <f t="shared" si="119"/>
        <v>0</v>
      </c>
      <c r="KIT8" s="897">
        <f t="shared" si="119"/>
        <v>0</v>
      </c>
      <c r="KIU8" s="897">
        <f t="shared" si="119"/>
        <v>0</v>
      </c>
      <c r="KIV8" s="897">
        <f t="shared" si="119"/>
        <v>0</v>
      </c>
      <c r="KIW8" s="897">
        <f t="shared" si="119"/>
        <v>0</v>
      </c>
      <c r="KIX8" s="897">
        <f t="shared" si="119"/>
        <v>0</v>
      </c>
      <c r="KIY8" s="897">
        <f t="shared" si="119"/>
        <v>0</v>
      </c>
      <c r="KIZ8" s="897">
        <f t="shared" si="119"/>
        <v>0</v>
      </c>
      <c r="KJA8" s="897">
        <f t="shared" si="119"/>
        <v>0</v>
      </c>
      <c r="KJB8" s="897">
        <f t="shared" si="119"/>
        <v>0</v>
      </c>
      <c r="KJC8" s="897">
        <f t="shared" si="119"/>
        <v>0</v>
      </c>
      <c r="KJD8" s="897">
        <f t="shared" si="119"/>
        <v>0</v>
      </c>
      <c r="KJE8" s="897">
        <f t="shared" si="119"/>
        <v>0</v>
      </c>
      <c r="KJF8" s="897">
        <f t="shared" si="119"/>
        <v>0</v>
      </c>
      <c r="KJG8" s="897">
        <f t="shared" si="119"/>
        <v>0</v>
      </c>
      <c r="KJH8" s="897">
        <f t="shared" si="119"/>
        <v>0</v>
      </c>
      <c r="KJI8" s="897">
        <f t="shared" si="119"/>
        <v>0</v>
      </c>
      <c r="KJJ8" s="897">
        <f t="shared" si="119"/>
        <v>0</v>
      </c>
      <c r="KJK8" s="897">
        <f t="shared" si="119"/>
        <v>0</v>
      </c>
      <c r="KJL8" s="897">
        <f t="shared" ref="KJL8:KLW8" si="120">KJL9+KJL18+KJL40+KJL44+KJL50+KJL14</f>
        <v>0</v>
      </c>
      <c r="KJM8" s="897">
        <f t="shared" si="120"/>
        <v>0</v>
      </c>
      <c r="KJN8" s="897">
        <f t="shared" si="120"/>
        <v>0</v>
      </c>
      <c r="KJO8" s="897">
        <f t="shared" si="120"/>
        <v>0</v>
      </c>
      <c r="KJP8" s="897">
        <f t="shared" si="120"/>
        <v>0</v>
      </c>
      <c r="KJQ8" s="897">
        <f t="shared" si="120"/>
        <v>0</v>
      </c>
      <c r="KJR8" s="897">
        <f t="shared" si="120"/>
        <v>0</v>
      </c>
      <c r="KJS8" s="897">
        <f t="shared" si="120"/>
        <v>0</v>
      </c>
      <c r="KJT8" s="897">
        <f t="shared" si="120"/>
        <v>0</v>
      </c>
      <c r="KJU8" s="897">
        <f t="shared" si="120"/>
        <v>0</v>
      </c>
      <c r="KJV8" s="897">
        <f t="shared" si="120"/>
        <v>0</v>
      </c>
      <c r="KJW8" s="897">
        <f t="shared" si="120"/>
        <v>0</v>
      </c>
      <c r="KJX8" s="897">
        <f t="shared" si="120"/>
        <v>0</v>
      </c>
      <c r="KJY8" s="897">
        <f t="shared" si="120"/>
        <v>0</v>
      </c>
      <c r="KJZ8" s="897">
        <f t="shared" si="120"/>
        <v>0</v>
      </c>
      <c r="KKA8" s="897">
        <f t="shared" si="120"/>
        <v>0</v>
      </c>
      <c r="KKB8" s="897">
        <f t="shared" si="120"/>
        <v>0</v>
      </c>
      <c r="KKC8" s="897">
        <f t="shared" si="120"/>
        <v>0</v>
      </c>
      <c r="KKD8" s="897">
        <f t="shared" si="120"/>
        <v>0</v>
      </c>
      <c r="KKE8" s="897">
        <f t="shared" si="120"/>
        <v>0</v>
      </c>
      <c r="KKF8" s="897">
        <f t="shared" si="120"/>
        <v>0</v>
      </c>
      <c r="KKG8" s="897">
        <f t="shared" si="120"/>
        <v>0</v>
      </c>
      <c r="KKH8" s="897">
        <f t="shared" si="120"/>
        <v>0</v>
      </c>
      <c r="KKI8" s="897">
        <f t="shared" si="120"/>
        <v>0</v>
      </c>
      <c r="KKJ8" s="897">
        <f t="shared" si="120"/>
        <v>0</v>
      </c>
      <c r="KKK8" s="897">
        <f t="shared" si="120"/>
        <v>0</v>
      </c>
      <c r="KKL8" s="897">
        <f t="shared" si="120"/>
        <v>0</v>
      </c>
      <c r="KKM8" s="897">
        <f t="shared" si="120"/>
        <v>0</v>
      </c>
      <c r="KKN8" s="897">
        <f t="shared" si="120"/>
        <v>0</v>
      </c>
      <c r="KKO8" s="897">
        <f t="shared" si="120"/>
        <v>0</v>
      </c>
      <c r="KKP8" s="897">
        <f t="shared" si="120"/>
        <v>0</v>
      </c>
      <c r="KKQ8" s="897">
        <f t="shared" si="120"/>
        <v>0</v>
      </c>
      <c r="KKR8" s="897">
        <f t="shared" si="120"/>
        <v>0</v>
      </c>
      <c r="KKS8" s="897">
        <f t="shared" si="120"/>
        <v>0</v>
      </c>
      <c r="KKT8" s="897">
        <f t="shared" si="120"/>
        <v>0</v>
      </c>
      <c r="KKU8" s="897">
        <f t="shared" si="120"/>
        <v>0</v>
      </c>
      <c r="KKV8" s="897">
        <f t="shared" si="120"/>
        <v>0</v>
      </c>
      <c r="KKW8" s="897">
        <f t="shared" si="120"/>
        <v>0</v>
      </c>
      <c r="KKX8" s="897">
        <f t="shared" si="120"/>
        <v>0</v>
      </c>
      <c r="KKY8" s="897">
        <f t="shared" si="120"/>
        <v>0</v>
      </c>
      <c r="KKZ8" s="897">
        <f t="shared" si="120"/>
        <v>0</v>
      </c>
      <c r="KLA8" s="897">
        <f t="shared" si="120"/>
        <v>0</v>
      </c>
      <c r="KLB8" s="897">
        <f t="shared" si="120"/>
        <v>0</v>
      </c>
      <c r="KLC8" s="897">
        <f t="shared" si="120"/>
        <v>0</v>
      </c>
      <c r="KLD8" s="897">
        <f t="shared" si="120"/>
        <v>0</v>
      </c>
      <c r="KLE8" s="897">
        <f t="shared" si="120"/>
        <v>0</v>
      </c>
      <c r="KLF8" s="897">
        <f t="shared" si="120"/>
        <v>0</v>
      </c>
      <c r="KLG8" s="897">
        <f t="shared" si="120"/>
        <v>0</v>
      </c>
      <c r="KLH8" s="897">
        <f t="shared" si="120"/>
        <v>0</v>
      </c>
      <c r="KLI8" s="897">
        <f t="shared" si="120"/>
        <v>0</v>
      </c>
      <c r="KLJ8" s="897">
        <f t="shared" si="120"/>
        <v>0</v>
      </c>
      <c r="KLK8" s="897">
        <f t="shared" si="120"/>
        <v>0</v>
      </c>
      <c r="KLL8" s="897">
        <f t="shared" si="120"/>
        <v>0</v>
      </c>
      <c r="KLM8" s="897">
        <f t="shared" si="120"/>
        <v>0</v>
      </c>
      <c r="KLN8" s="897">
        <f t="shared" si="120"/>
        <v>0</v>
      </c>
      <c r="KLO8" s="897">
        <f t="shared" si="120"/>
        <v>0</v>
      </c>
      <c r="KLP8" s="897">
        <f t="shared" si="120"/>
        <v>0</v>
      </c>
      <c r="KLQ8" s="897">
        <f t="shared" si="120"/>
        <v>0</v>
      </c>
      <c r="KLR8" s="897">
        <f t="shared" si="120"/>
        <v>0</v>
      </c>
      <c r="KLS8" s="897">
        <f t="shared" si="120"/>
        <v>0</v>
      </c>
      <c r="KLT8" s="897">
        <f t="shared" si="120"/>
        <v>0</v>
      </c>
      <c r="KLU8" s="897">
        <f t="shared" si="120"/>
        <v>0</v>
      </c>
      <c r="KLV8" s="897">
        <f t="shared" si="120"/>
        <v>0</v>
      </c>
      <c r="KLW8" s="897">
        <f t="shared" si="120"/>
        <v>0</v>
      </c>
      <c r="KLX8" s="897">
        <f t="shared" ref="KLX8:KOI8" si="121">KLX9+KLX18+KLX40+KLX44+KLX50+KLX14</f>
        <v>0</v>
      </c>
      <c r="KLY8" s="897">
        <f t="shared" si="121"/>
        <v>0</v>
      </c>
      <c r="KLZ8" s="897">
        <f t="shared" si="121"/>
        <v>0</v>
      </c>
      <c r="KMA8" s="897">
        <f t="shared" si="121"/>
        <v>0</v>
      </c>
      <c r="KMB8" s="897">
        <f t="shared" si="121"/>
        <v>0</v>
      </c>
      <c r="KMC8" s="897">
        <f t="shared" si="121"/>
        <v>0</v>
      </c>
      <c r="KMD8" s="897">
        <f t="shared" si="121"/>
        <v>0</v>
      </c>
      <c r="KME8" s="897">
        <f t="shared" si="121"/>
        <v>0</v>
      </c>
      <c r="KMF8" s="897">
        <f t="shared" si="121"/>
        <v>0</v>
      </c>
      <c r="KMG8" s="897">
        <f t="shared" si="121"/>
        <v>0</v>
      </c>
      <c r="KMH8" s="897">
        <f t="shared" si="121"/>
        <v>0</v>
      </c>
      <c r="KMI8" s="897">
        <f t="shared" si="121"/>
        <v>0</v>
      </c>
      <c r="KMJ8" s="897">
        <f t="shared" si="121"/>
        <v>0</v>
      </c>
      <c r="KMK8" s="897">
        <f t="shared" si="121"/>
        <v>0</v>
      </c>
      <c r="KML8" s="897">
        <f t="shared" si="121"/>
        <v>0</v>
      </c>
      <c r="KMM8" s="897">
        <f t="shared" si="121"/>
        <v>0</v>
      </c>
      <c r="KMN8" s="897">
        <f t="shared" si="121"/>
        <v>0</v>
      </c>
      <c r="KMO8" s="897">
        <f t="shared" si="121"/>
        <v>0</v>
      </c>
      <c r="KMP8" s="897">
        <f t="shared" si="121"/>
        <v>0</v>
      </c>
      <c r="KMQ8" s="897">
        <f t="shared" si="121"/>
        <v>0</v>
      </c>
      <c r="KMR8" s="897">
        <f t="shared" si="121"/>
        <v>0</v>
      </c>
      <c r="KMS8" s="897">
        <f t="shared" si="121"/>
        <v>0</v>
      </c>
      <c r="KMT8" s="897">
        <f t="shared" si="121"/>
        <v>0</v>
      </c>
      <c r="KMU8" s="897">
        <f t="shared" si="121"/>
        <v>0</v>
      </c>
      <c r="KMV8" s="897">
        <f t="shared" si="121"/>
        <v>0</v>
      </c>
      <c r="KMW8" s="897">
        <f t="shared" si="121"/>
        <v>0</v>
      </c>
      <c r="KMX8" s="897">
        <f t="shared" si="121"/>
        <v>0</v>
      </c>
      <c r="KMY8" s="897">
        <f t="shared" si="121"/>
        <v>0</v>
      </c>
      <c r="KMZ8" s="897">
        <f t="shared" si="121"/>
        <v>0</v>
      </c>
      <c r="KNA8" s="897">
        <f t="shared" si="121"/>
        <v>0</v>
      </c>
      <c r="KNB8" s="897">
        <f t="shared" si="121"/>
        <v>0</v>
      </c>
      <c r="KNC8" s="897">
        <f t="shared" si="121"/>
        <v>0</v>
      </c>
      <c r="KND8" s="897">
        <f t="shared" si="121"/>
        <v>0</v>
      </c>
      <c r="KNE8" s="897">
        <f t="shared" si="121"/>
        <v>0</v>
      </c>
      <c r="KNF8" s="897">
        <f t="shared" si="121"/>
        <v>0</v>
      </c>
      <c r="KNG8" s="897">
        <f t="shared" si="121"/>
        <v>0</v>
      </c>
      <c r="KNH8" s="897">
        <f t="shared" si="121"/>
        <v>0</v>
      </c>
      <c r="KNI8" s="897">
        <f t="shared" si="121"/>
        <v>0</v>
      </c>
      <c r="KNJ8" s="897">
        <f t="shared" si="121"/>
        <v>0</v>
      </c>
      <c r="KNK8" s="897">
        <f t="shared" si="121"/>
        <v>0</v>
      </c>
      <c r="KNL8" s="897">
        <f t="shared" si="121"/>
        <v>0</v>
      </c>
      <c r="KNM8" s="897">
        <f t="shared" si="121"/>
        <v>0</v>
      </c>
      <c r="KNN8" s="897">
        <f t="shared" si="121"/>
        <v>0</v>
      </c>
      <c r="KNO8" s="897">
        <f t="shared" si="121"/>
        <v>0</v>
      </c>
      <c r="KNP8" s="897">
        <f t="shared" si="121"/>
        <v>0</v>
      </c>
      <c r="KNQ8" s="897">
        <f t="shared" si="121"/>
        <v>0</v>
      </c>
      <c r="KNR8" s="897">
        <f t="shared" si="121"/>
        <v>0</v>
      </c>
      <c r="KNS8" s="897">
        <f t="shared" si="121"/>
        <v>0</v>
      </c>
      <c r="KNT8" s="897">
        <f t="shared" si="121"/>
        <v>0</v>
      </c>
      <c r="KNU8" s="897">
        <f t="shared" si="121"/>
        <v>0</v>
      </c>
      <c r="KNV8" s="897">
        <f t="shared" si="121"/>
        <v>0</v>
      </c>
      <c r="KNW8" s="897">
        <f t="shared" si="121"/>
        <v>0</v>
      </c>
      <c r="KNX8" s="897">
        <f t="shared" si="121"/>
        <v>0</v>
      </c>
      <c r="KNY8" s="897">
        <f t="shared" si="121"/>
        <v>0</v>
      </c>
      <c r="KNZ8" s="897">
        <f t="shared" si="121"/>
        <v>0</v>
      </c>
      <c r="KOA8" s="897">
        <f t="shared" si="121"/>
        <v>0</v>
      </c>
      <c r="KOB8" s="897">
        <f t="shared" si="121"/>
        <v>0</v>
      </c>
      <c r="KOC8" s="897">
        <f t="shared" si="121"/>
        <v>0</v>
      </c>
      <c r="KOD8" s="897">
        <f t="shared" si="121"/>
        <v>0</v>
      </c>
      <c r="KOE8" s="897">
        <f t="shared" si="121"/>
        <v>0</v>
      </c>
      <c r="KOF8" s="897">
        <f t="shared" si="121"/>
        <v>0</v>
      </c>
      <c r="KOG8" s="897">
        <f t="shared" si="121"/>
        <v>0</v>
      </c>
      <c r="KOH8" s="897">
        <f t="shared" si="121"/>
        <v>0</v>
      </c>
      <c r="KOI8" s="897">
        <f t="shared" si="121"/>
        <v>0</v>
      </c>
      <c r="KOJ8" s="897">
        <f t="shared" ref="KOJ8:KQU8" si="122">KOJ9+KOJ18+KOJ40+KOJ44+KOJ50+KOJ14</f>
        <v>0</v>
      </c>
      <c r="KOK8" s="897">
        <f t="shared" si="122"/>
        <v>0</v>
      </c>
      <c r="KOL8" s="897">
        <f t="shared" si="122"/>
        <v>0</v>
      </c>
      <c r="KOM8" s="897">
        <f t="shared" si="122"/>
        <v>0</v>
      </c>
      <c r="KON8" s="897">
        <f t="shared" si="122"/>
        <v>0</v>
      </c>
      <c r="KOO8" s="897">
        <f t="shared" si="122"/>
        <v>0</v>
      </c>
      <c r="KOP8" s="897">
        <f t="shared" si="122"/>
        <v>0</v>
      </c>
      <c r="KOQ8" s="897">
        <f t="shared" si="122"/>
        <v>0</v>
      </c>
      <c r="KOR8" s="897">
        <f t="shared" si="122"/>
        <v>0</v>
      </c>
      <c r="KOS8" s="897">
        <f t="shared" si="122"/>
        <v>0</v>
      </c>
      <c r="KOT8" s="897">
        <f t="shared" si="122"/>
        <v>0</v>
      </c>
      <c r="KOU8" s="897">
        <f t="shared" si="122"/>
        <v>0</v>
      </c>
      <c r="KOV8" s="897">
        <f t="shared" si="122"/>
        <v>0</v>
      </c>
      <c r="KOW8" s="897">
        <f t="shared" si="122"/>
        <v>0</v>
      </c>
      <c r="KOX8" s="897">
        <f t="shared" si="122"/>
        <v>0</v>
      </c>
      <c r="KOY8" s="897">
        <f t="shared" si="122"/>
        <v>0</v>
      </c>
      <c r="KOZ8" s="897">
        <f t="shared" si="122"/>
        <v>0</v>
      </c>
      <c r="KPA8" s="897">
        <f t="shared" si="122"/>
        <v>0</v>
      </c>
      <c r="KPB8" s="897">
        <f t="shared" si="122"/>
        <v>0</v>
      </c>
      <c r="KPC8" s="897">
        <f t="shared" si="122"/>
        <v>0</v>
      </c>
      <c r="KPD8" s="897">
        <f t="shared" si="122"/>
        <v>0</v>
      </c>
      <c r="KPE8" s="897">
        <f t="shared" si="122"/>
        <v>0</v>
      </c>
      <c r="KPF8" s="897">
        <f t="shared" si="122"/>
        <v>0</v>
      </c>
      <c r="KPG8" s="897">
        <f t="shared" si="122"/>
        <v>0</v>
      </c>
      <c r="KPH8" s="897">
        <f t="shared" si="122"/>
        <v>0</v>
      </c>
      <c r="KPI8" s="897">
        <f t="shared" si="122"/>
        <v>0</v>
      </c>
      <c r="KPJ8" s="897">
        <f t="shared" si="122"/>
        <v>0</v>
      </c>
      <c r="KPK8" s="897">
        <f t="shared" si="122"/>
        <v>0</v>
      </c>
      <c r="KPL8" s="897">
        <f t="shared" si="122"/>
        <v>0</v>
      </c>
      <c r="KPM8" s="897">
        <f t="shared" si="122"/>
        <v>0</v>
      </c>
      <c r="KPN8" s="897">
        <f t="shared" si="122"/>
        <v>0</v>
      </c>
      <c r="KPO8" s="897">
        <f t="shared" si="122"/>
        <v>0</v>
      </c>
      <c r="KPP8" s="897">
        <f t="shared" si="122"/>
        <v>0</v>
      </c>
      <c r="KPQ8" s="897">
        <f t="shared" si="122"/>
        <v>0</v>
      </c>
      <c r="KPR8" s="897">
        <f t="shared" si="122"/>
        <v>0</v>
      </c>
      <c r="KPS8" s="897">
        <f t="shared" si="122"/>
        <v>0</v>
      </c>
      <c r="KPT8" s="897">
        <f t="shared" si="122"/>
        <v>0</v>
      </c>
      <c r="KPU8" s="897">
        <f t="shared" si="122"/>
        <v>0</v>
      </c>
      <c r="KPV8" s="897">
        <f t="shared" si="122"/>
        <v>0</v>
      </c>
      <c r="KPW8" s="897">
        <f t="shared" si="122"/>
        <v>0</v>
      </c>
      <c r="KPX8" s="897">
        <f t="shared" si="122"/>
        <v>0</v>
      </c>
      <c r="KPY8" s="897">
        <f t="shared" si="122"/>
        <v>0</v>
      </c>
      <c r="KPZ8" s="897">
        <f t="shared" si="122"/>
        <v>0</v>
      </c>
      <c r="KQA8" s="897">
        <f t="shared" si="122"/>
        <v>0</v>
      </c>
      <c r="KQB8" s="897">
        <f t="shared" si="122"/>
        <v>0</v>
      </c>
      <c r="KQC8" s="897">
        <f t="shared" si="122"/>
        <v>0</v>
      </c>
      <c r="KQD8" s="897">
        <f t="shared" si="122"/>
        <v>0</v>
      </c>
      <c r="KQE8" s="897">
        <f t="shared" si="122"/>
        <v>0</v>
      </c>
      <c r="KQF8" s="897">
        <f t="shared" si="122"/>
        <v>0</v>
      </c>
      <c r="KQG8" s="897">
        <f t="shared" si="122"/>
        <v>0</v>
      </c>
      <c r="KQH8" s="897">
        <f t="shared" si="122"/>
        <v>0</v>
      </c>
      <c r="KQI8" s="897">
        <f t="shared" si="122"/>
        <v>0</v>
      </c>
      <c r="KQJ8" s="897">
        <f t="shared" si="122"/>
        <v>0</v>
      </c>
      <c r="KQK8" s="897">
        <f t="shared" si="122"/>
        <v>0</v>
      </c>
      <c r="KQL8" s="897">
        <f t="shared" si="122"/>
        <v>0</v>
      </c>
      <c r="KQM8" s="897">
        <f t="shared" si="122"/>
        <v>0</v>
      </c>
      <c r="KQN8" s="897">
        <f t="shared" si="122"/>
        <v>0</v>
      </c>
      <c r="KQO8" s="897">
        <f t="shared" si="122"/>
        <v>0</v>
      </c>
      <c r="KQP8" s="897">
        <f t="shared" si="122"/>
        <v>0</v>
      </c>
      <c r="KQQ8" s="897">
        <f t="shared" si="122"/>
        <v>0</v>
      </c>
      <c r="KQR8" s="897">
        <f t="shared" si="122"/>
        <v>0</v>
      </c>
      <c r="KQS8" s="897">
        <f t="shared" si="122"/>
        <v>0</v>
      </c>
      <c r="KQT8" s="897">
        <f t="shared" si="122"/>
        <v>0</v>
      </c>
      <c r="KQU8" s="897">
        <f t="shared" si="122"/>
        <v>0</v>
      </c>
      <c r="KQV8" s="897">
        <f t="shared" ref="KQV8:KTG8" si="123">KQV9+KQV18+KQV40+KQV44+KQV50+KQV14</f>
        <v>0</v>
      </c>
      <c r="KQW8" s="897">
        <f t="shared" si="123"/>
        <v>0</v>
      </c>
      <c r="KQX8" s="897">
        <f t="shared" si="123"/>
        <v>0</v>
      </c>
      <c r="KQY8" s="897">
        <f t="shared" si="123"/>
        <v>0</v>
      </c>
      <c r="KQZ8" s="897">
        <f t="shared" si="123"/>
        <v>0</v>
      </c>
      <c r="KRA8" s="897">
        <f t="shared" si="123"/>
        <v>0</v>
      </c>
      <c r="KRB8" s="897">
        <f t="shared" si="123"/>
        <v>0</v>
      </c>
      <c r="KRC8" s="897">
        <f t="shared" si="123"/>
        <v>0</v>
      </c>
      <c r="KRD8" s="897">
        <f t="shared" si="123"/>
        <v>0</v>
      </c>
      <c r="KRE8" s="897">
        <f t="shared" si="123"/>
        <v>0</v>
      </c>
      <c r="KRF8" s="897">
        <f t="shared" si="123"/>
        <v>0</v>
      </c>
      <c r="KRG8" s="897">
        <f t="shared" si="123"/>
        <v>0</v>
      </c>
      <c r="KRH8" s="897">
        <f t="shared" si="123"/>
        <v>0</v>
      </c>
      <c r="KRI8" s="897">
        <f t="shared" si="123"/>
        <v>0</v>
      </c>
      <c r="KRJ8" s="897">
        <f t="shared" si="123"/>
        <v>0</v>
      </c>
      <c r="KRK8" s="897">
        <f t="shared" si="123"/>
        <v>0</v>
      </c>
      <c r="KRL8" s="897">
        <f t="shared" si="123"/>
        <v>0</v>
      </c>
      <c r="KRM8" s="897">
        <f t="shared" si="123"/>
        <v>0</v>
      </c>
      <c r="KRN8" s="897">
        <f t="shared" si="123"/>
        <v>0</v>
      </c>
      <c r="KRO8" s="897">
        <f t="shared" si="123"/>
        <v>0</v>
      </c>
      <c r="KRP8" s="897">
        <f t="shared" si="123"/>
        <v>0</v>
      </c>
      <c r="KRQ8" s="897">
        <f t="shared" si="123"/>
        <v>0</v>
      </c>
      <c r="KRR8" s="897">
        <f t="shared" si="123"/>
        <v>0</v>
      </c>
      <c r="KRS8" s="897">
        <f t="shared" si="123"/>
        <v>0</v>
      </c>
      <c r="KRT8" s="897">
        <f t="shared" si="123"/>
        <v>0</v>
      </c>
      <c r="KRU8" s="897">
        <f t="shared" si="123"/>
        <v>0</v>
      </c>
      <c r="KRV8" s="897">
        <f t="shared" si="123"/>
        <v>0</v>
      </c>
      <c r="KRW8" s="897">
        <f t="shared" si="123"/>
        <v>0</v>
      </c>
      <c r="KRX8" s="897">
        <f t="shared" si="123"/>
        <v>0</v>
      </c>
      <c r="KRY8" s="897">
        <f t="shared" si="123"/>
        <v>0</v>
      </c>
      <c r="KRZ8" s="897">
        <f t="shared" si="123"/>
        <v>0</v>
      </c>
      <c r="KSA8" s="897">
        <f t="shared" si="123"/>
        <v>0</v>
      </c>
      <c r="KSB8" s="897">
        <f t="shared" si="123"/>
        <v>0</v>
      </c>
      <c r="KSC8" s="897">
        <f t="shared" si="123"/>
        <v>0</v>
      </c>
      <c r="KSD8" s="897">
        <f t="shared" si="123"/>
        <v>0</v>
      </c>
      <c r="KSE8" s="897">
        <f t="shared" si="123"/>
        <v>0</v>
      </c>
      <c r="KSF8" s="897">
        <f t="shared" si="123"/>
        <v>0</v>
      </c>
      <c r="KSG8" s="897">
        <f t="shared" si="123"/>
        <v>0</v>
      </c>
      <c r="KSH8" s="897">
        <f t="shared" si="123"/>
        <v>0</v>
      </c>
      <c r="KSI8" s="897">
        <f t="shared" si="123"/>
        <v>0</v>
      </c>
      <c r="KSJ8" s="897">
        <f t="shared" si="123"/>
        <v>0</v>
      </c>
      <c r="KSK8" s="897">
        <f t="shared" si="123"/>
        <v>0</v>
      </c>
      <c r="KSL8" s="897">
        <f t="shared" si="123"/>
        <v>0</v>
      </c>
      <c r="KSM8" s="897">
        <f t="shared" si="123"/>
        <v>0</v>
      </c>
      <c r="KSN8" s="897">
        <f t="shared" si="123"/>
        <v>0</v>
      </c>
      <c r="KSO8" s="897">
        <f t="shared" si="123"/>
        <v>0</v>
      </c>
      <c r="KSP8" s="897">
        <f t="shared" si="123"/>
        <v>0</v>
      </c>
      <c r="KSQ8" s="897">
        <f t="shared" si="123"/>
        <v>0</v>
      </c>
      <c r="KSR8" s="897">
        <f t="shared" si="123"/>
        <v>0</v>
      </c>
      <c r="KSS8" s="897">
        <f t="shared" si="123"/>
        <v>0</v>
      </c>
      <c r="KST8" s="897">
        <f t="shared" si="123"/>
        <v>0</v>
      </c>
      <c r="KSU8" s="897">
        <f t="shared" si="123"/>
        <v>0</v>
      </c>
      <c r="KSV8" s="897">
        <f t="shared" si="123"/>
        <v>0</v>
      </c>
      <c r="KSW8" s="897">
        <f t="shared" si="123"/>
        <v>0</v>
      </c>
      <c r="KSX8" s="897">
        <f t="shared" si="123"/>
        <v>0</v>
      </c>
      <c r="KSY8" s="897">
        <f t="shared" si="123"/>
        <v>0</v>
      </c>
      <c r="KSZ8" s="897">
        <f t="shared" si="123"/>
        <v>0</v>
      </c>
      <c r="KTA8" s="897">
        <f t="shared" si="123"/>
        <v>0</v>
      </c>
      <c r="KTB8" s="897">
        <f t="shared" si="123"/>
        <v>0</v>
      </c>
      <c r="KTC8" s="897">
        <f t="shared" si="123"/>
        <v>0</v>
      </c>
      <c r="KTD8" s="897">
        <f t="shared" si="123"/>
        <v>0</v>
      </c>
      <c r="KTE8" s="897">
        <f t="shared" si="123"/>
        <v>0</v>
      </c>
      <c r="KTF8" s="897">
        <f t="shared" si="123"/>
        <v>0</v>
      </c>
      <c r="KTG8" s="897">
        <f t="shared" si="123"/>
        <v>0</v>
      </c>
      <c r="KTH8" s="897">
        <f t="shared" ref="KTH8:KVS8" si="124">KTH9+KTH18+KTH40+KTH44+KTH50+KTH14</f>
        <v>0</v>
      </c>
      <c r="KTI8" s="897">
        <f t="shared" si="124"/>
        <v>0</v>
      </c>
      <c r="KTJ8" s="897">
        <f t="shared" si="124"/>
        <v>0</v>
      </c>
      <c r="KTK8" s="897">
        <f t="shared" si="124"/>
        <v>0</v>
      </c>
      <c r="KTL8" s="897">
        <f t="shared" si="124"/>
        <v>0</v>
      </c>
      <c r="KTM8" s="897">
        <f t="shared" si="124"/>
        <v>0</v>
      </c>
      <c r="KTN8" s="897">
        <f t="shared" si="124"/>
        <v>0</v>
      </c>
      <c r="KTO8" s="897">
        <f t="shared" si="124"/>
        <v>0</v>
      </c>
      <c r="KTP8" s="897">
        <f t="shared" si="124"/>
        <v>0</v>
      </c>
      <c r="KTQ8" s="897">
        <f t="shared" si="124"/>
        <v>0</v>
      </c>
      <c r="KTR8" s="897">
        <f t="shared" si="124"/>
        <v>0</v>
      </c>
      <c r="KTS8" s="897">
        <f t="shared" si="124"/>
        <v>0</v>
      </c>
      <c r="KTT8" s="897">
        <f t="shared" si="124"/>
        <v>0</v>
      </c>
      <c r="KTU8" s="897">
        <f t="shared" si="124"/>
        <v>0</v>
      </c>
      <c r="KTV8" s="897">
        <f t="shared" si="124"/>
        <v>0</v>
      </c>
      <c r="KTW8" s="897">
        <f t="shared" si="124"/>
        <v>0</v>
      </c>
      <c r="KTX8" s="897">
        <f t="shared" si="124"/>
        <v>0</v>
      </c>
      <c r="KTY8" s="897">
        <f t="shared" si="124"/>
        <v>0</v>
      </c>
      <c r="KTZ8" s="897">
        <f t="shared" si="124"/>
        <v>0</v>
      </c>
      <c r="KUA8" s="897">
        <f t="shared" si="124"/>
        <v>0</v>
      </c>
      <c r="KUB8" s="897">
        <f t="shared" si="124"/>
        <v>0</v>
      </c>
      <c r="KUC8" s="897">
        <f t="shared" si="124"/>
        <v>0</v>
      </c>
      <c r="KUD8" s="897">
        <f t="shared" si="124"/>
        <v>0</v>
      </c>
      <c r="KUE8" s="897">
        <f t="shared" si="124"/>
        <v>0</v>
      </c>
      <c r="KUF8" s="897">
        <f t="shared" si="124"/>
        <v>0</v>
      </c>
      <c r="KUG8" s="897">
        <f t="shared" si="124"/>
        <v>0</v>
      </c>
      <c r="KUH8" s="897">
        <f t="shared" si="124"/>
        <v>0</v>
      </c>
      <c r="KUI8" s="897">
        <f t="shared" si="124"/>
        <v>0</v>
      </c>
      <c r="KUJ8" s="897">
        <f t="shared" si="124"/>
        <v>0</v>
      </c>
      <c r="KUK8" s="897">
        <f t="shared" si="124"/>
        <v>0</v>
      </c>
      <c r="KUL8" s="897">
        <f t="shared" si="124"/>
        <v>0</v>
      </c>
      <c r="KUM8" s="897">
        <f t="shared" si="124"/>
        <v>0</v>
      </c>
      <c r="KUN8" s="897">
        <f t="shared" si="124"/>
        <v>0</v>
      </c>
      <c r="KUO8" s="897">
        <f t="shared" si="124"/>
        <v>0</v>
      </c>
      <c r="KUP8" s="897">
        <f t="shared" si="124"/>
        <v>0</v>
      </c>
      <c r="KUQ8" s="897">
        <f t="shared" si="124"/>
        <v>0</v>
      </c>
      <c r="KUR8" s="897">
        <f t="shared" si="124"/>
        <v>0</v>
      </c>
      <c r="KUS8" s="897">
        <f t="shared" si="124"/>
        <v>0</v>
      </c>
      <c r="KUT8" s="897">
        <f t="shared" si="124"/>
        <v>0</v>
      </c>
      <c r="KUU8" s="897">
        <f t="shared" si="124"/>
        <v>0</v>
      </c>
      <c r="KUV8" s="897">
        <f t="shared" si="124"/>
        <v>0</v>
      </c>
      <c r="KUW8" s="897">
        <f t="shared" si="124"/>
        <v>0</v>
      </c>
      <c r="KUX8" s="897">
        <f t="shared" si="124"/>
        <v>0</v>
      </c>
      <c r="KUY8" s="897">
        <f t="shared" si="124"/>
        <v>0</v>
      </c>
      <c r="KUZ8" s="897">
        <f t="shared" si="124"/>
        <v>0</v>
      </c>
      <c r="KVA8" s="897">
        <f t="shared" si="124"/>
        <v>0</v>
      </c>
      <c r="KVB8" s="897">
        <f t="shared" si="124"/>
        <v>0</v>
      </c>
      <c r="KVC8" s="897">
        <f t="shared" si="124"/>
        <v>0</v>
      </c>
      <c r="KVD8" s="897">
        <f t="shared" si="124"/>
        <v>0</v>
      </c>
      <c r="KVE8" s="897">
        <f t="shared" si="124"/>
        <v>0</v>
      </c>
      <c r="KVF8" s="897">
        <f t="shared" si="124"/>
        <v>0</v>
      </c>
      <c r="KVG8" s="897">
        <f t="shared" si="124"/>
        <v>0</v>
      </c>
      <c r="KVH8" s="897">
        <f t="shared" si="124"/>
        <v>0</v>
      </c>
      <c r="KVI8" s="897">
        <f t="shared" si="124"/>
        <v>0</v>
      </c>
      <c r="KVJ8" s="897">
        <f t="shared" si="124"/>
        <v>0</v>
      </c>
      <c r="KVK8" s="897">
        <f t="shared" si="124"/>
        <v>0</v>
      </c>
      <c r="KVL8" s="897">
        <f t="shared" si="124"/>
        <v>0</v>
      </c>
      <c r="KVM8" s="897">
        <f t="shared" si="124"/>
        <v>0</v>
      </c>
      <c r="KVN8" s="897">
        <f t="shared" si="124"/>
        <v>0</v>
      </c>
      <c r="KVO8" s="897">
        <f t="shared" si="124"/>
        <v>0</v>
      </c>
      <c r="KVP8" s="897">
        <f t="shared" si="124"/>
        <v>0</v>
      </c>
      <c r="KVQ8" s="897">
        <f t="shared" si="124"/>
        <v>0</v>
      </c>
      <c r="KVR8" s="897">
        <f t="shared" si="124"/>
        <v>0</v>
      </c>
      <c r="KVS8" s="897">
        <f t="shared" si="124"/>
        <v>0</v>
      </c>
      <c r="KVT8" s="897">
        <f t="shared" ref="KVT8:KYE8" si="125">KVT9+KVT18+KVT40+KVT44+KVT50+KVT14</f>
        <v>0</v>
      </c>
      <c r="KVU8" s="897">
        <f t="shared" si="125"/>
        <v>0</v>
      </c>
      <c r="KVV8" s="897">
        <f t="shared" si="125"/>
        <v>0</v>
      </c>
      <c r="KVW8" s="897">
        <f t="shared" si="125"/>
        <v>0</v>
      </c>
      <c r="KVX8" s="897">
        <f t="shared" si="125"/>
        <v>0</v>
      </c>
      <c r="KVY8" s="897">
        <f t="shared" si="125"/>
        <v>0</v>
      </c>
      <c r="KVZ8" s="897">
        <f t="shared" si="125"/>
        <v>0</v>
      </c>
      <c r="KWA8" s="897">
        <f t="shared" si="125"/>
        <v>0</v>
      </c>
      <c r="KWB8" s="897">
        <f t="shared" si="125"/>
        <v>0</v>
      </c>
      <c r="KWC8" s="897">
        <f t="shared" si="125"/>
        <v>0</v>
      </c>
      <c r="KWD8" s="897">
        <f t="shared" si="125"/>
        <v>0</v>
      </c>
      <c r="KWE8" s="897">
        <f t="shared" si="125"/>
        <v>0</v>
      </c>
      <c r="KWF8" s="897">
        <f t="shared" si="125"/>
        <v>0</v>
      </c>
      <c r="KWG8" s="897">
        <f t="shared" si="125"/>
        <v>0</v>
      </c>
      <c r="KWH8" s="897">
        <f t="shared" si="125"/>
        <v>0</v>
      </c>
      <c r="KWI8" s="897">
        <f t="shared" si="125"/>
        <v>0</v>
      </c>
      <c r="KWJ8" s="897">
        <f t="shared" si="125"/>
        <v>0</v>
      </c>
      <c r="KWK8" s="897">
        <f t="shared" si="125"/>
        <v>0</v>
      </c>
      <c r="KWL8" s="897">
        <f t="shared" si="125"/>
        <v>0</v>
      </c>
      <c r="KWM8" s="897">
        <f t="shared" si="125"/>
        <v>0</v>
      </c>
      <c r="KWN8" s="897">
        <f t="shared" si="125"/>
        <v>0</v>
      </c>
      <c r="KWO8" s="897">
        <f t="shared" si="125"/>
        <v>0</v>
      </c>
      <c r="KWP8" s="897">
        <f t="shared" si="125"/>
        <v>0</v>
      </c>
      <c r="KWQ8" s="897">
        <f t="shared" si="125"/>
        <v>0</v>
      </c>
      <c r="KWR8" s="897">
        <f t="shared" si="125"/>
        <v>0</v>
      </c>
      <c r="KWS8" s="897">
        <f t="shared" si="125"/>
        <v>0</v>
      </c>
      <c r="KWT8" s="897">
        <f t="shared" si="125"/>
        <v>0</v>
      </c>
      <c r="KWU8" s="897">
        <f t="shared" si="125"/>
        <v>0</v>
      </c>
      <c r="KWV8" s="897">
        <f t="shared" si="125"/>
        <v>0</v>
      </c>
      <c r="KWW8" s="897">
        <f t="shared" si="125"/>
        <v>0</v>
      </c>
      <c r="KWX8" s="897">
        <f t="shared" si="125"/>
        <v>0</v>
      </c>
      <c r="KWY8" s="897">
        <f t="shared" si="125"/>
        <v>0</v>
      </c>
      <c r="KWZ8" s="897">
        <f t="shared" si="125"/>
        <v>0</v>
      </c>
      <c r="KXA8" s="897">
        <f t="shared" si="125"/>
        <v>0</v>
      </c>
      <c r="KXB8" s="897">
        <f t="shared" si="125"/>
        <v>0</v>
      </c>
      <c r="KXC8" s="897">
        <f t="shared" si="125"/>
        <v>0</v>
      </c>
      <c r="KXD8" s="897">
        <f t="shared" si="125"/>
        <v>0</v>
      </c>
      <c r="KXE8" s="897">
        <f t="shared" si="125"/>
        <v>0</v>
      </c>
      <c r="KXF8" s="897">
        <f t="shared" si="125"/>
        <v>0</v>
      </c>
      <c r="KXG8" s="897">
        <f t="shared" si="125"/>
        <v>0</v>
      </c>
      <c r="KXH8" s="897">
        <f t="shared" si="125"/>
        <v>0</v>
      </c>
      <c r="KXI8" s="897">
        <f t="shared" si="125"/>
        <v>0</v>
      </c>
      <c r="KXJ8" s="897">
        <f t="shared" si="125"/>
        <v>0</v>
      </c>
      <c r="KXK8" s="897">
        <f t="shared" si="125"/>
        <v>0</v>
      </c>
      <c r="KXL8" s="897">
        <f t="shared" si="125"/>
        <v>0</v>
      </c>
      <c r="KXM8" s="897">
        <f t="shared" si="125"/>
        <v>0</v>
      </c>
      <c r="KXN8" s="897">
        <f t="shared" si="125"/>
        <v>0</v>
      </c>
      <c r="KXO8" s="897">
        <f t="shared" si="125"/>
        <v>0</v>
      </c>
      <c r="KXP8" s="897">
        <f t="shared" si="125"/>
        <v>0</v>
      </c>
      <c r="KXQ8" s="897">
        <f t="shared" si="125"/>
        <v>0</v>
      </c>
      <c r="KXR8" s="897">
        <f t="shared" si="125"/>
        <v>0</v>
      </c>
      <c r="KXS8" s="897">
        <f t="shared" si="125"/>
        <v>0</v>
      </c>
      <c r="KXT8" s="897">
        <f t="shared" si="125"/>
        <v>0</v>
      </c>
      <c r="KXU8" s="897">
        <f t="shared" si="125"/>
        <v>0</v>
      </c>
      <c r="KXV8" s="897">
        <f t="shared" si="125"/>
        <v>0</v>
      </c>
      <c r="KXW8" s="897">
        <f t="shared" si="125"/>
        <v>0</v>
      </c>
      <c r="KXX8" s="897">
        <f t="shared" si="125"/>
        <v>0</v>
      </c>
      <c r="KXY8" s="897">
        <f t="shared" si="125"/>
        <v>0</v>
      </c>
      <c r="KXZ8" s="897">
        <f t="shared" si="125"/>
        <v>0</v>
      </c>
      <c r="KYA8" s="897">
        <f t="shared" si="125"/>
        <v>0</v>
      </c>
      <c r="KYB8" s="897">
        <f t="shared" si="125"/>
        <v>0</v>
      </c>
      <c r="KYC8" s="897">
        <f t="shared" si="125"/>
        <v>0</v>
      </c>
      <c r="KYD8" s="897">
        <f t="shared" si="125"/>
        <v>0</v>
      </c>
      <c r="KYE8" s="897">
        <f t="shared" si="125"/>
        <v>0</v>
      </c>
      <c r="KYF8" s="897">
        <f t="shared" ref="KYF8:LAQ8" si="126">KYF9+KYF18+KYF40+KYF44+KYF50+KYF14</f>
        <v>0</v>
      </c>
      <c r="KYG8" s="897">
        <f t="shared" si="126"/>
        <v>0</v>
      </c>
      <c r="KYH8" s="897">
        <f t="shared" si="126"/>
        <v>0</v>
      </c>
      <c r="KYI8" s="897">
        <f t="shared" si="126"/>
        <v>0</v>
      </c>
      <c r="KYJ8" s="897">
        <f t="shared" si="126"/>
        <v>0</v>
      </c>
      <c r="KYK8" s="897">
        <f t="shared" si="126"/>
        <v>0</v>
      </c>
      <c r="KYL8" s="897">
        <f t="shared" si="126"/>
        <v>0</v>
      </c>
      <c r="KYM8" s="897">
        <f t="shared" si="126"/>
        <v>0</v>
      </c>
      <c r="KYN8" s="897">
        <f t="shared" si="126"/>
        <v>0</v>
      </c>
      <c r="KYO8" s="897">
        <f t="shared" si="126"/>
        <v>0</v>
      </c>
      <c r="KYP8" s="897">
        <f t="shared" si="126"/>
        <v>0</v>
      </c>
      <c r="KYQ8" s="897">
        <f t="shared" si="126"/>
        <v>0</v>
      </c>
      <c r="KYR8" s="897">
        <f t="shared" si="126"/>
        <v>0</v>
      </c>
      <c r="KYS8" s="897">
        <f t="shared" si="126"/>
        <v>0</v>
      </c>
      <c r="KYT8" s="897">
        <f t="shared" si="126"/>
        <v>0</v>
      </c>
      <c r="KYU8" s="897">
        <f t="shared" si="126"/>
        <v>0</v>
      </c>
      <c r="KYV8" s="897">
        <f t="shared" si="126"/>
        <v>0</v>
      </c>
      <c r="KYW8" s="897">
        <f t="shared" si="126"/>
        <v>0</v>
      </c>
      <c r="KYX8" s="897">
        <f t="shared" si="126"/>
        <v>0</v>
      </c>
      <c r="KYY8" s="897">
        <f t="shared" si="126"/>
        <v>0</v>
      </c>
      <c r="KYZ8" s="897">
        <f t="shared" si="126"/>
        <v>0</v>
      </c>
      <c r="KZA8" s="897">
        <f t="shared" si="126"/>
        <v>0</v>
      </c>
      <c r="KZB8" s="897">
        <f t="shared" si="126"/>
        <v>0</v>
      </c>
      <c r="KZC8" s="897">
        <f t="shared" si="126"/>
        <v>0</v>
      </c>
      <c r="KZD8" s="897">
        <f t="shared" si="126"/>
        <v>0</v>
      </c>
      <c r="KZE8" s="897">
        <f t="shared" si="126"/>
        <v>0</v>
      </c>
      <c r="KZF8" s="897">
        <f t="shared" si="126"/>
        <v>0</v>
      </c>
      <c r="KZG8" s="897">
        <f t="shared" si="126"/>
        <v>0</v>
      </c>
      <c r="KZH8" s="897">
        <f t="shared" si="126"/>
        <v>0</v>
      </c>
      <c r="KZI8" s="897">
        <f t="shared" si="126"/>
        <v>0</v>
      </c>
      <c r="KZJ8" s="897">
        <f t="shared" si="126"/>
        <v>0</v>
      </c>
      <c r="KZK8" s="897">
        <f t="shared" si="126"/>
        <v>0</v>
      </c>
      <c r="KZL8" s="897">
        <f t="shared" si="126"/>
        <v>0</v>
      </c>
      <c r="KZM8" s="897">
        <f t="shared" si="126"/>
        <v>0</v>
      </c>
      <c r="KZN8" s="897">
        <f t="shared" si="126"/>
        <v>0</v>
      </c>
      <c r="KZO8" s="897">
        <f t="shared" si="126"/>
        <v>0</v>
      </c>
      <c r="KZP8" s="897">
        <f t="shared" si="126"/>
        <v>0</v>
      </c>
      <c r="KZQ8" s="897">
        <f t="shared" si="126"/>
        <v>0</v>
      </c>
      <c r="KZR8" s="897">
        <f t="shared" si="126"/>
        <v>0</v>
      </c>
      <c r="KZS8" s="897">
        <f t="shared" si="126"/>
        <v>0</v>
      </c>
      <c r="KZT8" s="897">
        <f t="shared" si="126"/>
        <v>0</v>
      </c>
      <c r="KZU8" s="897">
        <f t="shared" si="126"/>
        <v>0</v>
      </c>
      <c r="KZV8" s="897">
        <f t="shared" si="126"/>
        <v>0</v>
      </c>
      <c r="KZW8" s="897">
        <f t="shared" si="126"/>
        <v>0</v>
      </c>
      <c r="KZX8" s="897">
        <f t="shared" si="126"/>
        <v>0</v>
      </c>
      <c r="KZY8" s="897">
        <f t="shared" si="126"/>
        <v>0</v>
      </c>
      <c r="KZZ8" s="897">
        <f t="shared" si="126"/>
        <v>0</v>
      </c>
      <c r="LAA8" s="897">
        <f t="shared" si="126"/>
        <v>0</v>
      </c>
      <c r="LAB8" s="897">
        <f t="shared" si="126"/>
        <v>0</v>
      </c>
      <c r="LAC8" s="897">
        <f t="shared" si="126"/>
        <v>0</v>
      </c>
      <c r="LAD8" s="897">
        <f t="shared" si="126"/>
        <v>0</v>
      </c>
      <c r="LAE8" s="897">
        <f t="shared" si="126"/>
        <v>0</v>
      </c>
      <c r="LAF8" s="897">
        <f t="shared" si="126"/>
        <v>0</v>
      </c>
      <c r="LAG8" s="897">
        <f t="shared" si="126"/>
        <v>0</v>
      </c>
      <c r="LAH8" s="897">
        <f t="shared" si="126"/>
        <v>0</v>
      </c>
      <c r="LAI8" s="897">
        <f t="shared" si="126"/>
        <v>0</v>
      </c>
      <c r="LAJ8" s="897">
        <f t="shared" si="126"/>
        <v>0</v>
      </c>
      <c r="LAK8" s="897">
        <f t="shared" si="126"/>
        <v>0</v>
      </c>
      <c r="LAL8" s="897">
        <f t="shared" si="126"/>
        <v>0</v>
      </c>
      <c r="LAM8" s="897">
        <f t="shared" si="126"/>
        <v>0</v>
      </c>
      <c r="LAN8" s="897">
        <f t="shared" si="126"/>
        <v>0</v>
      </c>
      <c r="LAO8" s="897">
        <f t="shared" si="126"/>
        <v>0</v>
      </c>
      <c r="LAP8" s="897">
        <f t="shared" si="126"/>
        <v>0</v>
      </c>
      <c r="LAQ8" s="897">
        <f t="shared" si="126"/>
        <v>0</v>
      </c>
      <c r="LAR8" s="897">
        <f t="shared" ref="LAR8:LDC8" si="127">LAR9+LAR18+LAR40+LAR44+LAR50+LAR14</f>
        <v>0</v>
      </c>
      <c r="LAS8" s="897">
        <f t="shared" si="127"/>
        <v>0</v>
      </c>
      <c r="LAT8" s="897">
        <f t="shared" si="127"/>
        <v>0</v>
      </c>
      <c r="LAU8" s="897">
        <f t="shared" si="127"/>
        <v>0</v>
      </c>
      <c r="LAV8" s="897">
        <f t="shared" si="127"/>
        <v>0</v>
      </c>
      <c r="LAW8" s="897">
        <f t="shared" si="127"/>
        <v>0</v>
      </c>
      <c r="LAX8" s="897">
        <f t="shared" si="127"/>
        <v>0</v>
      </c>
      <c r="LAY8" s="897">
        <f t="shared" si="127"/>
        <v>0</v>
      </c>
      <c r="LAZ8" s="897">
        <f t="shared" si="127"/>
        <v>0</v>
      </c>
      <c r="LBA8" s="897">
        <f t="shared" si="127"/>
        <v>0</v>
      </c>
      <c r="LBB8" s="897">
        <f t="shared" si="127"/>
        <v>0</v>
      </c>
      <c r="LBC8" s="897">
        <f t="shared" si="127"/>
        <v>0</v>
      </c>
      <c r="LBD8" s="897">
        <f t="shared" si="127"/>
        <v>0</v>
      </c>
      <c r="LBE8" s="897">
        <f t="shared" si="127"/>
        <v>0</v>
      </c>
      <c r="LBF8" s="897">
        <f t="shared" si="127"/>
        <v>0</v>
      </c>
      <c r="LBG8" s="897">
        <f t="shared" si="127"/>
        <v>0</v>
      </c>
      <c r="LBH8" s="897">
        <f t="shared" si="127"/>
        <v>0</v>
      </c>
      <c r="LBI8" s="897">
        <f t="shared" si="127"/>
        <v>0</v>
      </c>
      <c r="LBJ8" s="897">
        <f t="shared" si="127"/>
        <v>0</v>
      </c>
      <c r="LBK8" s="897">
        <f t="shared" si="127"/>
        <v>0</v>
      </c>
      <c r="LBL8" s="897">
        <f t="shared" si="127"/>
        <v>0</v>
      </c>
      <c r="LBM8" s="897">
        <f t="shared" si="127"/>
        <v>0</v>
      </c>
      <c r="LBN8" s="897">
        <f t="shared" si="127"/>
        <v>0</v>
      </c>
      <c r="LBO8" s="897">
        <f t="shared" si="127"/>
        <v>0</v>
      </c>
      <c r="LBP8" s="897">
        <f t="shared" si="127"/>
        <v>0</v>
      </c>
      <c r="LBQ8" s="897">
        <f t="shared" si="127"/>
        <v>0</v>
      </c>
      <c r="LBR8" s="897">
        <f t="shared" si="127"/>
        <v>0</v>
      </c>
      <c r="LBS8" s="897">
        <f t="shared" si="127"/>
        <v>0</v>
      </c>
      <c r="LBT8" s="897">
        <f t="shared" si="127"/>
        <v>0</v>
      </c>
      <c r="LBU8" s="897">
        <f t="shared" si="127"/>
        <v>0</v>
      </c>
      <c r="LBV8" s="897">
        <f t="shared" si="127"/>
        <v>0</v>
      </c>
      <c r="LBW8" s="897">
        <f t="shared" si="127"/>
        <v>0</v>
      </c>
      <c r="LBX8" s="897">
        <f t="shared" si="127"/>
        <v>0</v>
      </c>
      <c r="LBY8" s="897">
        <f t="shared" si="127"/>
        <v>0</v>
      </c>
      <c r="LBZ8" s="897">
        <f t="shared" si="127"/>
        <v>0</v>
      </c>
      <c r="LCA8" s="897">
        <f t="shared" si="127"/>
        <v>0</v>
      </c>
      <c r="LCB8" s="897">
        <f t="shared" si="127"/>
        <v>0</v>
      </c>
      <c r="LCC8" s="897">
        <f t="shared" si="127"/>
        <v>0</v>
      </c>
      <c r="LCD8" s="897">
        <f t="shared" si="127"/>
        <v>0</v>
      </c>
      <c r="LCE8" s="897">
        <f t="shared" si="127"/>
        <v>0</v>
      </c>
      <c r="LCF8" s="897">
        <f t="shared" si="127"/>
        <v>0</v>
      </c>
      <c r="LCG8" s="897">
        <f t="shared" si="127"/>
        <v>0</v>
      </c>
      <c r="LCH8" s="897">
        <f t="shared" si="127"/>
        <v>0</v>
      </c>
      <c r="LCI8" s="897">
        <f t="shared" si="127"/>
        <v>0</v>
      </c>
      <c r="LCJ8" s="897">
        <f t="shared" si="127"/>
        <v>0</v>
      </c>
      <c r="LCK8" s="897">
        <f t="shared" si="127"/>
        <v>0</v>
      </c>
      <c r="LCL8" s="897">
        <f t="shared" si="127"/>
        <v>0</v>
      </c>
      <c r="LCM8" s="897">
        <f t="shared" si="127"/>
        <v>0</v>
      </c>
      <c r="LCN8" s="897">
        <f t="shared" si="127"/>
        <v>0</v>
      </c>
      <c r="LCO8" s="897">
        <f t="shared" si="127"/>
        <v>0</v>
      </c>
      <c r="LCP8" s="897">
        <f t="shared" si="127"/>
        <v>0</v>
      </c>
      <c r="LCQ8" s="897">
        <f t="shared" si="127"/>
        <v>0</v>
      </c>
      <c r="LCR8" s="897">
        <f t="shared" si="127"/>
        <v>0</v>
      </c>
      <c r="LCS8" s="897">
        <f t="shared" si="127"/>
        <v>0</v>
      </c>
      <c r="LCT8" s="897">
        <f t="shared" si="127"/>
        <v>0</v>
      </c>
      <c r="LCU8" s="897">
        <f t="shared" si="127"/>
        <v>0</v>
      </c>
      <c r="LCV8" s="897">
        <f t="shared" si="127"/>
        <v>0</v>
      </c>
      <c r="LCW8" s="897">
        <f t="shared" si="127"/>
        <v>0</v>
      </c>
      <c r="LCX8" s="897">
        <f t="shared" si="127"/>
        <v>0</v>
      </c>
      <c r="LCY8" s="897">
        <f t="shared" si="127"/>
        <v>0</v>
      </c>
      <c r="LCZ8" s="897">
        <f t="shared" si="127"/>
        <v>0</v>
      </c>
      <c r="LDA8" s="897">
        <f t="shared" si="127"/>
        <v>0</v>
      </c>
      <c r="LDB8" s="897">
        <f t="shared" si="127"/>
        <v>0</v>
      </c>
      <c r="LDC8" s="897">
        <f t="shared" si="127"/>
        <v>0</v>
      </c>
      <c r="LDD8" s="897">
        <f t="shared" ref="LDD8:LFO8" si="128">LDD9+LDD18+LDD40+LDD44+LDD50+LDD14</f>
        <v>0</v>
      </c>
      <c r="LDE8" s="897">
        <f t="shared" si="128"/>
        <v>0</v>
      </c>
      <c r="LDF8" s="897">
        <f t="shared" si="128"/>
        <v>0</v>
      </c>
      <c r="LDG8" s="897">
        <f t="shared" si="128"/>
        <v>0</v>
      </c>
      <c r="LDH8" s="897">
        <f t="shared" si="128"/>
        <v>0</v>
      </c>
      <c r="LDI8" s="897">
        <f t="shared" si="128"/>
        <v>0</v>
      </c>
      <c r="LDJ8" s="897">
        <f t="shared" si="128"/>
        <v>0</v>
      </c>
      <c r="LDK8" s="897">
        <f t="shared" si="128"/>
        <v>0</v>
      </c>
      <c r="LDL8" s="897">
        <f t="shared" si="128"/>
        <v>0</v>
      </c>
      <c r="LDM8" s="897">
        <f t="shared" si="128"/>
        <v>0</v>
      </c>
      <c r="LDN8" s="897">
        <f t="shared" si="128"/>
        <v>0</v>
      </c>
      <c r="LDO8" s="897">
        <f t="shared" si="128"/>
        <v>0</v>
      </c>
      <c r="LDP8" s="897">
        <f t="shared" si="128"/>
        <v>0</v>
      </c>
      <c r="LDQ8" s="897">
        <f t="shared" si="128"/>
        <v>0</v>
      </c>
      <c r="LDR8" s="897">
        <f t="shared" si="128"/>
        <v>0</v>
      </c>
      <c r="LDS8" s="897">
        <f t="shared" si="128"/>
        <v>0</v>
      </c>
      <c r="LDT8" s="897">
        <f t="shared" si="128"/>
        <v>0</v>
      </c>
      <c r="LDU8" s="897">
        <f t="shared" si="128"/>
        <v>0</v>
      </c>
      <c r="LDV8" s="897">
        <f t="shared" si="128"/>
        <v>0</v>
      </c>
      <c r="LDW8" s="897">
        <f t="shared" si="128"/>
        <v>0</v>
      </c>
      <c r="LDX8" s="897">
        <f t="shared" si="128"/>
        <v>0</v>
      </c>
      <c r="LDY8" s="897">
        <f t="shared" si="128"/>
        <v>0</v>
      </c>
      <c r="LDZ8" s="897">
        <f t="shared" si="128"/>
        <v>0</v>
      </c>
      <c r="LEA8" s="897">
        <f t="shared" si="128"/>
        <v>0</v>
      </c>
      <c r="LEB8" s="897">
        <f t="shared" si="128"/>
        <v>0</v>
      </c>
      <c r="LEC8" s="897">
        <f t="shared" si="128"/>
        <v>0</v>
      </c>
      <c r="LED8" s="897">
        <f t="shared" si="128"/>
        <v>0</v>
      </c>
      <c r="LEE8" s="897">
        <f t="shared" si="128"/>
        <v>0</v>
      </c>
      <c r="LEF8" s="897">
        <f t="shared" si="128"/>
        <v>0</v>
      </c>
      <c r="LEG8" s="897">
        <f t="shared" si="128"/>
        <v>0</v>
      </c>
      <c r="LEH8" s="897">
        <f t="shared" si="128"/>
        <v>0</v>
      </c>
      <c r="LEI8" s="897">
        <f t="shared" si="128"/>
        <v>0</v>
      </c>
      <c r="LEJ8" s="897">
        <f t="shared" si="128"/>
        <v>0</v>
      </c>
      <c r="LEK8" s="897">
        <f t="shared" si="128"/>
        <v>0</v>
      </c>
      <c r="LEL8" s="897">
        <f t="shared" si="128"/>
        <v>0</v>
      </c>
      <c r="LEM8" s="897">
        <f t="shared" si="128"/>
        <v>0</v>
      </c>
      <c r="LEN8" s="897">
        <f t="shared" si="128"/>
        <v>0</v>
      </c>
      <c r="LEO8" s="897">
        <f t="shared" si="128"/>
        <v>0</v>
      </c>
      <c r="LEP8" s="897">
        <f t="shared" si="128"/>
        <v>0</v>
      </c>
      <c r="LEQ8" s="897">
        <f t="shared" si="128"/>
        <v>0</v>
      </c>
      <c r="LER8" s="897">
        <f t="shared" si="128"/>
        <v>0</v>
      </c>
      <c r="LES8" s="897">
        <f t="shared" si="128"/>
        <v>0</v>
      </c>
      <c r="LET8" s="897">
        <f t="shared" si="128"/>
        <v>0</v>
      </c>
      <c r="LEU8" s="897">
        <f t="shared" si="128"/>
        <v>0</v>
      </c>
      <c r="LEV8" s="897">
        <f t="shared" si="128"/>
        <v>0</v>
      </c>
      <c r="LEW8" s="897">
        <f t="shared" si="128"/>
        <v>0</v>
      </c>
      <c r="LEX8" s="897">
        <f t="shared" si="128"/>
        <v>0</v>
      </c>
      <c r="LEY8" s="897">
        <f t="shared" si="128"/>
        <v>0</v>
      </c>
      <c r="LEZ8" s="897">
        <f t="shared" si="128"/>
        <v>0</v>
      </c>
      <c r="LFA8" s="897">
        <f t="shared" si="128"/>
        <v>0</v>
      </c>
      <c r="LFB8" s="897">
        <f t="shared" si="128"/>
        <v>0</v>
      </c>
      <c r="LFC8" s="897">
        <f t="shared" si="128"/>
        <v>0</v>
      </c>
      <c r="LFD8" s="897">
        <f t="shared" si="128"/>
        <v>0</v>
      </c>
      <c r="LFE8" s="897">
        <f t="shared" si="128"/>
        <v>0</v>
      </c>
      <c r="LFF8" s="897">
        <f t="shared" si="128"/>
        <v>0</v>
      </c>
      <c r="LFG8" s="897">
        <f t="shared" si="128"/>
        <v>0</v>
      </c>
      <c r="LFH8" s="897">
        <f t="shared" si="128"/>
        <v>0</v>
      </c>
      <c r="LFI8" s="897">
        <f t="shared" si="128"/>
        <v>0</v>
      </c>
      <c r="LFJ8" s="897">
        <f t="shared" si="128"/>
        <v>0</v>
      </c>
      <c r="LFK8" s="897">
        <f t="shared" si="128"/>
        <v>0</v>
      </c>
      <c r="LFL8" s="897">
        <f t="shared" si="128"/>
        <v>0</v>
      </c>
      <c r="LFM8" s="897">
        <f t="shared" si="128"/>
        <v>0</v>
      </c>
      <c r="LFN8" s="897">
        <f t="shared" si="128"/>
        <v>0</v>
      </c>
      <c r="LFO8" s="897">
        <f t="shared" si="128"/>
        <v>0</v>
      </c>
      <c r="LFP8" s="897">
        <f t="shared" ref="LFP8:LIA8" si="129">LFP9+LFP18+LFP40+LFP44+LFP50+LFP14</f>
        <v>0</v>
      </c>
      <c r="LFQ8" s="897">
        <f t="shared" si="129"/>
        <v>0</v>
      </c>
      <c r="LFR8" s="897">
        <f t="shared" si="129"/>
        <v>0</v>
      </c>
      <c r="LFS8" s="897">
        <f t="shared" si="129"/>
        <v>0</v>
      </c>
      <c r="LFT8" s="897">
        <f t="shared" si="129"/>
        <v>0</v>
      </c>
      <c r="LFU8" s="897">
        <f t="shared" si="129"/>
        <v>0</v>
      </c>
      <c r="LFV8" s="897">
        <f t="shared" si="129"/>
        <v>0</v>
      </c>
      <c r="LFW8" s="897">
        <f t="shared" si="129"/>
        <v>0</v>
      </c>
      <c r="LFX8" s="897">
        <f t="shared" si="129"/>
        <v>0</v>
      </c>
      <c r="LFY8" s="897">
        <f t="shared" si="129"/>
        <v>0</v>
      </c>
      <c r="LFZ8" s="897">
        <f t="shared" si="129"/>
        <v>0</v>
      </c>
      <c r="LGA8" s="897">
        <f t="shared" si="129"/>
        <v>0</v>
      </c>
      <c r="LGB8" s="897">
        <f t="shared" si="129"/>
        <v>0</v>
      </c>
      <c r="LGC8" s="897">
        <f t="shared" si="129"/>
        <v>0</v>
      </c>
      <c r="LGD8" s="897">
        <f t="shared" si="129"/>
        <v>0</v>
      </c>
      <c r="LGE8" s="897">
        <f t="shared" si="129"/>
        <v>0</v>
      </c>
      <c r="LGF8" s="897">
        <f t="shared" si="129"/>
        <v>0</v>
      </c>
      <c r="LGG8" s="897">
        <f t="shared" si="129"/>
        <v>0</v>
      </c>
      <c r="LGH8" s="897">
        <f t="shared" si="129"/>
        <v>0</v>
      </c>
      <c r="LGI8" s="897">
        <f t="shared" si="129"/>
        <v>0</v>
      </c>
      <c r="LGJ8" s="897">
        <f t="shared" si="129"/>
        <v>0</v>
      </c>
      <c r="LGK8" s="897">
        <f t="shared" si="129"/>
        <v>0</v>
      </c>
      <c r="LGL8" s="897">
        <f t="shared" si="129"/>
        <v>0</v>
      </c>
      <c r="LGM8" s="897">
        <f t="shared" si="129"/>
        <v>0</v>
      </c>
      <c r="LGN8" s="897">
        <f t="shared" si="129"/>
        <v>0</v>
      </c>
      <c r="LGO8" s="897">
        <f t="shared" si="129"/>
        <v>0</v>
      </c>
      <c r="LGP8" s="897">
        <f t="shared" si="129"/>
        <v>0</v>
      </c>
      <c r="LGQ8" s="897">
        <f t="shared" si="129"/>
        <v>0</v>
      </c>
      <c r="LGR8" s="897">
        <f t="shared" si="129"/>
        <v>0</v>
      </c>
      <c r="LGS8" s="897">
        <f t="shared" si="129"/>
        <v>0</v>
      </c>
      <c r="LGT8" s="897">
        <f t="shared" si="129"/>
        <v>0</v>
      </c>
      <c r="LGU8" s="897">
        <f t="shared" si="129"/>
        <v>0</v>
      </c>
      <c r="LGV8" s="897">
        <f t="shared" si="129"/>
        <v>0</v>
      </c>
      <c r="LGW8" s="897">
        <f t="shared" si="129"/>
        <v>0</v>
      </c>
      <c r="LGX8" s="897">
        <f t="shared" si="129"/>
        <v>0</v>
      </c>
      <c r="LGY8" s="897">
        <f t="shared" si="129"/>
        <v>0</v>
      </c>
      <c r="LGZ8" s="897">
        <f t="shared" si="129"/>
        <v>0</v>
      </c>
      <c r="LHA8" s="897">
        <f t="shared" si="129"/>
        <v>0</v>
      </c>
      <c r="LHB8" s="897">
        <f t="shared" si="129"/>
        <v>0</v>
      </c>
      <c r="LHC8" s="897">
        <f t="shared" si="129"/>
        <v>0</v>
      </c>
      <c r="LHD8" s="897">
        <f t="shared" si="129"/>
        <v>0</v>
      </c>
      <c r="LHE8" s="897">
        <f t="shared" si="129"/>
        <v>0</v>
      </c>
      <c r="LHF8" s="897">
        <f t="shared" si="129"/>
        <v>0</v>
      </c>
      <c r="LHG8" s="897">
        <f t="shared" si="129"/>
        <v>0</v>
      </c>
      <c r="LHH8" s="897">
        <f t="shared" si="129"/>
        <v>0</v>
      </c>
      <c r="LHI8" s="897">
        <f t="shared" si="129"/>
        <v>0</v>
      </c>
      <c r="LHJ8" s="897">
        <f t="shared" si="129"/>
        <v>0</v>
      </c>
      <c r="LHK8" s="897">
        <f t="shared" si="129"/>
        <v>0</v>
      </c>
      <c r="LHL8" s="897">
        <f t="shared" si="129"/>
        <v>0</v>
      </c>
      <c r="LHM8" s="897">
        <f t="shared" si="129"/>
        <v>0</v>
      </c>
      <c r="LHN8" s="897">
        <f t="shared" si="129"/>
        <v>0</v>
      </c>
      <c r="LHO8" s="897">
        <f t="shared" si="129"/>
        <v>0</v>
      </c>
      <c r="LHP8" s="897">
        <f t="shared" si="129"/>
        <v>0</v>
      </c>
      <c r="LHQ8" s="897">
        <f t="shared" si="129"/>
        <v>0</v>
      </c>
      <c r="LHR8" s="897">
        <f t="shared" si="129"/>
        <v>0</v>
      </c>
      <c r="LHS8" s="897">
        <f t="shared" si="129"/>
        <v>0</v>
      </c>
      <c r="LHT8" s="897">
        <f t="shared" si="129"/>
        <v>0</v>
      </c>
      <c r="LHU8" s="897">
        <f t="shared" si="129"/>
        <v>0</v>
      </c>
      <c r="LHV8" s="897">
        <f t="shared" si="129"/>
        <v>0</v>
      </c>
      <c r="LHW8" s="897">
        <f t="shared" si="129"/>
        <v>0</v>
      </c>
      <c r="LHX8" s="897">
        <f t="shared" si="129"/>
        <v>0</v>
      </c>
      <c r="LHY8" s="897">
        <f t="shared" si="129"/>
        <v>0</v>
      </c>
      <c r="LHZ8" s="897">
        <f t="shared" si="129"/>
        <v>0</v>
      </c>
      <c r="LIA8" s="897">
        <f t="shared" si="129"/>
        <v>0</v>
      </c>
      <c r="LIB8" s="897">
        <f t="shared" ref="LIB8:LKM8" si="130">LIB9+LIB18+LIB40+LIB44+LIB50+LIB14</f>
        <v>0</v>
      </c>
      <c r="LIC8" s="897">
        <f t="shared" si="130"/>
        <v>0</v>
      </c>
      <c r="LID8" s="897">
        <f t="shared" si="130"/>
        <v>0</v>
      </c>
      <c r="LIE8" s="897">
        <f t="shared" si="130"/>
        <v>0</v>
      </c>
      <c r="LIF8" s="897">
        <f t="shared" si="130"/>
        <v>0</v>
      </c>
      <c r="LIG8" s="897">
        <f t="shared" si="130"/>
        <v>0</v>
      </c>
      <c r="LIH8" s="897">
        <f t="shared" si="130"/>
        <v>0</v>
      </c>
      <c r="LII8" s="897">
        <f t="shared" si="130"/>
        <v>0</v>
      </c>
      <c r="LIJ8" s="897">
        <f t="shared" si="130"/>
        <v>0</v>
      </c>
      <c r="LIK8" s="897">
        <f t="shared" si="130"/>
        <v>0</v>
      </c>
      <c r="LIL8" s="897">
        <f t="shared" si="130"/>
        <v>0</v>
      </c>
      <c r="LIM8" s="897">
        <f t="shared" si="130"/>
        <v>0</v>
      </c>
      <c r="LIN8" s="897">
        <f t="shared" si="130"/>
        <v>0</v>
      </c>
      <c r="LIO8" s="897">
        <f t="shared" si="130"/>
        <v>0</v>
      </c>
      <c r="LIP8" s="897">
        <f t="shared" si="130"/>
        <v>0</v>
      </c>
      <c r="LIQ8" s="897">
        <f t="shared" si="130"/>
        <v>0</v>
      </c>
      <c r="LIR8" s="897">
        <f t="shared" si="130"/>
        <v>0</v>
      </c>
      <c r="LIS8" s="897">
        <f t="shared" si="130"/>
        <v>0</v>
      </c>
      <c r="LIT8" s="897">
        <f t="shared" si="130"/>
        <v>0</v>
      </c>
      <c r="LIU8" s="897">
        <f t="shared" si="130"/>
        <v>0</v>
      </c>
      <c r="LIV8" s="897">
        <f t="shared" si="130"/>
        <v>0</v>
      </c>
      <c r="LIW8" s="897">
        <f t="shared" si="130"/>
        <v>0</v>
      </c>
      <c r="LIX8" s="897">
        <f t="shared" si="130"/>
        <v>0</v>
      </c>
      <c r="LIY8" s="897">
        <f t="shared" si="130"/>
        <v>0</v>
      </c>
      <c r="LIZ8" s="897">
        <f t="shared" si="130"/>
        <v>0</v>
      </c>
      <c r="LJA8" s="897">
        <f t="shared" si="130"/>
        <v>0</v>
      </c>
      <c r="LJB8" s="897">
        <f t="shared" si="130"/>
        <v>0</v>
      </c>
      <c r="LJC8" s="897">
        <f t="shared" si="130"/>
        <v>0</v>
      </c>
      <c r="LJD8" s="897">
        <f t="shared" si="130"/>
        <v>0</v>
      </c>
      <c r="LJE8" s="897">
        <f t="shared" si="130"/>
        <v>0</v>
      </c>
      <c r="LJF8" s="897">
        <f t="shared" si="130"/>
        <v>0</v>
      </c>
      <c r="LJG8" s="897">
        <f t="shared" si="130"/>
        <v>0</v>
      </c>
      <c r="LJH8" s="897">
        <f t="shared" si="130"/>
        <v>0</v>
      </c>
      <c r="LJI8" s="897">
        <f t="shared" si="130"/>
        <v>0</v>
      </c>
      <c r="LJJ8" s="897">
        <f t="shared" si="130"/>
        <v>0</v>
      </c>
      <c r="LJK8" s="897">
        <f t="shared" si="130"/>
        <v>0</v>
      </c>
      <c r="LJL8" s="897">
        <f t="shared" si="130"/>
        <v>0</v>
      </c>
      <c r="LJM8" s="897">
        <f t="shared" si="130"/>
        <v>0</v>
      </c>
      <c r="LJN8" s="897">
        <f t="shared" si="130"/>
        <v>0</v>
      </c>
      <c r="LJO8" s="897">
        <f t="shared" si="130"/>
        <v>0</v>
      </c>
      <c r="LJP8" s="897">
        <f t="shared" si="130"/>
        <v>0</v>
      </c>
      <c r="LJQ8" s="897">
        <f t="shared" si="130"/>
        <v>0</v>
      </c>
      <c r="LJR8" s="897">
        <f t="shared" si="130"/>
        <v>0</v>
      </c>
      <c r="LJS8" s="897">
        <f t="shared" si="130"/>
        <v>0</v>
      </c>
      <c r="LJT8" s="897">
        <f t="shared" si="130"/>
        <v>0</v>
      </c>
      <c r="LJU8" s="897">
        <f t="shared" si="130"/>
        <v>0</v>
      </c>
      <c r="LJV8" s="897">
        <f t="shared" si="130"/>
        <v>0</v>
      </c>
      <c r="LJW8" s="897">
        <f t="shared" si="130"/>
        <v>0</v>
      </c>
      <c r="LJX8" s="897">
        <f t="shared" si="130"/>
        <v>0</v>
      </c>
      <c r="LJY8" s="897">
        <f t="shared" si="130"/>
        <v>0</v>
      </c>
      <c r="LJZ8" s="897">
        <f t="shared" si="130"/>
        <v>0</v>
      </c>
      <c r="LKA8" s="897">
        <f t="shared" si="130"/>
        <v>0</v>
      </c>
      <c r="LKB8" s="897">
        <f t="shared" si="130"/>
        <v>0</v>
      </c>
      <c r="LKC8" s="897">
        <f t="shared" si="130"/>
        <v>0</v>
      </c>
      <c r="LKD8" s="897">
        <f t="shared" si="130"/>
        <v>0</v>
      </c>
      <c r="LKE8" s="897">
        <f t="shared" si="130"/>
        <v>0</v>
      </c>
      <c r="LKF8" s="897">
        <f t="shared" si="130"/>
        <v>0</v>
      </c>
      <c r="LKG8" s="897">
        <f t="shared" si="130"/>
        <v>0</v>
      </c>
      <c r="LKH8" s="897">
        <f t="shared" si="130"/>
        <v>0</v>
      </c>
      <c r="LKI8" s="897">
        <f t="shared" si="130"/>
        <v>0</v>
      </c>
      <c r="LKJ8" s="897">
        <f t="shared" si="130"/>
        <v>0</v>
      </c>
      <c r="LKK8" s="897">
        <f t="shared" si="130"/>
        <v>0</v>
      </c>
      <c r="LKL8" s="897">
        <f t="shared" si="130"/>
        <v>0</v>
      </c>
      <c r="LKM8" s="897">
        <f t="shared" si="130"/>
        <v>0</v>
      </c>
      <c r="LKN8" s="897">
        <f t="shared" ref="LKN8:LMY8" si="131">LKN9+LKN18+LKN40+LKN44+LKN50+LKN14</f>
        <v>0</v>
      </c>
      <c r="LKO8" s="897">
        <f t="shared" si="131"/>
        <v>0</v>
      </c>
      <c r="LKP8" s="897">
        <f t="shared" si="131"/>
        <v>0</v>
      </c>
      <c r="LKQ8" s="897">
        <f t="shared" si="131"/>
        <v>0</v>
      </c>
      <c r="LKR8" s="897">
        <f t="shared" si="131"/>
        <v>0</v>
      </c>
      <c r="LKS8" s="897">
        <f t="shared" si="131"/>
        <v>0</v>
      </c>
      <c r="LKT8" s="897">
        <f t="shared" si="131"/>
        <v>0</v>
      </c>
      <c r="LKU8" s="897">
        <f t="shared" si="131"/>
        <v>0</v>
      </c>
      <c r="LKV8" s="897">
        <f t="shared" si="131"/>
        <v>0</v>
      </c>
      <c r="LKW8" s="897">
        <f t="shared" si="131"/>
        <v>0</v>
      </c>
      <c r="LKX8" s="897">
        <f t="shared" si="131"/>
        <v>0</v>
      </c>
      <c r="LKY8" s="897">
        <f t="shared" si="131"/>
        <v>0</v>
      </c>
      <c r="LKZ8" s="897">
        <f t="shared" si="131"/>
        <v>0</v>
      </c>
      <c r="LLA8" s="897">
        <f t="shared" si="131"/>
        <v>0</v>
      </c>
      <c r="LLB8" s="897">
        <f t="shared" si="131"/>
        <v>0</v>
      </c>
      <c r="LLC8" s="897">
        <f t="shared" si="131"/>
        <v>0</v>
      </c>
      <c r="LLD8" s="897">
        <f t="shared" si="131"/>
        <v>0</v>
      </c>
      <c r="LLE8" s="897">
        <f t="shared" si="131"/>
        <v>0</v>
      </c>
      <c r="LLF8" s="897">
        <f t="shared" si="131"/>
        <v>0</v>
      </c>
      <c r="LLG8" s="897">
        <f t="shared" si="131"/>
        <v>0</v>
      </c>
      <c r="LLH8" s="897">
        <f t="shared" si="131"/>
        <v>0</v>
      </c>
      <c r="LLI8" s="897">
        <f t="shared" si="131"/>
        <v>0</v>
      </c>
      <c r="LLJ8" s="897">
        <f t="shared" si="131"/>
        <v>0</v>
      </c>
      <c r="LLK8" s="897">
        <f t="shared" si="131"/>
        <v>0</v>
      </c>
      <c r="LLL8" s="897">
        <f t="shared" si="131"/>
        <v>0</v>
      </c>
      <c r="LLM8" s="897">
        <f t="shared" si="131"/>
        <v>0</v>
      </c>
      <c r="LLN8" s="897">
        <f t="shared" si="131"/>
        <v>0</v>
      </c>
      <c r="LLO8" s="897">
        <f t="shared" si="131"/>
        <v>0</v>
      </c>
      <c r="LLP8" s="897">
        <f t="shared" si="131"/>
        <v>0</v>
      </c>
      <c r="LLQ8" s="897">
        <f t="shared" si="131"/>
        <v>0</v>
      </c>
      <c r="LLR8" s="897">
        <f t="shared" si="131"/>
        <v>0</v>
      </c>
      <c r="LLS8" s="897">
        <f t="shared" si="131"/>
        <v>0</v>
      </c>
      <c r="LLT8" s="897">
        <f t="shared" si="131"/>
        <v>0</v>
      </c>
      <c r="LLU8" s="897">
        <f t="shared" si="131"/>
        <v>0</v>
      </c>
      <c r="LLV8" s="897">
        <f t="shared" si="131"/>
        <v>0</v>
      </c>
      <c r="LLW8" s="897">
        <f t="shared" si="131"/>
        <v>0</v>
      </c>
      <c r="LLX8" s="897">
        <f t="shared" si="131"/>
        <v>0</v>
      </c>
      <c r="LLY8" s="897">
        <f t="shared" si="131"/>
        <v>0</v>
      </c>
      <c r="LLZ8" s="897">
        <f t="shared" si="131"/>
        <v>0</v>
      </c>
      <c r="LMA8" s="897">
        <f t="shared" si="131"/>
        <v>0</v>
      </c>
      <c r="LMB8" s="897">
        <f t="shared" si="131"/>
        <v>0</v>
      </c>
      <c r="LMC8" s="897">
        <f t="shared" si="131"/>
        <v>0</v>
      </c>
      <c r="LMD8" s="897">
        <f t="shared" si="131"/>
        <v>0</v>
      </c>
      <c r="LME8" s="897">
        <f t="shared" si="131"/>
        <v>0</v>
      </c>
      <c r="LMF8" s="897">
        <f t="shared" si="131"/>
        <v>0</v>
      </c>
      <c r="LMG8" s="897">
        <f t="shared" si="131"/>
        <v>0</v>
      </c>
      <c r="LMH8" s="897">
        <f t="shared" si="131"/>
        <v>0</v>
      </c>
      <c r="LMI8" s="897">
        <f t="shared" si="131"/>
        <v>0</v>
      </c>
      <c r="LMJ8" s="897">
        <f t="shared" si="131"/>
        <v>0</v>
      </c>
      <c r="LMK8" s="897">
        <f t="shared" si="131"/>
        <v>0</v>
      </c>
      <c r="LML8" s="897">
        <f t="shared" si="131"/>
        <v>0</v>
      </c>
      <c r="LMM8" s="897">
        <f t="shared" si="131"/>
        <v>0</v>
      </c>
      <c r="LMN8" s="897">
        <f t="shared" si="131"/>
        <v>0</v>
      </c>
      <c r="LMO8" s="897">
        <f t="shared" si="131"/>
        <v>0</v>
      </c>
      <c r="LMP8" s="897">
        <f t="shared" si="131"/>
        <v>0</v>
      </c>
      <c r="LMQ8" s="897">
        <f t="shared" si="131"/>
        <v>0</v>
      </c>
      <c r="LMR8" s="897">
        <f t="shared" si="131"/>
        <v>0</v>
      </c>
      <c r="LMS8" s="897">
        <f t="shared" si="131"/>
        <v>0</v>
      </c>
      <c r="LMT8" s="897">
        <f t="shared" si="131"/>
        <v>0</v>
      </c>
      <c r="LMU8" s="897">
        <f t="shared" si="131"/>
        <v>0</v>
      </c>
      <c r="LMV8" s="897">
        <f t="shared" si="131"/>
        <v>0</v>
      </c>
      <c r="LMW8" s="897">
        <f t="shared" si="131"/>
        <v>0</v>
      </c>
      <c r="LMX8" s="897">
        <f t="shared" si="131"/>
        <v>0</v>
      </c>
      <c r="LMY8" s="897">
        <f t="shared" si="131"/>
        <v>0</v>
      </c>
      <c r="LMZ8" s="897">
        <f t="shared" ref="LMZ8:LPK8" si="132">LMZ9+LMZ18+LMZ40+LMZ44+LMZ50+LMZ14</f>
        <v>0</v>
      </c>
      <c r="LNA8" s="897">
        <f t="shared" si="132"/>
        <v>0</v>
      </c>
      <c r="LNB8" s="897">
        <f t="shared" si="132"/>
        <v>0</v>
      </c>
      <c r="LNC8" s="897">
        <f t="shared" si="132"/>
        <v>0</v>
      </c>
      <c r="LND8" s="897">
        <f t="shared" si="132"/>
        <v>0</v>
      </c>
      <c r="LNE8" s="897">
        <f t="shared" si="132"/>
        <v>0</v>
      </c>
      <c r="LNF8" s="897">
        <f t="shared" si="132"/>
        <v>0</v>
      </c>
      <c r="LNG8" s="897">
        <f t="shared" si="132"/>
        <v>0</v>
      </c>
      <c r="LNH8" s="897">
        <f t="shared" si="132"/>
        <v>0</v>
      </c>
      <c r="LNI8" s="897">
        <f t="shared" si="132"/>
        <v>0</v>
      </c>
      <c r="LNJ8" s="897">
        <f t="shared" si="132"/>
        <v>0</v>
      </c>
      <c r="LNK8" s="897">
        <f t="shared" si="132"/>
        <v>0</v>
      </c>
      <c r="LNL8" s="897">
        <f t="shared" si="132"/>
        <v>0</v>
      </c>
      <c r="LNM8" s="897">
        <f t="shared" si="132"/>
        <v>0</v>
      </c>
      <c r="LNN8" s="897">
        <f t="shared" si="132"/>
        <v>0</v>
      </c>
      <c r="LNO8" s="897">
        <f t="shared" si="132"/>
        <v>0</v>
      </c>
      <c r="LNP8" s="897">
        <f t="shared" si="132"/>
        <v>0</v>
      </c>
      <c r="LNQ8" s="897">
        <f t="shared" si="132"/>
        <v>0</v>
      </c>
      <c r="LNR8" s="897">
        <f t="shared" si="132"/>
        <v>0</v>
      </c>
      <c r="LNS8" s="897">
        <f t="shared" si="132"/>
        <v>0</v>
      </c>
      <c r="LNT8" s="897">
        <f t="shared" si="132"/>
        <v>0</v>
      </c>
      <c r="LNU8" s="897">
        <f t="shared" si="132"/>
        <v>0</v>
      </c>
      <c r="LNV8" s="897">
        <f t="shared" si="132"/>
        <v>0</v>
      </c>
      <c r="LNW8" s="897">
        <f t="shared" si="132"/>
        <v>0</v>
      </c>
      <c r="LNX8" s="897">
        <f t="shared" si="132"/>
        <v>0</v>
      </c>
      <c r="LNY8" s="897">
        <f t="shared" si="132"/>
        <v>0</v>
      </c>
      <c r="LNZ8" s="897">
        <f t="shared" si="132"/>
        <v>0</v>
      </c>
      <c r="LOA8" s="897">
        <f t="shared" si="132"/>
        <v>0</v>
      </c>
      <c r="LOB8" s="897">
        <f t="shared" si="132"/>
        <v>0</v>
      </c>
      <c r="LOC8" s="897">
        <f t="shared" si="132"/>
        <v>0</v>
      </c>
      <c r="LOD8" s="897">
        <f t="shared" si="132"/>
        <v>0</v>
      </c>
      <c r="LOE8" s="897">
        <f t="shared" si="132"/>
        <v>0</v>
      </c>
      <c r="LOF8" s="897">
        <f t="shared" si="132"/>
        <v>0</v>
      </c>
      <c r="LOG8" s="897">
        <f t="shared" si="132"/>
        <v>0</v>
      </c>
      <c r="LOH8" s="897">
        <f t="shared" si="132"/>
        <v>0</v>
      </c>
      <c r="LOI8" s="897">
        <f t="shared" si="132"/>
        <v>0</v>
      </c>
      <c r="LOJ8" s="897">
        <f t="shared" si="132"/>
        <v>0</v>
      </c>
      <c r="LOK8" s="897">
        <f t="shared" si="132"/>
        <v>0</v>
      </c>
      <c r="LOL8" s="897">
        <f t="shared" si="132"/>
        <v>0</v>
      </c>
      <c r="LOM8" s="897">
        <f t="shared" si="132"/>
        <v>0</v>
      </c>
      <c r="LON8" s="897">
        <f t="shared" si="132"/>
        <v>0</v>
      </c>
      <c r="LOO8" s="897">
        <f t="shared" si="132"/>
        <v>0</v>
      </c>
      <c r="LOP8" s="897">
        <f t="shared" si="132"/>
        <v>0</v>
      </c>
      <c r="LOQ8" s="897">
        <f t="shared" si="132"/>
        <v>0</v>
      </c>
      <c r="LOR8" s="897">
        <f t="shared" si="132"/>
        <v>0</v>
      </c>
      <c r="LOS8" s="897">
        <f t="shared" si="132"/>
        <v>0</v>
      </c>
      <c r="LOT8" s="897">
        <f t="shared" si="132"/>
        <v>0</v>
      </c>
      <c r="LOU8" s="897">
        <f t="shared" si="132"/>
        <v>0</v>
      </c>
      <c r="LOV8" s="897">
        <f t="shared" si="132"/>
        <v>0</v>
      </c>
      <c r="LOW8" s="897">
        <f t="shared" si="132"/>
        <v>0</v>
      </c>
      <c r="LOX8" s="897">
        <f t="shared" si="132"/>
        <v>0</v>
      </c>
      <c r="LOY8" s="897">
        <f t="shared" si="132"/>
        <v>0</v>
      </c>
      <c r="LOZ8" s="897">
        <f t="shared" si="132"/>
        <v>0</v>
      </c>
      <c r="LPA8" s="897">
        <f t="shared" si="132"/>
        <v>0</v>
      </c>
      <c r="LPB8" s="897">
        <f t="shared" si="132"/>
        <v>0</v>
      </c>
      <c r="LPC8" s="897">
        <f t="shared" si="132"/>
        <v>0</v>
      </c>
      <c r="LPD8" s="897">
        <f t="shared" si="132"/>
        <v>0</v>
      </c>
      <c r="LPE8" s="897">
        <f t="shared" si="132"/>
        <v>0</v>
      </c>
      <c r="LPF8" s="897">
        <f t="shared" si="132"/>
        <v>0</v>
      </c>
      <c r="LPG8" s="897">
        <f t="shared" si="132"/>
        <v>0</v>
      </c>
      <c r="LPH8" s="897">
        <f t="shared" si="132"/>
        <v>0</v>
      </c>
      <c r="LPI8" s="897">
        <f t="shared" si="132"/>
        <v>0</v>
      </c>
      <c r="LPJ8" s="897">
        <f t="shared" si="132"/>
        <v>0</v>
      </c>
      <c r="LPK8" s="897">
        <f t="shared" si="132"/>
        <v>0</v>
      </c>
      <c r="LPL8" s="897">
        <f t="shared" ref="LPL8:LRW8" si="133">LPL9+LPL18+LPL40+LPL44+LPL50+LPL14</f>
        <v>0</v>
      </c>
      <c r="LPM8" s="897">
        <f t="shared" si="133"/>
        <v>0</v>
      </c>
      <c r="LPN8" s="897">
        <f t="shared" si="133"/>
        <v>0</v>
      </c>
      <c r="LPO8" s="897">
        <f t="shared" si="133"/>
        <v>0</v>
      </c>
      <c r="LPP8" s="897">
        <f t="shared" si="133"/>
        <v>0</v>
      </c>
      <c r="LPQ8" s="897">
        <f t="shared" si="133"/>
        <v>0</v>
      </c>
      <c r="LPR8" s="897">
        <f t="shared" si="133"/>
        <v>0</v>
      </c>
      <c r="LPS8" s="897">
        <f t="shared" si="133"/>
        <v>0</v>
      </c>
      <c r="LPT8" s="897">
        <f t="shared" si="133"/>
        <v>0</v>
      </c>
      <c r="LPU8" s="897">
        <f t="shared" si="133"/>
        <v>0</v>
      </c>
      <c r="LPV8" s="897">
        <f t="shared" si="133"/>
        <v>0</v>
      </c>
      <c r="LPW8" s="897">
        <f t="shared" si="133"/>
        <v>0</v>
      </c>
      <c r="LPX8" s="897">
        <f t="shared" si="133"/>
        <v>0</v>
      </c>
      <c r="LPY8" s="897">
        <f t="shared" si="133"/>
        <v>0</v>
      </c>
      <c r="LPZ8" s="897">
        <f t="shared" si="133"/>
        <v>0</v>
      </c>
      <c r="LQA8" s="897">
        <f t="shared" si="133"/>
        <v>0</v>
      </c>
      <c r="LQB8" s="897">
        <f t="shared" si="133"/>
        <v>0</v>
      </c>
      <c r="LQC8" s="897">
        <f t="shared" si="133"/>
        <v>0</v>
      </c>
      <c r="LQD8" s="897">
        <f t="shared" si="133"/>
        <v>0</v>
      </c>
      <c r="LQE8" s="897">
        <f t="shared" si="133"/>
        <v>0</v>
      </c>
      <c r="LQF8" s="897">
        <f t="shared" si="133"/>
        <v>0</v>
      </c>
      <c r="LQG8" s="897">
        <f t="shared" si="133"/>
        <v>0</v>
      </c>
      <c r="LQH8" s="897">
        <f t="shared" si="133"/>
        <v>0</v>
      </c>
      <c r="LQI8" s="897">
        <f t="shared" si="133"/>
        <v>0</v>
      </c>
      <c r="LQJ8" s="897">
        <f t="shared" si="133"/>
        <v>0</v>
      </c>
      <c r="LQK8" s="897">
        <f t="shared" si="133"/>
        <v>0</v>
      </c>
      <c r="LQL8" s="897">
        <f t="shared" si="133"/>
        <v>0</v>
      </c>
      <c r="LQM8" s="897">
        <f t="shared" si="133"/>
        <v>0</v>
      </c>
      <c r="LQN8" s="897">
        <f t="shared" si="133"/>
        <v>0</v>
      </c>
      <c r="LQO8" s="897">
        <f t="shared" si="133"/>
        <v>0</v>
      </c>
      <c r="LQP8" s="897">
        <f t="shared" si="133"/>
        <v>0</v>
      </c>
      <c r="LQQ8" s="897">
        <f t="shared" si="133"/>
        <v>0</v>
      </c>
      <c r="LQR8" s="897">
        <f t="shared" si="133"/>
        <v>0</v>
      </c>
      <c r="LQS8" s="897">
        <f t="shared" si="133"/>
        <v>0</v>
      </c>
      <c r="LQT8" s="897">
        <f t="shared" si="133"/>
        <v>0</v>
      </c>
      <c r="LQU8" s="897">
        <f t="shared" si="133"/>
        <v>0</v>
      </c>
      <c r="LQV8" s="897">
        <f t="shared" si="133"/>
        <v>0</v>
      </c>
      <c r="LQW8" s="897">
        <f t="shared" si="133"/>
        <v>0</v>
      </c>
      <c r="LQX8" s="897">
        <f t="shared" si="133"/>
        <v>0</v>
      </c>
      <c r="LQY8" s="897">
        <f t="shared" si="133"/>
        <v>0</v>
      </c>
      <c r="LQZ8" s="897">
        <f t="shared" si="133"/>
        <v>0</v>
      </c>
      <c r="LRA8" s="897">
        <f t="shared" si="133"/>
        <v>0</v>
      </c>
      <c r="LRB8" s="897">
        <f t="shared" si="133"/>
        <v>0</v>
      </c>
      <c r="LRC8" s="897">
        <f t="shared" si="133"/>
        <v>0</v>
      </c>
      <c r="LRD8" s="897">
        <f t="shared" si="133"/>
        <v>0</v>
      </c>
      <c r="LRE8" s="897">
        <f t="shared" si="133"/>
        <v>0</v>
      </c>
      <c r="LRF8" s="897">
        <f t="shared" si="133"/>
        <v>0</v>
      </c>
      <c r="LRG8" s="897">
        <f t="shared" si="133"/>
        <v>0</v>
      </c>
      <c r="LRH8" s="897">
        <f t="shared" si="133"/>
        <v>0</v>
      </c>
      <c r="LRI8" s="897">
        <f t="shared" si="133"/>
        <v>0</v>
      </c>
      <c r="LRJ8" s="897">
        <f t="shared" si="133"/>
        <v>0</v>
      </c>
      <c r="LRK8" s="897">
        <f t="shared" si="133"/>
        <v>0</v>
      </c>
      <c r="LRL8" s="897">
        <f t="shared" si="133"/>
        <v>0</v>
      </c>
      <c r="LRM8" s="897">
        <f t="shared" si="133"/>
        <v>0</v>
      </c>
      <c r="LRN8" s="897">
        <f t="shared" si="133"/>
        <v>0</v>
      </c>
      <c r="LRO8" s="897">
        <f t="shared" si="133"/>
        <v>0</v>
      </c>
      <c r="LRP8" s="897">
        <f t="shared" si="133"/>
        <v>0</v>
      </c>
      <c r="LRQ8" s="897">
        <f t="shared" si="133"/>
        <v>0</v>
      </c>
      <c r="LRR8" s="897">
        <f t="shared" si="133"/>
        <v>0</v>
      </c>
      <c r="LRS8" s="897">
        <f t="shared" si="133"/>
        <v>0</v>
      </c>
      <c r="LRT8" s="897">
        <f t="shared" si="133"/>
        <v>0</v>
      </c>
      <c r="LRU8" s="897">
        <f t="shared" si="133"/>
        <v>0</v>
      </c>
      <c r="LRV8" s="897">
        <f t="shared" si="133"/>
        <v>0</v>
      </c>
      <c r="LRW8" s="897">
        <f t="shared" si="133"/>
        <v>0</v>
      </c>
      <c r="LRX8" s="897">
        <f t="shared" ref="LRX8:LUI8" si="134">LRX9+LRX18+LRX40+LRX44+LRX50+LRX14</f>
        <v>0</v>
      </c>
      <c r="LRY8" s="897">
        <f t="shared" si="134"/>
        <v>0</v>
      </c>
      <c r="LRZ8" s="897">
        <f t="shared" si="134"/>
        <v>0</v>
      </c>
      <c r="LSA8" s="897">
        <f t="shared" si="134"/>
        <v>0</v>
      </c>
      <c r="LSB8" s="897">
        <f t="shared" si="134"/>
        <v>0</v>
      </c>
      <c r="LSC8" s="897">
        <f t="shared" si="134"/>
        <v>0</v>
      </c>
      <c r="LSD8" s="897">
        <f t="shared" si="134"/>
        <v>0</v>
      </c>
      <c r="LSE8" s="897">
        <f t="shared" si="134"/>
        <v>0</v>
      </c>
      <c r="LSF8" s="897">
        <f t="shared" si="134"/>
        <v>0</v>
      </c>
      <c r="LSG8" s="897">
        <f t="shared" si="134"/>
        <v>0</v>
      </c>
      <c r="LSH8" s="897">
        <f t="shared" si="134"/>
        <v>0</v>
      </c>
      <c r="LSI8" s="897">
        <f t="shared" si="134"/>
        <v>0</v>
      </c>
      <c r="LSJ8" s="897">
        <f t="shared" si="134"/>
        <v>0</v>
      </c>
      <c r="LSK8" s="897">
        <f t="shared" si="134"/>
        <v>0</v>
      </c>
      <c r="LSL8" s="897">
        <f t="shared" si="134"/>
        <v>0</v>
      </c>
      <c r="LSM8" s="897">
        <f t="shared" si="134"/>
        <v>0</v>
      </c>
      <c r="LSN8" s="897">
        <f t="shared" si="134"/>
        <v>0</v>
      </c>
      <c r="LSO8" s="897">
        <f t="shared" si="134"/>
        <v>0</v>
      </c>
      <c r="LSP8" s="897">
        <f t="shared" si="134"/>
        <v>0</v>
      </c>
      <c r="LSQ8" s="897">
        <f t="shared" si="134"/>
        <v>0</v>
      </c>
      <c r="LSR8" s="897">
        <f t="shared" si="134"/>
        <v>0</v>
      </c>
      <c r="LSS8" s="897">
        <f t="shared" si="134"/>
        <v>0</v>
      </c>
      <c r="LST8" s="897">
        <f t="shared" si="134"/>
        <v>0</v>
      </c>
      <c r="LSU8" s="897">
        <f t="shared" si="134"/>
        <v>0</v>
      </c>
      <c r="LSV8" s="897">
        <f t="shared" si="134"/>
        <v>0</v>
      </c>
      <c r="LSW8" s="897">
        <f t="shared" si="134"/>
        <v>0</v>
      </c>
      <c r="LSX8" s="897">
        <f t="shared" si="134"/>
        <v>0</v>
      </c>
      <c r="LSY8" s="897">
        <f t="shared" si="134"/>
        <v>0</v>
      </c>
      <c r="LSZ8" s="897">
        <f t="shared" si="134"/>
        <v>0</v>
      </c>
      <c r="LTA8" s="897">
        <f t="shared" si="134"/>
        <v>0</v>
      </c>
      <c r="LTB8" s="897">
        <f t="shared" si="134"/>
        <v>0</v>
      </c>
      <c r="LTC8" s="897">
        <f t="shared" si="134"/>
        <v>0</v>
      </c>
      <c r="LTD8" s="897">
        <f t="shared" si="134"/>
        <v>0</v>
      </c>
      <c r="LTE8" s="897">
        <f t="shared" si="134"/>
        <v>0</v>
      </c>
      <c r="LTF8" s="897">
        <f t="shared" si="134"/>
        <v>0</v>
      </c>
      <c r="LTG8" s="897">
        <f t="shared" si="134"/>
        <v>0</v>
      </c>
      <c r="LTH8" s="897">
        <f t="shared" si="134"/>
        <v>0</v>
      </c>
      <c r="LTI8" s="897">
        <f t="shared" si="134"/>
        <v>0</v>
      </c>
      <c r="LTJ8" s="897">
        <f t="shared" si="134"/>
        <v>0</v>
      </c>
      <c r="LTK8" s="897">
        <f t="shared" si="134"/>
        <v>0</v>
      </c>
      <c r="LTL8" s="897">
        <f t="shared" si="134"/>
        <v>0</v>
      </c>
      <c r="LTM8" s="897">
        <f t="shared" si="134"/>
        <v>0</v>
      </c>
      <c r="LTN8" s="897">
        <f t="shared" si="134"/>
        <v>0</v>
      </c>
      <c r="LTO8" s="897">
        <f t="shared" si="134"/>
        <v>0</v>
      </c>
      <c r="LTP8" s="897">
        <f t="shared" si="134"/>
        <v>0</v>
      </c>
      <c r="LTQ8" s="897">
        <f t="shared" si="134"/>
        <v>0</v>
      </c>
      <c r="LTR8" s="897">
        <f t="shared" si="134"/>
        <v>0</v>
      </c>
      <c r="LTS8" s="897">
        <f t="shared" si="134"/>
        <v>0</v>
      </c>
      <c r="LTT8" s="897">
        <f t="shared" si="134"/>
        <v>0</v>
      </c>
      <c r="LTU8" s="897">
        <f t="shared" si="134"/>
        <v>0</v>
      </c>
      <c r="LTV8" s="897">
        <f t="shared" si="134"/>
        <v>0</v>
      </c>
      <c r="LTW8" s="897">
        <f t="shared" si="134"/>
        <v>0</v>
      </c>
      <c r="LTX8" s="897">
        <f t="shared" si="134"/>
        <v>0</v>
      </c>
      <c r="LTY8" s="897">
        <f t="shared" si="134"/>
        <v>0</v>
      </c>
      <c r="LTZ8" s="897">
        <f t="shared" si="134"/>
        <v>0</v>
      </c>
      <c r="LUA8" s="897">
        <f t="shared" si="134"/>
        <v>0</v>
      </c>
      <c r="LUB8" s="897">
        <f t="shared" si="134"/>
        <v>0</v>
      </c>
      <c r="LUC8" s="897">
        <f t="shared" si="134"/>
        <v>0</v>
      </c>
      <c r="LUD8" s="897">
        <f t="shared" si="134"/>
        <v>0</v>
      </c>
      <c r="LUE8" s="897">
        <f t="shared" si="134"/>
        <v>0</v>
      </c>
      <c r="LUF8" s="897">
        <f t="shared" si="134"/>
        <v>0</v>
      </c>
      <c r="LUG8" s="897">
        <f t="shared" si="134"/>
        <v>0</v>
      </c>
      <c r="LUH8" s="897">
        <f t="shared" si="134"/>
        <v>0</v>
      </c>
      <c r="LUI8" s="897">
        <f t="shared" si="134"/>
        <v>0</v>
      </c>
      <c r="LUJ8" s="897">
        <f t="shared" ref="LUJ8:LWU8" si="135">LUJ9+LUJ18+LUJ40+LUJ44+LUJ50+LUJ14</f>
        <v>0</v>
      </c>
      <c r="LUK8" s="897">
        <f t="shared" si="135"/>
        <v>0</v>
      </c>
      <c r="LUL8" s="897">
        <f t="shared" si="135"/>
        <v>0</v>
      </c>
      <c r="LUM8" s="897">
        <f t="shared" si="135"/>
        <v>0</v>
      </c>
      <c r="LUN8" s="897">
        <f t="shared" si="135"/>
        <v>0</v>
      </c>
      <c r="LUO8" s="897">
        <f t="shared" si="135"/>
        <v>0</v>
      </c>
      <c r="LUP8" s="897">
        <f t="shared" si="135"/>
        <v>0</v>
      </c>
      <c r="LUQ8" s="897">
        <f t="shared" si="135"/>
        <v>0</v>
      </c>
      <c r="LUR8" s="897">
        <f t="shared" si="135"/>
        <v>0</v>
      </c>
      <c r="LUS8" s="897">
        <f t="shared" si="135"/>
        <v>0</v>
      </c>
      <c r="LUT8" s="897">
        <f t="shared" si="135"/>
        <v>0</v>
      </c>
      <c r="LUU8" s="897">
        <f t="shared" si="135"/>
        <v>0</v>
      </c>
      <c r="LUV8" s="897">
        <f t="shared" si="135"/>
        <v>0</v>
      </c>
      <c r="LUW8" s="897">
        <f t="shared" si="135"/>
        <v>0</v>
      </c>
      <c r="LUX8" s="897">
        <f t="shared" si="135"/>
        <v>0</v>
      </c>
      <c r="LUY8" s="897">
        <f t="shared" si="135"/>
        <v>0</v>
      </c>
      <c r="LUZ8" s="897">
        <f t="shared" si="135"/>
        <v>0</v>
      </c>
      <c r="LVA8" s="897">
        <f t="shared" si="135"/>
        <v>0</v>
      </c>
      <c r="LVB8" s="897">
        <f t="shared" si="135"/>
        <v>0</v>
      </c>
      <c r="LVC8" s="897">
        <f t="shared" si="135"/>
        <v>0</v>
      </c>
      <c r="LVD8" s="897">
        <f t="shared" si="135"/>
        <v>0</v>
      </c>
      <c r="LVE8" s="897">
        <f t="shared" si="135"/>
        <v>0</v>
      </c>
      <c r="LVF8" s="897">
        <f t="shared" si="135"/>
        <v>0</v>
      </c>
      <c r="LVG8" s="897">
        <f t="shared" si="135"/>
        <v>0</v>
      </c>
      <c r="LVH8" s="897">
        <f t="shared" si="135"/>
        <v>0</v>
      </c>
      <c r="LVI8" s="897">
        <f t="shared" si="135"/>
        <v>0</v>
      </c>
      <c r="LVJ8" s="897">
        <f t="shared" si="135"/>
        <v>0</v>
      </c>
      <c r="LVK8" s="897">
        <f t="shared" si="135"/>
        <v>0</v>
      </c>
      <c r="LVL8" s="897">
        <f t="shared" si="135"/>
        <v>0</v>
      </c>
      <c r="LVM8" s="897">
        <f t="shared" si="135"/>
        <v>0</v>
      </c>
      <c r="LVN8" s="897">
        <f t="shared" si="135"/>
        <v>0</v>
      </c>
      <c r="LVO8" s="897">
        <f t="shared" si="135"/>
        <v>0</v>
      </c>
      <c r="LVP8" s="897">
        <f t="shared" si="135"/>
        <v>0</v>
      </c>
      <c r="LVQ8" s="897">
        <f t="shared" si="135"/>
        <v>0</v>
      </c>
      <c r="LVR8" s="897">
        <f t="shared" si="135"/>
        <v>0</v>
      </c>
      <c r="LVS8" s="897">
        <f t="shared" si="135"/>
        <v>0</v>
      </c>
      <c r="LVT8" s="897">
        <f t="shared" si="135"/>
        <v>0</v>
      </c>
      <c r="LVU8" s="897">
        <f t="shared" si="135"/>
        <v>0</v>
      </c>
      <c r="LVV8" s="897">
        <f t="shared" si="135"/>
        <v>0</v>
      </c>
      <c r="LVW8" s="897">
        <f t="shared" si="135"/>
        <v>0</v>
      </c>
      <c r="LVX8" s="897">
        <f t="shared" si="135"/>
        <v>0</v>
      </c>
      <c r="LVY8" s="897">
        <f t="shared" si="135"/>
        <v>0</v>
      </c>
      <c r="LVZ8" s="897">
        <f t="shared" si="135"/>
        <v>0</v>
      </c>
      <c r="LWA8" s="897">
        <f t="shared" si="135"/>
        <v>0</v>
      </c>
      <c r="LWB8" s="897">
        <f t="shared" si="135"/>
        <v>0</v>
      </c>
      <c r="LWC8" s="897">
        <f t="shared" si="135"/>
        <v>0</v>
      </c>
      <c r="LWD8" s="897">
        <f t="shared" si="135"/>
        <v>0</v>
      </c>
      <c r="LWE8" s="897">
        <f t="shared" si="135"/>
        <v>0</v>
      </c>
      <c r="LWF8" s="897">
        <f t="shared" si="135"/>
        <v>0</v>
      </c>
      <c r="LWG8" s="897">
        <f t="shared" si="135"/>
        <v>0</v>
      </c>
      <c r="LWH8" s="897">
        <f t="shared" si="135"/>
        <v>0</v>
      </c>
      <c r="LWI8" s="897">
        <f t="shared" si="135"/>
        <v>0</v>
      </c>
      <c r="LWJ8" s="897">
        <f t="shared" si="135"/>
        <v>0</v>
      </c>
      <c r="LWK8" s="897">
        <f t="shared" si="135"/>
        <v>0</v>
      </c>
      <c r="LWL8" s="897">
        <f t="shared" si="135"/>
        <v>0</v>
      </c>
      <c r="LWM8" s="897">
        <f t="shared" si="135"/>
        <v>0</v>
      </c>
      <c r="LWN8" s="897">
        <f t="shared" si="135"/>
        <v>0</v>
      </c>
      <c r="LWO8" s="897">
        <f t="shared" si="135"/>
        <v>0</v>
      </c>
      <c r="LWP8" s="897">
        <f t="shared" si="135"/>
        <v>0</v>
      </c>
      <c r="LWQ8" s="897">
        <f t="shared" si="135"/>
        <v>0</v>
      </c>
      <c r="LWR8" s="897">
        <f t="shared" si="135"/>
        <v>0</v>
      </c>
      <c r="LWS8" s="897">
        <f t="shared" si="135"/>
        <v>0</v>
      </c>
      <c r="LWT8" s="897">
        <f t="shared" si="135"/>
        <v>0</v>
      </c>
      <c r="LWU8" s="897">
        <f t="shared" si="135"/>
        <v>0</v>
      </c>
      <c r="LWV8" s="897">
        <f t="shared" ref="LWV8:LZG8" si="136">LWV9+LWV18+LWV40+LWV44+LWV50+LWV14</f>
        <v>0</v>
      </c>
      <c r="LWW8" s="897">
        <f t="shared" si="136"/>
        <v>0</v>
      </c>
      <c r="LWX8" s="897">
        <f t="shared" si="136"/>
        <v>0</v>
      </c>
      <c r="LWY8" s="897">
        <f t="shared" si="136"/>
        <v>0</v>
      </c>
      <c r="LWZ8" s="897">
        <f t="shared" si="136"/>
        <v>0</v>
      </c>
      <c r="LXA8" s="897">
        <f t="shared" si="136"/>
        <v>0</v>
      </c>
      <c r="LXB8" s="897">
        <f t="shared" si="136"/>
        <v>0</v>
      </c>
      <c r="LXC8" s="897">
        <f t="shared" si="136"/>
        <v>0</v>
      </c>
      <c r="LXD8" s="897">
        <f t="shared" si="136"/>
        <v>0</v>
      </c>
      <c r="LXE8" s="897">
        <f t="shared" si="136"/>
        <v>0</v>
      </c>
      <c r="LXF8" s="897">
        <f t="shared" si="136"/>
        <v>0</v>
      </c>
      <c r="LXG8" s="897">
        <f t="shared" si="136"/>
        <v>0</v>
      </c>
      <c r="LXH8" s="897">
        <f t="shared" si="136"/>
        <v>0</v>
      </c>
      <c r="LXI8" s="897">
        <f t="shared" si="136"/>
        <v>0</v>
      </c>
      <c r="LXJ8" s="897">
        <f t="shared" si="136"/>
        <v>0</v>
      </c>
      <c r="LXK8" s="897">
        <f t="shared" si="136"/>
        <v>0</v>
      </c>
      <c r="LXL8" s="897">
        <f t="shared" si="136"/>
        <v>0</v>
      </c>
      <c r="LXM8" s="897">
        <f t="shared" si="136"/>
        <v>0</v>
      </c>
      <c r="LXN8" s="897">
        <f t="shared" si="136"/>
        <v>0</v>
      </c>
      <c r="LXO8" s="897">
        <f t="shared" si="136"/>
        <v>0</v>
      </c>
      <c r="LXP8" s="897">
        <f t="shared" si="136"/>
        <v>0</v>
      </c>
      <c r="LXQ8" s="897">
        <f t="shared" si="136"/>
        <v>0</v>
      </c>
      <c r="LXR8" s="897">
        <f t="shared" si="136"/>
        <v>0</v>
      </c>
      <c r="LXS8" s="897">
        <f t="shared" si="136"/>
        <v>0</v>
      </c>
      <c r="LXT8" s="897">
        <f t="shared" si="136"/>
        <v>0</v>
      </c>
      <c r="LXU8" s="897">
        <f t="shared" si="136"/>
        <v>0</v>
      </c>
      <c r="LXV8" s="897">
        <f t="shared" si="136"/>
        <v>0</v>
      </c>
      <c r="LXW8" s="897">
        <f t="shared" si="136"/>
        <v>0</v>
      </c>
      <c r="LXX8" s="897">
        <f t="shared" si="136"/>
        <v>0</v>
      </c>
      <c r="LXY8" s="897">
        <f t="shared" si="136"/>
        <v>0</v>
      </c>
      <c r="LXZ8" s="897">
        <f t="shared" si="136"/>
        <v>0</v>
      </c>
      <c r="LYA8" s="897">
        <f t="shared" si="136"/>
        <v>0</v>
      </c>
      <c r="LYB8" s="897">
        <f t="shared" si="136"/>
        <v>0</v>
      </c>
      <c r="LYC8" s="897">
        <f t="shared" si="136"/>
        <v>0</v>
      </c>
      <c r="LYD8" s="897">
        <f t="shared" si="136"/>
        <v>0</v>
      </c>
      <c r="LYE8" s="897">
        <f t="shared" si="136"/>
        <v>0</v>
      </c>
      <c r="LYF8" s="897">
        <f t="shared" si="136"/>
        <v>0</v>
      </c>
      <c r="LYG8" s="897">
        <f t="shared" si="136"/>
        <v>0</v>
      </c>
      <c r="LYH8" s="897">
        <f t="shared" si="136"/>
        <v>0</v>
      </c>
      <c r="LYI8" s="897">
        <f t="shared" si="136"/>
        <v>0</v>
      </c>
      <c r="LYJ8" s="897">
        <f t="shared" si="136"/>
        <v>0</v>
      </c>
      <c r="LYK8" s="897">
        <f t="shared" si="136"/>
        <v>0</v>
      </c>
      <c r="LYL8" s="897">
        <f t="shared" si="136"/>
        <v>0</v>
      </c>
      <c r="LYM8" s="897">
        <f t="shared" si="136"/>
        <v>0</v>
      </c>
      <c r="LYN8" s="897">
        <f t="shared" si="136"/>
        <v>0</v>
      </c>
      <c r="LYO8" s="897">
        <f t="shared" si="136"/>
        <v>0</v>
      </c>
      <c r="LYP8" s="897">
        <f t="shared" si="136"/>
        <v>0</v>
      </c>
      <c r="LYQ8" s="897">
        <f t="shared" si="136"/>
        <v>0</v>
      </c>
      <c r="LYR8" s="897">
        <f t="shared" si="136"/>
        <v>0</v>
      </c>
      <c r="LYS8" s="897">
        <f t="shared" si="136"/>
        <v>0</v>
      </c>
      <c r="LYT8" s="897">
        <f t="shared" si="136"/>
        <v>0</v>
      </c>
      <c r="LYU8" s="897">
        <f t="shared" si="136"/>
        <v>0</v>
      </c>
      <c r="LYV8" s="897">
        <f t="shared" si="136"/>
        <v>0</v>
      </c>
      <c r="LYW8" s="897">
        <f t="shared" si="136"/>
        <v>0</v>
      </c>
      <c r="LYX8" s="897">
        <f t="shared" si="136"/>
        <v>0</v>
      </c>
      <c r="LYY8" s="897">
        <f t="shared" si="136"/>
        <v>0</v>
      </c>
      <c r="LYZ8" s="897">
        <f t="shared" si="136"/>
        <v>0</v>
      </c>
      <c r="LZA8" s="897">
        <f t="shared" si="136"/>
        <v>0</v>
      </c>
      <c r="LZB8" s="897">
        <f t="shared" si="136"/>
        <v>0</v>
      </c>
      <c r="LZC8" s="897">
        <f t="shared" si="136"/>
        <v>0</v>
      </c>
      <c r="LZD8" s="897">
        <f t="shared" si="136"/>
        <v>0</v>
      </c>
      <c r="LZE8" s="897">
        <f t="shared" si="136"/>
        <v>0</v>
      </c>
      <c r="LZF8" s="897">
        <f t="shared" si="136"/>
        <v>0</v>
      </c>
      <c r="LZG8" s="897">
        <f t="shared" si="136"/>
        <v>0</v>
      </c>
      <c r="LZH8" s="897">
        <f t="shared" ref="LZH8:MBS8" si="137">LZH9+LZH18+LZH40+LZH44+LZH50+LZH14</f>
        <v>0</v>
      </c>
      <c r="LZI8" s="897">
        <f t="shared" si="137"/>
        <v>0</v>
      </c>
      <c r="LZJ8" s="897">
        <f t="shared" si="137"/>
        <v>0</v>
      </c>
      <c r="LZK8" s="897">
        <f t="shared" si="137"/>
        <v>0</v>
      </c>
      <c r="LZL8" s="897">
        <f t="shared" si="137"/>
        <v>0</v>
      </c>
      <c r="LZM8" s="897">
        <f t="shared" si="137"/>
        <v>0</v>
      </c>
      <c r="LZN8" s="897">
        <f t="shared" si="137"/>
        <v>0</v>
      </c>
      <c r="LZO8" s="897">
        <f t="shared" si="137"/>
        <v>0</v>
      </c>
      <c r="LZP8" s="897">
        <f t="shared" si="137"/>
        <v>0</v>
      </c>
      <c r="LZQ8" s="897">
        <f t="shared" si="137"/>
        <v>0</v>
      </c>
      <c r="LZR8" s="897">
        <f t="shared" si="137"/>
        <v>0</v>
      </c>
      <c r="LZS8" s="897">
        <f t="shared" si="137"/>
        <v>0</v>
      </c>
      <c r="LZT8" s="897">
        <f t="shared" si="137"/>
        <v>0</v>
      </c>
      <c r="LZU8" s="897">
        <f t="shared" si="137"/>
        <v>0</v>
      </c>
      <c r="LZV8" s="897">
        <f t="shared" si="137"/>
        <v>0</v>
      </c>
      <c r="LZW8" s="897">
        <f t="shared" si="137"/>
        <v>0</v>
      </c>
      <c r="LZX8" s="897">
        <f t="shared" si="137"/>
        <v>0</v>
      </c>
      <c r="LZY8" s="897">
        <f t="shared" si="137"/>
        <v>0</v>
      </c>
      <c r="LZZ8" s="897">
        <f t="shared" si="137"/>
        <v>0</v>
      </c>
      <c r="MAA8" s="897">
        <f t="shared" si="137"/>
        <v>0</v>
      </c>
      <c r="MAB8" s="897">
        <f t="shared" si="137"/>
        <v>0</v>
      </c>
      <c r="MAC8" s="897">
        <f t="shared" si="137"/>
        <v>0</v>
      </c>
      <c r="MAD8" s="897">
        <f t="shared" si="137"/>
        <v>0</v>
      </c>
      <c r="MAE8" s="897">
        <f t="shared" si="137"/>
        <v>0</v>
      </c>
      <c r="MAF8" s="897">
        <f t="shared" si="137"/>
        <v>0</v>
      </c>
      <c r="MAG8" s="897">
        <f t="shared" si="137"/>
        <v>0</v>
      </c>
      <c r="MAH8" s="897">
        <f t="shared" si="137"/>
        <v>0</v>
      </c>
      <c r="MAI8" s="897">
        <f t="shared" si="137"/>
        <v>0</v>
      </c>
      <c r="MAJ8" s="897">
        <f t="shared" si="137"/>
        <v>0</v>
      </c>
      <c r="MAK8" s="897">
        <f t="shared" si="137"/>
        <v>0</v>
      </c>
      <c r="MAL8" s="897">
        <f t="shared" si="137"/>
        <v>0</v>
      </c>
      <c r="MAM8" s="897">
        <f t="shared" si="137"/>
        <v>0</v>
      </c>
      <c r="MAN8" s="897">
        <f t="shared" si="137"/>
        <v>0</v>
      </c>
      <c r="MAO8" s="897">
        <f t="shared" si="137"/>
        <v>0</v>
      </c>
      <c r="MAP8" s="897">
        <f t="shared" si="137"/>
        <v>0</v>
      </c>
      <c r="MAQ8" s="897">
        <f t="shared" si="137"/>
        <v>0</v>
      </c>
      <c r="MAR8" s="897">
        <f t="shared" si="137"/>
        <v>0</v>
      </c>
      <c r="MAS8" s="897">
        <f t="shared" si="137"/>
        <v>0</v>
      </c>
      <c r="MAT8" s="897">
        <f t="shared" si="137"/>
        <v>0</v>
      </c>
      <c r="MAU8" s="897">
        <f t="shared" si="137"/>
        <v>0</v>
      </c>
      <c r="MAV8" s="897">
        <f t="shared" si="137"/>
        <v>0</v>
      </c>
      <c r="MAW8" s="897">
        <f t="shared" si="137"/>
        <v>0</v>
      </c>
      <c r="MAX8" s="897">
        <f t="shared" si="137"/>
        <v>0</v>
      </c>
      <c r="MAY8" s="897">
        <f t="shared" si="137"/>
        <v>0</v>
      </c>
      <c r="MAZ8" s="897">
        <f t="shared" si="137"/>
        <v>0</v>
      </c>
      <c r="MBA8" s="897">
        <f t="shared" si="137"/>
        <v>0</v>
      </c>
      <c r="MBB8" s="897">
        <f t="shared" si="137"/>
        <v>0</v>
      </c>
      <c r="MBC8" s="897">
        <f t="shared" si="137"/>
        <v>0</v>
      </c>
      <c r="MBD8" s="897">
        <f t="shared" si="137"/>
        <v>0</v>
      </c>
      <c r="MBE8" s="897">
        <f t="shared" si="137"/>
        <v>0</v>
      </c>
      <c r="MBF8" s="897">
        <f t="shared" si="137"/>
        <v>0</v>
      </c>
      <c r="MBG8" s="897">
        <f t="shared" si="137"/>
        <v>0</v>
      </c>
      <c r="MBH8" s="897">
        <f t="shared" si="137"/>
        <v>0</v>
      </c>
      <c r="MBI8" s="897">
        <f t="shared" si="137"/>
        <v>0</v>
      </c>
      <c r="MBJ8" s="897">
        <f t="shared" si="137"/>
        <v>0</v>
      </c>
      <c r="MBK8" s="897">
        <f t="shared" si="137"/>
        <v>0</v>
      </c>
      <c r="MBL8" s="897">
        <f t="shared" si="137"/>
        <v>0</v>
      </c>
      <c r="MBM8" s="897">
        <f t="shared" si="137"/>
        <v>0</v>
      </c>
      <c r="MBN8" s="897">
        <f t="shared" si="137"/>
        <v>0</v>
      </c>
      <c r="MBO8" s="897">
        <f t="shared" si="137"/>
        <v>0</v>
      </c>
      <c r="MBP8" s="897">
        <f t="shared" si="137"/>
        <v>0</v>
      </c>
      <c r="MBQ8" s="897">
        <f t="shared" si="137"/>
        <v>0</v>
      </c>
      <c r="MBR8" s="897">
        <f t="shared" si="137"/>
        <v>0</v>
      </c>
      <c r="MBS8" s="897">
        <f t="shared" si="137"/>
        <v>0</v>
      </c>
      <c r="MBT8" s="897">
        <f t="shared" ref="MBT8:MEE8" si="138">MBT9+MBT18+MBT40+MBT44+MBT50+MBT14</f>
        <v>0</v>
      </c>
      <c r="MBU8" s="897">
        <f t="shared" si="138"/>
        <v>0</v>
      </c>
      <c r="MBV8" s="897">
        <f t="shared" si="138"/>
        <v>0</v>
      </c>
      <c r="MBW8" s="897">
        <f t="shared" si="138"/>
        <v>0</v>
      </c>
      <c r="MBX8" s="897">
        <f t="shared" si="138"/>
        <v>0</v>
      </c>
      <c r="MBY8" s="897">
        <f t="shared" si="138"/>
        <v>0</v>
      </c>
      <c r="MBZ8" s="897">
        <f t="shared" si="138"/>
        <v>0</v>
      </c>
      <c r="MCA8" s="897">
        <f t="shared" si="138"/>
        <v>0</v>
      </c>
      <c r="MCB8" s="897">
        <f t="shared" si="138"/>
        <v>0</v>
      </c>
      <c r="MCC8" s="897">
        <f t="shared" si="138"/>
        <v>0</v>
      </c>
      <c r="MCD8" s="897">
        <f t="shared" si="138"/>
        <v>0</v>
      </c>
      <c r="MCE8" s="897">
        <f t="shared" si="138"/>
        <v>0</v>
      </c>
      <c r="MCF8" s="897">
        <f t="shared" si="138"/>
        <v>0</v>
      </c>
      <c r="MCG8" s="897">
        <f t="shared" si="138"/>
        <v>0</v>
      </c>
      <c r="MCH8" s="897">
        <f t="shared" si="138"/>
        <v>0</v>
      </c>
      <c r="MCI8" s="897">
        <f t="shared" si="138"/>
        <v>0</v>
      </c>
      <c r="MCJ8" s="897">
        <f t="shared" si="138"/>
        <v>0</v>
      </c>
      <c r="MCK8" s="897">
        <f t="shared" si="138"/>
        <v>0</v>
      </c>
      <c r="MCL8" s="897">
        <f t="shared" si="138"/>
        <v>0</v>
      </c>
      <c r="MCM8" s="897">
        <f t="shared" si="138"/>
        <v>0</v>
      </c>
      <c r="MCN8" s="897">
        <f t="shared" si="138"/>
        <v>0</v>
      </c>
      <c r="MCO8" s="897">
        <f t="shared" si="138"/>
        <v>0</v>
      </c>
      <c r="MCP8" s="897">
        <f t="shared" si="138"/>
        <v>0</v>
      </c>
      <c r="MCQ8" s="897">
        <f t="shared" si="138"/>
        <v>0</v>
      </c>
      <c r="MCR8" s="897">
        <f t="shared" si="138"/>
        <v>0</v>
      </c>
      <c r="MCS8" s="897">
        <f t="shared" si="138"/>
        <v>0</v>
      </c>
      <c r="MCT8" s="897">
        <f t="shared" si="138"/>
        <v>0</v>
      </c>
      <c r="MCU8" s="897">
        <f t="shared" si="138"/>
        <v>0</v>
      </c>
      <c r="MCV8" s="897">
        <f t="shared" si="138"/>
        <v>0</v>
      </c>
      <c r="MCW8" s="897">
        <f t="shared" si="138"/>
        <v>0</v>
      </c>
      <c r="MCX8" s="897">
        <f t="shared" si="138"/>
        <v>0</v>
      </c>
      <c r="MCY8" s="897">
        <f t="shared" si="138"/>
        <v>0</v>
      </c>
      <c r="MCZ8" s="897">
        <f t="shared" si="138"/>
        <v>0</v>
      </c>
      <c r="MDA8" s="897">
        <f t="shared" si="138"/>
        <v>0</v>
      </c>
      <c r="MDB8" s="897">
        <f t="shared" si="138"/>
        <v>0</v>
      </c>
      <c r="MDC8" s="897">
        <f t="shared" si="138"/>
        <v>0</v>
      </c>
      <c r="MDD8" s="897">
        <f t="shared" si="138"/>
        <v>0</v>
      </c>
      <c r="MDE8" s="897">
        <f t="shared" si="138"/>
        <v>0</v>
      </c>
      <c r="MDF8" s="897">
        <f t="shared" si="138"/>
        <v>0</v>
      </c>
      <c r="MDG8" s="897">
        <f t="shared" si="138"/>
        <v>0</v>
      </c>
      <c r="MDH8" s="897">
        <f t="shared" si="138"/>
        <v>0</v>
      </c>
      <c r="MDI8" s="897">
        <f t="shared" si="138"/>
        <v>0</v>
      </c>
      <c r="MDJ8" s="897">
        <f t="shared" si="138"/>
        <v>0</v>
      </c>
      <c r="MDK8" s="897">
        <f t="shared" si="138"/>
        <v>0</v>
      </c>
      <c r="MDL8" s="897">
        <f t="shared" si="138"/>
        <v>0</v>
      </c>
      <c r="MDM8" s="897">
        <f t="shared" si="138"/>
        <v>0</v>
      </c>
      <c r="MDN8" s="897">
        <f t="shared" si="138"/>
        <v>0</v>
      </c>
      <c r="MDO8" s="897">
        <f t="shared" si="138"/>
        <v>0</v>
      </c>
      <c r="MDP8" s="897">
        <f t="shared" si="138"/>
        <v>0</v>
      </c>
      <c r="MDQ8" s="897">
        <f t="shared" si="138"/>
        <v>0</v>
      </c>
      <c r="MDR8" s="897">
        <f t="shared" si="138"/>
        <v>0</v>
      </c>
      <c r="MDS8" s="897">
        <f t="shared" si="138"/>
        <v>0</v>
      </c>
      <c r="MDT8" s="897">
        <f t="shared" si="138"/>
        <v>0</v>
      </c>
      <c r="MDU8" s="897">
        <f t="shared" si="138"/>
        <v>0</v>
      </c>
      <c r="MDV8" s="897">
        <f t="shared" si="138"/>
        <v>0</v>
      </c>
      <c r="MDW8" s="897">
        <f t="shared" si="138"/>
        <v>0</v>
      </c>
      <c r="MDX8" s="897">
        <f t="shared" si="138"/>
        <v>0</v>
      </c>
      <c r="MDY8" s="897">
        <f t="shared" si="138"/>
        <v>0</v>
      </c>
      <c r="MDZ8" s="897">
        <f t="shared" si="138"/>
        <v>0</v>
      </c>
      <c r="MEA8" s="897">
        <f t="shared" si="138"/>
        <v>0</v>
      </c>
      <c r="MEB8" s="897">
        <f t="shared" si="138"/>
        <v>0</v>
      </c>
      <c r="MEC8" s="897">
        <f t="shared" si="138"/>
        <v>0</v>
      </c>
      <c r="MED8" s="897">
        <f t="shared" si="138"/>
        <v>0</v>
      </c>
      <c r="MEE8" s="897">
        <f t="shared" si="138"/>
        <v>0</v>
      </c>
      <c r="MEF8" s="897">
        <f t="shared" ref="MEF8:MGQ8" si="139">MEF9+MEF18+MEF40+MEF44+MEF50+MEF14</f>
        <v>0</v>
      </c>
      <c r="MEG8" s="897">
        <f t="shared" si="139"/>
        <v>0</v>
      </c>
      <c r="MEH8" s="897">
        <f t="shared" si="139"/>
        <v>0</v>
      </c>
      <c r="MEI8" s="897">
        <f t="shared" si="139"/>
        <v>0</v>
      </c>
      <c r="MEJ8" s="897">
        <f t="shared" si="139"/>
        <v>0</v>
      </c>
      <c r="MEK8" s="897">
        <f t="shared" si="139"/>
        <v>0</v>
      </c>
      <c r="MEL8" s="897">
        <f t="shared" si="139"/>
        <v>0</v>
      </c>
      <c r="MEM8" s="897">
        <f t="shared" si="139"/>
        <v>0</v>
      </c>
      <c r="MEN8" s="897">
        <f t="shared" si="139"/>
        <v>0</v>
      </c>
      <c r="MEO8" s="897">
        <f t="shared" si="139"/>
        <v>0</v>
      </c>
      <c r="MEP8" s="897">
        <f t="shared" si="139"/>
        <v>0</v>
      </c>
      <c r="MEQ8" s="897">
        <f t="shared" si="139"/>
        <v>0</v>
      </c>
      <c r="MER8" s="897">
        <f t="shared" si="139"/>
        <v>0</v>
      </c>
      <c r="MES8" s="897">
        <f t="shared" si="139"/>
        <v>0</v>
      </c>
      <c r="MET8" s="897">
        <f t="shared" si="139"/>
        <v>0</v>
      </c>
      <c r="MEU8" s="897">
        <f t="shared" si="139"/>
        <v>0</v>
      </c>
      <c r="MEV8" s="897">
        <f t="shared" si="139"/>
        <v>0</v>
      </c>
      <c r="MEW8" s="897">
        <f t="shared" si="139"/>
        <v>0</v>
      </c>
      <c r="MEX8" s="897">
        <f t="shared" si="139"/>
        <v>0</v>
      </c>
      <c r="MEY8" s="897">
        <f t="shared" si="139"/>
        <v>0</v>
      </c>
      <c r="MEZ8" s="897">
        <f t="shared" si="139"/>
        <v>0</v>
      </c>
      <c r="MFA8" s="897">
        <f t="shared" si="139"/>
        <v>0</v>
      </c>
      <c r="MFB8" s="897">
        <f t="shared" si="139"/>
        <v>0</v>
      </c>
      <c r="MFC8" s="897">
        <f t="shared" si="139"/>
        <v>0</v>
      </c>
      <c r="MFD8" s="897">
        <f t="shared" si="139"/>
        <v>0</v>
      </c>
      <c r="MFE8" s="897">
        <f t="shared" si="139"/>
        <v>0</v>
      </c>
      <c r="MFF8" s="897">
        <f t="shared" si="139"/>
        <v>0</v>
      </c>
      <c r="MFG8" s="897">
        <f t="shared" si="139"/>
        <v>0</v>
      </c>
      <c r="MFH8" s="897">
        <f t="shared" si="139"/>
        <v>0</v>
      </c>
      <c r="MFI8" s="897">
        <f t="shared" si="139"/>
        <v>0</v>
      </c>
      <c r="MFJ8" s="897">
        <f t="shared" si="139"/>
        <v>0</v>
      </c>
      <c r="MFK8" s="897">
        <f t="shared" si="139"/>
        <v>0</v>
      </c>
      <c r="MFL8" s="897">
        <f t="shared" si="139"/>
        <v>0</v>
      </c>
      <c r="MFM8" s="897">
        <f t="shared" si="139"/>
        <v>0</v>
      </c>
      <c r="MFN8" s="897">
        <f t="shared" si="139"/>
        <v>0</v>
      </c>
      <c r="MFO8" s="897">
        <f t="shared" si="139"/>
        <v>0</v>
      </c>
      <c r="MFP8" s="897">
        <f t="shared" si="139"/>
        <v>0</v>
      </c>
      <c r="MFQ8" s="897">
        <f t="shared" si="139"/>
        <v>0</v>
      </c>
      <c r="MFR8" s="897">
        <f t="shared" si="139"/>
        <v>0</v>
      </c>
      <c r="MFS8" s="897">
        <f t="shared" si="139"/>
        <v>0</v>
      </c>
      <c r="MFT8" s="897">
        <f t="shared" si="139"/>
        <v>0</v>
      </c>
      <c r="MFU8" s="897">
        <f t="shared" si="139"/>
        <v>0</v>
      </c>
      <c r="MFV8" s="897">
        <f t="shared" si="139"/>
        <v>0</v>
      </c>
      <c r="MFW8" s="897">
        <f t="shared" si="139"/>
        <v>0</v>
      </c>
      <c r="MFX8" s="897">
        <f t="shared" si="139"/>
        <v>0</v>
      </c>
      <c r="MFY8" s="897">
        <f t="shared" si="139"/>
        <v>0</v>
      </c>
      <c r="MFZ8" s="897">
        <f t="shared" si="139"/>
        <v>0</v>
      </c>
      <c r="MGA8" s="897">
        <f t="shared" si="139"/>
        <v>0</v>
      </c>
      <c r="MGB8" s="897">
        <f t="shared" si="139"/>
        <v>0</v>
      </c>
      <c r="MGC8" s="897">
        <f t="shared" si="139"/>
        <v>0</v>
      </c>
      <c r="MGD8" s="897">
        <f t="shared" si="139"/>
        <v>0</v>
      </c>
      <c r="MGE8" s="897">
        <f t="shared" si="139"/>
        <v>0</v>
      </c>
      <c r="MGF8" s="897">
        <f t="shared" si="139"/>
        <v>0</v>
      </c>
      <c r="MGG8" s="897">
        <f t="shared" si="139"/>
        <v>0</v>
      </c>
      <c r="MGH8" s="897">
        <f t="shared" si="139"/>
        <v>0</v>
      </c>
      <c r="MGI8" s="897">
        <f t="shared" si="139"/>
        <v>0</v>
      </c>
      <c r="MGJ8" s="897">
        <f t="shared" si="139"/>
        <v>0</v>
      </c>
      <c r="MGK8" s="897">
        <f t="shared" si="139"/>
        <v>0</v>
      </c>
      <c r="MGL8" s="897">
        <f t="shared" si="139"/>
        <v>0</v>
      </c>
      <c r="MGM8" s="897">
        <f t="shared" si="139"/>
        <v>0</v>
      </c>
      <c r="MGN8" s="897">
        <f t="shared" si="139"/>
        <v>0</v>
      </c>
      <c r="MGO8" s="897">
        <f t="shared" si="139"/>
        <v>0</v>
      </c>
      <c r="MGP8" s="897">
        <f t="shared" si="139"/>
        <v>0</v>
      </c>
      <c r="MGQ8" s="897">
        <f t="shared" si="139"/>
        <v>0</v>
      </c>
      <c r="MGR8" s="897">
        <f t="shared" ref="MGR8:MJC8" si="140">MGR9+MGR18+MGR40+MGR44+MGR50+MGR14</f>
        <v>0</v>
      </c>
      <c r="MGS8" s="897">
        <f t="shared" si="140"/>
        <v>0</v>
      </c>
      <c r="MGT8" s="897">
        <f t="shared" si="140"/>
        <v>0</v>
      </c>
      <c r="MGU8" s="897">
        <f t="shared" si="140"/>
        <v>0</v>
      </c>
      <c r="MGV8" s="897">
        <f t="shared" si="140"/>
        <v>0</v>
      </c>
      <c r="MGW8" s="897">
        <f t="shared" si="140"/>
        <v>0</v>
      </c>
      <c r="MGX8" s="897">
        <f t="shared" si="140"/>
        <v>0</v>
      </c>
      <c r="MGY8" s="897">
        <f t="shared" si="140"/>
        <v>0</v>
      </c>
      <c r="MGZ8" s="897">
        <f t="shared" si="140"/>
        <v>0</v>
      </c>
      <c r="MHA8" s="897">
        <f t="shared" si="140"/>
        <v>0</v>
      </c>
      <c r="MHB8" s="897">
        <f t="shared" si="140"/>
        <v>0</v>
      </c>
      <c r="MHC8" s="897">
        <f t="shared" si="140"/>
        <v>0</v>
      </c>
      <c r="MHD8" s="897">
        <f t="shared" si="140"/>
        <v>0</v>
      </c>
      <c r="MHE8" s="897">
        <f t="shared" si="140"/>
        <v>0</v>
      </c>
      <c r="MHF8" s="897">
        <f t="shared" si="140"/>
        <v>0</v>
      </c>
      <c r="MHG8" s="897">
        <f t="shared" si="140"/>
        <v>0</v>
      </c>
      <c r="MHH8" s="897">
        <f t="shared" si="140"/>
        <v>0</v>
      </c>
      <c r="MHI8" s="897">
        <f t="shared" si="140"/>
        <v>0</v>
      </c>
      <c r="MHJ8" s="897">
        <f t="shared" si="140"/>
        <v>0</v>
      </c>
      <c r="MHK8" s="897">
        <f t="shared" si="140"/>
        <v>0</v>
      </c>
      <c r="MHL8" s="897">
        <f t="shared" si="140"/>
        <v>0</v>
      </c>
      <c r="MHM8" s="897">
        <f t="shared" si="140"/>
        <v>0</v>
      </c>
      <c r="MHN8" s="897">
        <f t="shared" si="140"/>
        <v>0</v>
      </c>
      <c r="MHO8" s="897">
        <f t="shared" si="140"/>
        <v>0</v>
      </c>
      <c r="MHP8" s="897">
        <f t="shared" si="140"/>
        <v>0</v>
      </c>
      <c r="MHQ8" s="897">
        <f t="shared" si="140"/>
        <v>0</v>
      </c>
      <c r="MHR8" s="897">
        <f t="shared" si="140"/>
        <v>0</v>
      </c>
      <c r="MHS8" s="897">
        <f t="shared" si="140"/>
        <v>0</v>
      </c>
      <c r="MHT8" s="897">
        <f t="shared" si="140"/>
        <v>0</v>
      </c>
      <c r="MHU8" s="897">
        <f t="shared" si="140"/>
        <v>0</v>
      </c>
      <c r="MHV8" s="897">
        <f t="shared" si="140"/>
        <v>0</v>
      </c>
      <c r="MHW8" s="897">
        <f t="shared" si="140"/>
        <v>0</v>
      </c>
      <c r="MHX8" s="897">
        <f t="shared" si="140"/>
        <v>0</v>
      </c>
      <c r="MHY8" s="897">
        <f t="shared" si="140"/>
        <v>0</v>
      </c>
      <c r="MHZ8" s="897">
        <f t="shared" si="140"/>
        <v>0</v>
      </c>
      <c r="MIA8" s="897">
        <f t="shared" si="140"/>
        <v>0</v>
      </c>
      <c r="MIB8" s="897">
        <f t="shared" si="140"/>
        <v>0</v>
      </c>
      <c r="MIC8" s="897">
        <f t="shared" si="140"/>
        <v>0</v>
      </c>
      <c r="MID8" s="897">
        <f t="shared" si="140"/>
        <v>0</v>
      </c>
      <c r="MIE8" s="897">
        <f t="shared" si="140"/>
        <v>0</v>
      </c>
      <c r="MIF8" s="897">
        <f t="shared" si="140"/>
        <v>0</v>
      </c>
      <c r="MIG8" s="897">
        <f t="shared" si="140"/>
        <v>0</v>
      </c>
      <c r="MIH8" s="897">
        <f t="shared" si="140"/>
        <v>0</v>
      </c>
      <c r="MII8" s="897">
        <f t="shared" si="140"/>
        <v>0</v>
      </c>
      <c r="MIJ8" s="897">
        <f t="shared" si="140"/>
        <v>0</v>
      </c>
      <c r="MIK8" s="897">
        <f t="shared" si="140"/>
        <v>0</v>
      </c>
      <c r="MIL8" s="897">
        <f t="shared" si="140"/>
        <v>0</v>
      </c>
      <c r="MIM8" s="897">
        <f t="shared" si="140"/>
        <v>0</v>
      </c>
      <c r="MIN8" s="897">
        <f t="shared" si="140"/>
        <v>0</v>
      </c>
      <c r="MIO8" s="897">
        <f t="shared" si="140"/>
        <v>0</v>
      </c>
      <c r="MIP8" s="897">
        <f t="shared" si="140"/>
        <v>0</v>
      </c>
      <c r="MIQ8" s="897">
        <f t="shared" si="140"/>
        <v>0</v>
      </c>
      <c r="MIR8" s="897">
        <f t="shared" si="140"/>
        <v>0</v>
      </c>
      <c r="MIS8" s="897">
        <f t="shared" si="140"/>
        <v>0</v>
      </c>
      <c r="MIT8" s="897">
        <f t="shared" si="140"/>
        <v>0</v>
      </c>
      <c r="MIU8" s="897">
        <f t="shared" si="140"/>
        <v>0</v>
      </c>
      <c r="MIV8" s="897">
        <f t="shared" si="140"/>
        <v>0</v>
      </c>
      <c r="MIW8" s="897">
        <f t="shared" si="140"/>
        <v>0</v>
      </c>
      <c r="MIX8" s="897">
        <f t="shared" si="140"/>
        <v>0</v>
      </c>
      <c r="MIY8" s="897">
        <f t="shared" si="140"/>
        <v>0</v>
      </c>
      <c r="MIZ8" s="897">
        <f t="shared" si="140"/>
        <v>0</v>
      </c>
      <c r="MJA8" s="897">
        <f t="shared" si="140"/>
        <v>0</v>
      </c>
      <c r="MJB8" s="897">
        <f t="shared" si="140"/>
        <v>0</v>
      </c>
      <c r="MJC8" s="897">
        <f t="shared" si="140"/>
        <v>0</v>
      </c>
      <c r="MJD8" s="897">
        <f t="shared" ref="MJD8:MLO8" si="141">MJD9+MJD18+MJD40+MJD44+MJD50+MJD14</f>
        <v>0</v>
      </c>
      <c r="MJE8" s="897">
        <f t="shared" si="141"/>
        <v>0</v>
      </c>
      <c r="MJF8" s="897">
        <f t="shared" si="141"/>
        <v>0</v>
      </c>
      <c r="MJG8" s="897">
        <f t="shared" si="141"/>
        <v>0</v>
      </c>
      <c r="MJH8" s="897">
        <f t="shared" si="141"/>
        <v>0</v>
      </c>
      <c r="MJI8" s="897">
        <f t="shared" si="141"/>
        <v>0</v>
      </c>
      <c r="MJJ8" s="897">
        <f t="shared" si="141"/>
        <v>0</v>
      </c>
      <c r="MJK8" s="897">
        <f t="shared" si="141"/>
        <v>0</v>
      </c>
      <c r="MJL8" s="897">
        <f t="shared" si="141"/>
        <v>0</v>
      </c>
      <c r="MJM8" s="897">
        <f t="shared" si="141"/>
        <v>0</v>
      </c>
      <c r="MJN8" s="897">
        <f t="shared" si="141"/>
        <v>0</v>
      </c>
      <c r="MJO8" s="897">
        <f t="shared" si="141"/>
        <v>0</v>
      </c>
      <c r="MJP8" s="897">
        <f t="shared" si="141"/>
        <v>0</v>
      </c>
      <c r="MJQ8" s="897">
        <f t="shared" si="141"/>
        <v>0</v>
      </c>
      <c r="MJR8" s="897">
        <f t="shared" si="141"/>
        <v>0</v>
      </c>
      <c r="MJS8" s="897">
        <f t="shared" si="141"/>
        <v>0</v>
      </c>
      <c r="MJT8" s="897">
        <f t="shared" si="141"/>
        <v>0</v>
      </c>
      <c r="MJU8" s="897">
        <f t="shared" si="141"/>
        <v>0</v>
      </c>
      <c r="MJV8" s="897">
        <f t="shared" si="141"/>
        <v>0</v>
      </c>
      <c r="MJW8" s="897">
        <f t="shared" si="141"/>
        <v>0</v>
      </c>
      <c r="MJX8" s="897">
        <f t="shared" si="141"/>
        <v>0</v>
      </c>
      <c r="MJY8" s="897">
        <f t="shared" si="141"/>
        <v>0</v>
      </c>
      <c r="MJZ8" s="897">
        <f t="shared" si="141"/>
        <v>0</v>
      </c>
      <c r="MKA8" s="897">
        <f t="shared" si="141"/>
        <v>0</v>
      </c>
      <c r="MKB8" s="897">
        <f t="shared" si="141"/>
        <v>0</v>
      </c>
      <c r="MKC8" s="897">
        <f t="shared" si="141"/>
        <v>0</v>
      </c>
      <c r="MKD8" s="897">
        <f t="shared" si="141"/>
        <v>0</v>
      </c>
      <c r="MKE8" s="897">
        <f t="shared" si="141"/>
        <v>0</v>
      </c>
      <c r="MKF8" s="897">
        <f t="shared" si="141"/>
        <v>0</v>
      </c>
      <c r="MKG8" s="897">
        <f t="shared" si="141"/>
        <v>0</v>
      </c>
      <c r="MKH8" s="897">
        <f t="shared" si="141"/>
        <v>0</v>
      </c>
      <c r="MKI8" s="897">
        <f t="shared" si="141"/>
        <v>0</v>
      </c>
      <c r="MKJ8" s="897">
        <f t="shared" si="141"/>
        <v>0</v>
      </c>
      <c r="MKK8" s="897">
        <f t="shared" si="141"/>
        <v>0</v>
      </c>
      <c r="MKL8" s="897">
        <f t="shared" si="141"/>
        <v>0</v>
      </c>
      <c r="MKM8" s="897">
        <f t="shared" si="141"/>
        <v>0</v>
      </c>
      <c r="MKN8" s="897">
        <f t="shared" si="141"/>
        <v>0</v>
      </c>
      <c r="MKO8" s="897">
        <f t="shared" si="141"/>
        <v>0</v>
      </c>
      <c r="MKP8" s="897">
        <f t="shared" si="141"/>
        <v>0</v>
      </c>
      <c r="MKQ8" s="897">
        <f t="shared" si="141"/>
        <v>0</v>
      </c>
      <c r="MKR8" s="897">
        <f t="shared" si="141"/>
        <v>0</v>
      </c>
      <c r="MKS8" s="897">
        <f t="shared" si="141"/>
        <v>0</v>
      </c>
      <c r="MKT8" s="897">
        <f t="shared" si="141"/>
        <v>0</v>
      </c>
      <c r="MKU8" s="897">
        <f t="shared" si="141"/>
        <v>0</v>
      </c>
      <c r="MKV8" s="897">
        <f t="shared" si="141"/>
        <v>0</v>
      </c>
      <c r="MKW8" s="897">
        <f t="shared" si="141"/>
        <v>0</v>
      </c>
      <c r="MKX8" s="897">
        <f t="shared" si="141"/>
        <v>0</v>
      </c>
      <c r="MKY8" s="897">
        <f t="shared" si="141"/>
        <v>0</v>
      </c>
      <c r="MKZ8" s="897">
        <f t="shared" si="141"/>
        <v>0</v>
      </c>
      <c r="MLA8" s="897">
        <f t="shared" si="141"/>
        <v>0</v>
      </c>
      <c r="MLB8" s="897">
        <f t="shared" si="141"/>
        <v>0</v>
      </c>
      <c r="MLC8" s="897">
        <f t="shared" si="141"/>
        <v>0</v>
      </c>
      <c r="MLD8" s="897">
        <f t="shared" si="141"/>
        <v>0</v>
      </c>
      <c r="MLE8" s="897">
        <f t="shared" si="141"/>
        <v>0</v>
      </c>
      <c r="MLF8" s="897">
        <f t="shared" si="141"/>
        <v>0</v>
      </c>
      <c r="MLG8" s="897">
        <f t="shared" si="141"/>
        <v>0</v>
      </c>
      <c r="MLH8" s="897">
        <f t="shared" si="141"/>
        <v>0</v>
      </c>
      <c r="MLI8" s="897">
        <f t="shared" si="141"/>
        <v>0</v>
      </c>
      <c r="MLJ8" s="897">
        <f t="shared" si="141"/>
        <v>0</v>
      </c>
      <c r="MLK8" s="897">
        <f t="shared" si="141"/>
        <v>0</v>
      </c>
      <c r="MLL8" s="897">
        <f t="shared" si="141"/>
        <v>0</v>
      </c>
      <c r="MLM8" s="897">
        <f t="shared" si="141"/>
        <v>0</v>
      </c>
      <c r="MLN8" s="897">
        <f t="shared" si="141"/>
        <v>0</v>
      </c>
      <c r="MLO8" s="897">
        <f t="shared" si="141"/>
        <v>0</v>
      </c>
      <c r="MLP8" s="897">
        <f t="shared" ref="MLP8:MOA8" si="142">MLP9+MLP18+MLP40+MLP44+MLP50+MLP14</f>
        <v>0</v>
      </c>
      <c r="MLQ8" s="897">
        <f t="shared" si="142"/>
        <v>0</v>
      </c>
      <c r="MLR8" s="897">
        <f t="shared" si="142"/>
        <v>0</v>
      </c>
      <c r="MLS8" s="897">
        <f t="shared" si="142"/>
        <v>0</v>
      </c>
      <c r="MLT8" s="897">
        <f t="shared" si="142"/>
        <v>0</v>
      </c>
      <c r="MLU8" s="897">
        <f t="shared" si="142"/>
        <v>0</v>
      </c>
      <c r="MLV8" s="897">
        <f t="shared" si="142"/>
        <v>0</v>
      </c>
      <c r="MLW8" s="897">
        <f t="shared" si="142"/>
        <v>0</v>
      </c>
      <c r="MLX8" s="897">
        <f t="shared" si="142"/>
        <v>0</v>
      </c>
      <c r="MLY8" s="897">
        <f t="shared" si="142"/>
        <v>0</v>
      </c>
      <c r="MLZ8" s="897">
        <f t="shared" si="142"/>
        <v>0</v>
      </c>
      <c r="MMA8" s="897">
        <f t="shared" si="142"/>
        <v>0</v>
      </c>
      <c r="MMB8" s="897">
        <f t="shared" si="142"/>
        <v>0</v>
      </c>
      <c r="MMC8" s="897">
        <f t="shared" si="142"/>
        <v>0</v>
      </c>
      <c r="MMD8" s="897">
        <f t="shared" si="142"/>
        <v>0</v>
      </c>
      <c r="MME8" s="897">
        <f t="shared" si="142"/>
        <v>0</v>
      </c>
      <c r="MMF8" s="897">
        <f t="shared" si="142"/>
        <v>0</v>
      </c>
      <c r="MMG8" s="897">
        <f t="shared" si="142"/>
        <v>0</v>
      </c>
      <c r="MMH8" s="897">
        <f t="shared" si="142"/>
        <v>0</v>
      </c>
      <c r="MMI8" s="897">
        <f t="shared" si="142"/>
        <v>0</v>
      </c>
      <c r="MMJ8" s="897">
        <f t="shared" si="142"/>
        <v>0</v>
      </c>
      <c r="MMK8" s="897">
        <f t="shared" si="142"/>
        <v>0</v>
      </c>
      <c r="MML8" s="897">
        <f t="shared" si="142"/>
        <v>0</v>
      </c>
      <c r="MMM8" s="897">
        <f t="shared" si="142"/>
        <v>0</v>
      </c>
      <c r="MMN8" s="897">
        <f t="shared" si="142"/>
        <v>0</v>
      </c>
      <c r="MMO8" s="897">
        <f t="shared" si="142"/>
        <v>0</v>
      </c>
      <c r="MMP8" s="897">
        <f t="shared" si="142"/>
        <v>0</v>
      </c>
      <c r="MMQ8" s="897">
        <f t="shared" si="142"/>
        <v>0</v>
      </c>
      <c r="MMR8" s="897">
        <f t="shared" si="142"/>
        <v>0</v>
      </c>
      <c r="MMS8" s="897">
        <f t="shared" si="142"/>
        <v>0</v>
      </c>
      <c r="MMT8" s="897">
        <f t="shared" si="142"/>
        <v>0</v>
      </c>
      <c r="MMU8" s="897">
        <f t="shared" si="142"/>
        <v>0</v>
      </c>
      <c r="MMV8" s="897">
        <f t="shared" si="142"/>
        <v>0</v>
      </c>
      <c r="MMW8" s="897">
        <f t="shared" si="142"/>
        <v>0</v>
      </c>
      <c r="MMX8" s="897">
        <f t="shared" si="142"/>
        <v>0</v>
      </c>
      <c r="MMY8" s="897">
        <f t="shared" si="142"/>
        <v>0</v>
      </c>
      <c r="MMZ8" s="897">
        <f t="shared" si="142"/>
        <v>0</v>
      </c>
      <c r="MNA8" s="897">
        <f t="shared" si="142"/>
        <v>0</v>
      </c>
      <c r="MNB8" s="897">
        <f t="shared" si="142"/>
        <v>0</v>
      </c>
      <c r="MNC8" s="897">
        <f t="shared" si="142"/>
        <v>0</v>
      </c>
      <c r="MND8" s="897">
        <f t="shared" si="142"/>
        <v>0</v>
      </c>
      <c r="MNE8" s="897">
        <f t="shared" si="142"/>
        <v>0</v>
      </c>
      <c r="MNF8" s="897">
        <f t="shared" si="142"/>
        <v>0</v>
      </c>
      <c r="MNG8" s="897">
        <f t="shared" si="142"/>
        <v>0</v>
      </c>
      <c r="MNH8" s="897">
        <f t="shared" si="142"/>
        <v>0</v>
      </c>
      <c r="MNI8" s="897">
        <f t="shared" si="142"/>
        <v>0</v>
      </c>
      <c r="MNJ8" s="897">
        <f t="shared" si="142"/>
        <v>0</v>
      </c>
      <c r="MNK8" s="897">
        <f t="shared" si="142"/>
        <v>0</v>
      </c>
      <c r="MNL8" s="897">
        <f t="shared" si="142"/>
        <v>0</v>
      </c>
      <c r="MNM8" s="897">
        <f t="shared" si="142"/>
        <v>0</v>
      </c>
      <c r="MNN8" s="897">
        <f t="shared" si="142"/>
        <v>0</v>
      </c>
      <c r="MNO8" s="897">
        <f t="shared" si="142"/>
        <v>0</v>
      </c>
      <c r="MNP8" s="897">
        <f t="shared" si="142"/>
        <v>0</v>
      </c>
      <c r="MNQ8" s="897">
        <f t="shared" si="142"/>
        <v>0</v>
      </c>
      <c r="MNR8" s="897">
        <f t="shared" si="142"/>
        <v>0</v>
      </c>
      <c r="MNS8" s="897">
        <f t="shared" si="142"/>
        <v>0</v>
      </c>
      <c r="MNT8" s="897">
        <f t="shared" si="142"/>
        <v>0</v>
      </c>
      <c r="MNU8" s="897">
        <f t="shared" si="142"/>
        <v>0</v>
      </c>
      <c r="MNV8" s="897">
        <f t="shared" si="142"/>
        <v>0</v>
      </c>
      <c r="MNW8" s="897">
        <f t="shared" si="142"/>
        <v>0</v>
      </c>
      <c r="MNX8" s="897">
        <f t="shared" si="142"/>
        <v>0</v>
      </c>
      <c r="MNY8" s="897">
        <f t="shared" si="142"/>
        <v>0</v>
      </c>
      <c r="MNZ8" s="897">
        <f t="shared" si="142"/>
        <v>0</v>
      </c>
      <c r="MOA8" s="897">
        <f t="shared" si="142"/>
        <v>0</v>
      </c>
      <c r="MOB8" s="897">
        <f t="shared" ref="MOB8:MQM8" si="143">MOB9+MOB18+MOB40+MOB44+MOB50+MOB14</f>
        <v>0</v>
      </c>
      <c r="MOC8" s="897">
        <f t="shared" si="143"/>
        <v>0</v>
      </c>
      <c r="MOD8" s="897">
        <f t="shared" si="143"/>
        <v>0</v>
      </c>
      <c r="MOE8" s="897">
        <f t="shared" si="143"/>
        <v>0</v>
      </c>
      <c r="MOF8" s="897">
        <f t="shared" si="143"/>
        <v>0</v>
      </c>
      <c r="MOG8" s="897">
        <f t="shared" si="143"/>
        <v>0</v>
      </c>
      <c r="MOH8" s="897">
        <f t="shared" si="143"/>
        <v>0</v>
      </c>
      <c r="MOI8" s="897">
        <f t="shared" si="143"/>
        <v>0</v>
      </c>
      <c r="MOJ8" s="897">
        <f t="shared" si="143"/>
        <v>0</v>
      </c>
      <c r="MOK8" s="897">
        <f t="shared" si="143"/>
        <v>0</v>
      </c>
      <c r="MOL8" s="897">
        <f t="shared" si="143"/>
        <v>0</v>
      </c>
      <c r="MOM8" s="897">
        <f t="shared" si="143"/>
        <v>0</v>
      </c>
      <c r="MON8" s="897">
        <f t="shared" si="143"/>
        <v>0</v>
      </c>
      <c r="MOO8" s="897">
        <f t="shared" si="143"/>
        <v>0</v>
      </c>
      <c r="MOP8" s="897">
        <f t="shared" si="143"/>
        <v>0</v>
      </c>
      <c r="MOQ8" s="897">
        <f t="shared" si="143"/>
        <v>0</v>
      </c>
      <c r="MOR8" s="897">
        <f t="shared" si="143"/>
        <v>0</v>
      </c>
      <c r="MOS8" s="897">
        <f t="shared" si="143"/>
        <v>0</v>
      </c>
      <c r="MOT8" s="897">
        <f t="shared" si="143"/>
        <v>0</v>
      </c>
      <c r="MOU8" s="897">
        <f t="shared" si="143"/>
        <v>0</v>
      </c>
      <c r="MOV8" s="897">
        <f t="shared" si="143"/>
        <v>0</v>
      </c>
      <c r="MOW8" s="897">
        <f t="shared" si="143"/>
        <v>0</v>
      </c>
      <c r="MOX8" s="897">
        <f t="shared" si="143"/>
        <v>0</v>
      </c>
      <c r="MOY8" s="897">
        <f t="shared" si="143"/>
        <v>0</v>
      </c>
      <c r="MOZ8" s="897">
        <f t="shared" si="143"/>
        <v>0</v>
      </c>
      <c r="MPA8" s="897">
        <f t="shared" si="143"/>
        <v>0</v>
      </c>
      <c r="MPB8" s="897">
        <f t="shared" si="143"/>
        <v>0</v>
      </c>
      <c r="MPC8" s="897">
        <f t="shared" si="143"/>
        <v>0</v>
      </c>
      <c r="MPD8" s="897">
        <f t="shared" si="143"/>
        <v>0</v>
      </c>
      <c r="MPE8" s="897">
        <f t="shared" si="143"/>
        <v>0</v>
      </c>
      <c r="MPF8" s="897">
        <f t="shared" si="143"/>
        <v>0</v>
      </c>
      <c r="MPG8" s="897">
        <f t="shared" si="143"/>
        <v>0</v>
      </c>
      <c r="MPH8" s="897">
        <f t="shared" si="143"/>
        <v>0</v>
      </c>
      <c r="MPI8" s="897">
        <f t="shared" si="143"/>
        <v>0</v>
      </c>
      <c r="MPJ8" s="897">
        <f t="shared" si="143"/>
        <v>0</v>
      </c>
      <c r="MPK8" s="897">
        <f t="shared" si="143"/>
        <v>0</v>
      </c>
      <c r="MPL8" s="897">
        <f t="shared" si="143"/>
        <v>0</v>
      </c>
      <c r="MPM8" s="897">
        <f t="shared" si="143"/>
        <v>0</v>
      </c>
      <c r="MPN8" s="897">
        <f t="shared" si="143"/>
        <v>0</v>
      </c>
      <c r="MPO8" s="897">
        <f t="shared" si="143"/>
        <v>0</v>
      </c>
      <c r="MPP8" s="897">
        <f t="shared" si="143"/>
        <v>0</v>
      </c>
      <c r="MPQ8" s="897">
        <f t="shared" si="143"/>
        <v>0</v>
      </c>
      <c r="MPR8" s="897">
        <f t="shared" si="143"/>
        <v>0</v>
      </c>
      <c r="MPS8" s="897">
        <f t="shared" si="143"/>
        <v>0</v>
      </c>
      <c r="MPT8" s="897">
        <f t="shared" si="143"/>
        <v>0</v>
      </c>
      <c r="MPU8" s="897">
        <f t="shared" si="143"/>
        <v>0</v>
      </c>
      <c r="MPV8" s="897">
        <f t="shared" si="143"/>
        <v>0</v>
      </c>
      <c r="MPW8" s="897">
        <f t="shared" si="143"/>
        <v>0</v>
      </c>
      <c r="MPX8" s="897">
        <f t="shared" si="143"/>
        <v>0</v>
      </c>
      <c r="MPY8" s="897">
        <f t="shared" si="143"/>
        <v>0</v>
      </c>
      <c r="MPZ8" s="897">
        <f t="shared" si="143"/>
        <v>0</v>
      </c>
      <c r="MQA8" s="897">
        <f t="shared" si="143"/>
        <v>0</v>
      </c>
      <c r="MQB8" s="897">
        <f t="shared" si="143"/>
        <v>0</v>
      </c>
      <c r="MQC8" s="897">
        <f t="shared" si="143"/>
        <v>0</v>
      </c>
      <c r="MQD8" s="897">
        <f t="shared" si="143"/>
        <v>0</v>
      </c>
      <c r="MQE8" s="897">
        <f t="shared" si="143"/>
        <v>0</v>
      </c>
      <c r="MQF8" s="897">
        <f t="shared" si="143"/>
        <v>0</v>
      </c>
      <c r="MQG8" s="897">
        <f t="shared" si="143"/>
        <v>0</v>
      </c>
      <c r="MQH8" s="897">
        <f t="shared" si="143"/>
        <v>0</v>
      </c>
      <c r="MQI8" s="897">
        <f t="shared" si="143"/>
        <v>0</v>
      </c>
      <c r="MQJ8" s="897">
        <f t="shared" si="143"/>
        <v>0</v>
      </c>
      <c r="MQK8" s="897">
        <f t="shared" si="143"/>
        <v>0</v>
      </c>
      <c r="MQL8" s="897">
        <f t="shared" si="143"/>
        <v>0</v>
      </c>
      <c r="MQM8" s="897">
        <f t="shared" si="143"/>
        <v>0</v>
      </c>
      <c r="MQN8" s="897">
        <f t="shared" ref="MQN8:MSY8" si="144">MQN9+MQN18+MQN40+MQN44+MQN50+MQN14</f>
        <v>0</v>
      </c>
      <c r="MQO8" s="897">
        <f t="shared" si="144"/>
        <v>0</v>
      </c>
      <c r="MQP8" s="897">
        <f t="shared" si="144"/>
        <v>0</v>
      </c>
      <c r="MQQ8" s="897">
        <f t="shared" si="144"/>
        <v>0</v>
      </c>
      <c r="MQR8" s="897">
        <f t="shared" si="144"/>
        <v>0</v>
      </c>
      <c r="MQS8" s="897">
        <f t="shared" si="144"/>
        <v>0</v>
      </c>
      <c r="MQT8" s="897">
        <f t="shared" si="144"/>
        <v>0</v>
      </c>
      <c r="MQU8" s="897">
        <f t="shared" si="144"/>
        <v>0</v>
      </c>
      <c r="MQV8" s="897">
        <f t="shared" si="144"/>
        <v>0</v>
      </c>
      <c r="MQW8" s="897">
        <f t="shared" si="144"/>
        <v>0</v>
      </c>
      <c r="MQX8" s="897">
        <f t="shared" si="144"/>
        <v>0</v>
      </c>
      <c r="MQY8" s="897">
        <f t="shared" si="144"/>
        <v>0</v>
      </c>
      <c r="MQZ8" s="897">
        <f t="shared" si="144"/>
        <v>0</v>
      </c>
      <c r="MRA8" s="897">
        <f t="shared" si="144"/>
        <v>0</v>
      </c>
      <c r="MRB8" s="897">
        <f t="shared" si="144"/>
        <v>0</v>
      </c>
      <c r="MRC8" s="897">
        <f t="shared" si="144"/>
        <v>0</v>
      </c>
      <c r="MRD8" s="897">
        <f t="shared" si="144"/>
        <v>0</v>
      </c>
      <c r="MRE8" s="897">
        <f t="shared" si="144"/>
        <v>0</v>
      </c>
      <c r="MRF8" s="897">
        <f t="shared" si="144"/>
        <v>0</v>
      </c>
      <c r="MRG8" s="897">
        <f t="shared" si="144"/>
        <v>0</v>
      </c>
      <c r="MRH8" s="897">
        <f t="shared" si="144"/>
        <v>0</v>
      </c>
      <c r="MRI8" s="897">
        <f t="shared" si="144"/>
        <v>0</v>
      </c>
      <c r="MRJ8" s="897">
        <f t="shared" si="144"/>
        <v>0</v>
      </c>
      <c r="MRK8" s="897">
        <f t="shared" si="144"/>
        <v>0</v>
      </c>
      <c r="MRL8" s="897">
        <f t="shared" si="144"/>
        <v>0</v>
      </c>
      <c r="MRM8" s="897">
        <f t="shared" si="144"/>
        <v>0</v>
      </c>
      <c r="MRN8" s="897">
        <f t="shared" si="144"/>
        <v>0</v>
      </c>
      <c r="MRO8" s="897">
        <f t="shared" si="144"/>
        <v>0</v>
      </c>
      <c r="MRP8" s="897">
        <f t="shared" si="144"/>
        <v>0</v>
      </c>
      <c r="MRQ8" s="897">
        <f t="shared" si="144"/>
        <v>0</v>
      </c>
      <c r="MRR8" s="897">
        <f t="shared" si="144"/>
        <v>0</v>
      </c>
      <c r="MRS8" s="897">
        <f t="shared" si="144"/>
        <v>0</v>
      </c>
      <c r="MRT8" s="897">
        <f t="shared" si="144"/>
        <v>0</v>
      </c>
      <c r="MRU8" s="897">
        <f t="shared" si="144"/>
        <v>0</v>
      </c>
      <c r="MRV8" s="897">
        <f t="shared" si="144"/>
        <v>0</v>
      </c>
      <c r="MRW8" s="897">
        <f t="shared" si="144"/>
        <v>0</v>
      </c>
      <c r="MRX8" s="897">
        <f t="shared" si="144"/>
        <v>0</v>
      </c>
      <c r="MRY8" s="897">
        <f t="shared" si="144"/>
        <v>0</v>
      </c>
      <c r="MRZ8" s="897">
        <f t="shared" si="144"/>
        <v>0</v>
      </c>
      <c r="MSA8" s="897">
        <f t="shared" si="144"/>
        <v>0</v>
      </c>
      <c r="MSB8" s="897">
        <f t="shared" si="144"/>
        <v>0</v>
      </c>
      <c r="MSC8" s="897">
        <f t="shared" si="144"/>
        <v>0</v>
      </c>
      <c r="MSD8" s="897">
        <f t="shared" si="144"/>
        <v>0</v>
      </c>
      <c r="MSE8" s="897">
        <f t="shared" si="144"/>
        <v>0</v>
      </c>
      <c r="MSF8" s="897">
        <f t="shared" si="144"/>
        <v>0</v>
      </c>
      <c r="MSG8" s="897">
        <f t="shared" si="144"/>
        <v>0</v>
      </c>
      <c r="MSH8" s="897">
        <f t="shared" si="144"/>
        <v>0</v>
      </c>
      <c r="MSI8" s="897">
        <f t="shared" si="144"/>
        <v>0</v>
      </c>
      <c r="MSJ8" s="897">
        <f t="shared" si="144"/>
        <v>0</v>
      </c>
      <c r="MSK8" s="897">
        <f t="shared" si="144"/>
        <v>0</v>
      </c>
      <c r="MSL8" s="897">
        <f t="shared" si="144"/>
        <v>0</v>
      </c>
      <c r="MSM8" s="897">
        <f t="shared" si="144"/>
        <v>0</v>
      </c>
      <c r="MSN8" s="897">
        <f t="shared" si="144"/>
        <v>0</v>
      </c>
      <c r="MSO8" s="897">
        <f t="shared" si="144"/>
        <v>0</v>
      </c>
      <c r="MSP8" s="897">
        <f t="shared" si="144"/>
        <v>0</v>
      </c>
      <c r="MSQ8" s="897">
        <f t="shared" si="144"/>
        <v>0</v>
      </c>
      <c r="MSR8" s="897">
        <f t="shared" si="144"/>
        <v>0</v>
      </c>
      <c r="MSS8" s="897">
        <f t="shared" si="144"/>
        <v>0</v>
      </c>
      <c r="MST8" s="897">
        <f t="shared" si="144"/>
        <v>0</v>
      </c>
      <c r="MSU8" s="897">
        <f t="shared" si="144"/>
        <v>0</v>
      </c>
      <c r="MSV8" s="897">
        <f t="shared" si="144"/>
        <v>0</v>
      </c>
      <c r="MSW8" s="897">
        <f t="shared" si="144"/>
        <v>0</v>
      </c>
      <c r="MSX8" s="897">
        <f t="shared" si="144"/>
        <v>0</v>
      </c>
      <c r="MSY8" s="897">
        <f t="shared" si="144"/>
        <v>0</v>
      </c>
      <c r="MSZ8" s="897">
        <f t="shared" ref="MSZ8:MVK8" si="145">MSZ9+MSZ18+MSZ40+MSZ44+MSZ50+MSZ14</f>
        <v>0</v>
      </c>
      <c r="MTA8" s="897">
        <f t="shared" si="145"/>
        <v>0</v>
      </c>
      <c r="MTB8" s="897">
        <f t="shared" si="145"/>
        <v>0</v>
      </c>
      <c r="MTC8" s="897">
        <f t="shared" si="145"/>
        <v>0</v>
      </c>
      <c r="MTD8" s="897">
        <f t="shared" si="145"/>
        <v>0</v>
      </c>
      <c r="MTE8" s="897">
        <f t="shared" si="145"/>
        <v>0</v>
      </c>
      <c r="MTF8" s="897">
        <f t="shared" si="145"/>
        <v>0</v>
      </c>
      <c r="MTG8" s="897">
        <f t="shared" si="145"/>
        <v>0</v>
      </c>
      <c r="MTH8" s="897">
        <f t="shared" si="145"/>
        <v>0</v>
      </c>
      <c r="MTI8" s="897">
        <f t="shared" si="145"/>
        <v>0</v>
      </c>
      <c r="MTJ8" s="897">
        <f t="shared" si="145"/>
        <v>0</v>
      </c>
      <c r="MTK8" s="897">
        <f t="shared" si="145"/>
        <v>0</v>
      </c>
      <c r="MTL8" s="897">
        <f t="shared" si="145"/>
        <v>0</v>
      </c>
      <c r="MTM8" s="897">
        <f t="shared" si="145"/>
        <v>0</v>
      </c>
      <c r="MTN8" s="897">
        <f t="shared" si="145"/>
        <v>0</v>
      </c>
      <c r="MTO8" s="897">
        <f t="shared" si="145"/>
        <v>0</v>
      </c>
      <c r="MTP8" s="897">
        <f t="shared" si="145"/>
        <v>0</v>
      </c>
      <c r="MTQ8" s="897">
        <f t="shared" si="145"/>
        <v>0</v>
      </c>
      <c r="MTR8" s="897">
        <f t="shared" si="145"/>
        <v>0</v>
      </c>
      <c r="MTS8" s="897">
        <f t="shared" si="145"/>
        <v>0</v>
      </c>
      <c r="MTT8" s="897">
        <f t="shared" si="145"/>
        <v>0</v>
      </c>
      <c r="MTU8" s="897">
        <f t="shared" si="145"/>
        <v>0</v>
      </c>
      <c r="MTV8" s="897">
        <f t="shared" si="145"/>
        <v>0</v>
      </c>
      <c r="MTW8" s="897">
        <f t="shared" si="145"/>
        <v>0</v>
      </c>
      <c r="MTX8" s="897">
        <f t="shared" si="145"/>
        <v>0</v>
      </c>
      <c r="MTY8" s="897">
        <f t="shared" si="145"/>
        <v>0</v>
      </c>
      <c r="MTZ8" s="897">
        <f t="shared" si="145"/>
        <v>0</v>
      </c>
      <c r="MUA8" s="897">
        <f t="shared" si="145"/>
        <v>0</v>
      </c>
      <c r="MUB8" s="897">
        <f t="shared" si="145"/>
        <v>0</v>
      </c>
      <c r="MUC8" s="897">
        <f t="shared" si="145"/>
        <v>0</v>
      </c>
      <c r="MUD8" s="897">
        <f t="shared" si="145"/>
        <v>0</v>
      </c>
      <c r="MUE8" s="897">
        <f t="shared" si="145"/>
        <v>0</v>
      </c>
      <c r="MUF8" s="897">
        <f t="shared" si="145"/>
        <v>0</v>
      </c>
      <c r="MUG8" s="897">
        <f t="shared" si="145"/>
        <v>0</v>
      </c>
      <c r="MUH8" s="897">
        <f t="shared" si="145"/>
        <v>0</v>
      </c>
      <c r="MUI8" s="897">
        <f t="shared" si="145"/>
        <v>0</v>
      </c>
      <c r="MUJ8" s="897">
        <f t="shared" si="145"/>
        <v>0</v>
      </c>
      <c r="MUK8" s="897">
        <f t="shared" si="145"/>
        <v>0</v>
      </c>
      <c r="MUL8" s="897">
        <f t="shared" si="145"/>
        <v>0</v>
      </c>
      <c r="MUM8" s="897">
        <f t="shared" si="145"/>
        <v>0</v>
      </c>
      <c r="MUN8" s="897">
        <f t="shared" si="145"/>
        <v>0</v>
      </c>
      <c r="MUO8" s="897">
        <f t="shared" si="145"/>
        <v>0</v>
      </c>
      <c r="MUP8" s="897">
        <f t="shared" si="145"/>
        <v>0</v>
      </c>
      <c r="MUQ8" s="897">
        <f t="shared" si="145"/>
        <v>0</v>
      </c>
      <c r="MUR8" s="897">
        <f t="shared" si="145"/>
        <v>0</v>
      </c>
      <c r="MUS8" s="897">
        <f t="shared" si="145"/>
        <v>0</v>
      </c>
      <c r="MUT8" s="897">
        <f t="shared" si="145"/>
        <v>0</v>
      </c>
      <c r="MUU8" s="897">
        <f t="shared" si="145"/>
        <v>0</v>
      </c>
      <c r="MUV8" s="897">
        <f t="shared" si="145"/>
        <v>0</v>
      </c>
      <c r="MUW8" s="897">
        <f t="shared" si="145"/>
        <v>0</v>
      </c>
      <c r="MUX8" s="897">
        <f t="shared" si="145"/>
        <v>0</v>
      </c>
      <c r="MUY8" s="897">
        <f t="shared" si="145"/>
        <v>0</v>
      </c>
      <c r="MUZ8" s="897">
        <f t="shared" si="145"/>
        <v>0</v>
      </c>
      <c r="MVA8" s="897">
        <f t="shared" si="145"/>
        <v>0</v>
      </c>
      <c r="MVB8" s="897">
        <f t="shared" si="145"/>
        <v>0</v>
      </c>
      <c r="MVC8" s="897">
        <f t="shared" si="145"/>
        <v>0</v>
      </c>
      <c r="MVD8" s="897">
        <f t="shared" si="145"/>
        <v>0</v>
      </c>
      <c r="MVE8" s="897">
        <f t="shared" si="145"/>
        <v>0</v>
      </c>
      <c r="MVF8" s="897">
        <f t="shared" si="145"/>
        <v>0</v>
      </c>
      <c r="MVG8" s="897">
        <f t="shared" si="145"/>
        <v>0</v>
      </c>
      <c r="MVH8" s="897">
        <f t="shared" si="145"/>
        <v>0</v>
      </c>
      <c r="MVI8" s="897">
        <f t="shared" si="145"/>
        <v>0</v>
      </c>
      <c r="MVJ8" s="897">
        <f t="shared" si="145"/>
        <v>0</v>
      </c>
      <c r="MVK8" s="897">
        <f t="shared" si="145"/>
        <v>0</v>
      </c>
      <c r="MVL8" s="897">
        <f t="shared" ref="MVL8:MXW8" si="146">MVL9+MVL18+MVL40+MVL44+MVL50+MVL14</f>
        <v>0</v>
      </c>
      <c r="MVM8" s="897">
        <f t="shared" si="146"/>
        <v>0</v>
      </c>
      <c r="MVN8" s="897">
        <f t="shared" si="146"/>
        <v>0</v>
      </c>
      <c r="MVO8" s="897">
        <f t="shared" si="146"/>
        <v>0</v>
      </c>
      <c r="MVP8" s="897">
        <f t="shared" si="146"/>
        <v>0</v>
      </c>
      <c r="MVQ8" s="897">
        <f t="shared" si="146"/>
        <v>0</v>
      </c>
      <c r="MVR8" s="897">
        <f t="shared" si="146"/>
        <v>0</v>
      </c>
      <c r="MVS8" s="897">
        <f t="shared" si="146"/>
        <v>0</v>
      </c>
      <c r="MVT8" s="897">
        <f t="shared" si="146"/>
        <v>0</v>
      </c>
      <c r="MVU8" s="897">
        <f t="shared" si="146"/>
        <v>0</v>
      </c>
      <c r="MVV8" s="897">
        <f t="shared" si="146"/>
        <v>0</v>
      </c>
      <c r="MVW8" s="897">
        <f t="shared" si="146"/>
        <v>0</v>
      </c>
      <c r="MVX8" s="897">
        <f t="shared" si="146"/>
        <v>0</v>
      </c>
      <c r="MVY8" s="897">
        <f t="shared" si="146"/>
        <v>0</v>
      </c>
      <c r="MVZ8" s="897">
        <f t="shared" si="146"/>
        <v>0</v>
      </c>
      <c r="MWA8" s="897">
        <f t="shared" si="146"/>
        <v>0</v>
      </c>
      <c r="MWB8" s="897">
        <f t="shared" si="146"/>
        <v>0</v>
      </c>
      <c r="MWC8" s="897">
        <f t="shared" si="146"/>
        <v>0</v>
      </c>
      <c r="MWD8" s="897">
        <f t="shared" si="146"/>
        <v>0</v>
      </c>
      <c r="MWE8" s="897">
        <f t="shared" si="146"/>
        <v>0</v>
      </c>
      <c r="MWF8" s="897">
        <f t="shared" si="146"/>
        <v>0</v>
      </c>
      <c r="MWG8" s="897">
        <f t="shared" si="146"/>
        <v>0</v>
      </c>
      <c r="MWH8" s="897">
        <f t="shared" si="146"/>
        <v>0</v>
      </c>
      <c r="MWI8" s="897">
        <f t="shared" si="146"/>
        <v>0</v>
      </c>
      <c r="MWJ8" s="897">
        <f t="shared" si="146"/>
        <v>0</v>
      </c>
      <c r="MWK8" s="897">
        <f t="shared" si="146"/>
        <v>0</v>
      </c>
      <c r="MWL8" s="897">
        <f t="shared" si="146"/>
        <v>0</v>
      </c>
      <c r="MWM8" s="897">
        <f t="shared" si="146"/>
        <v>0</v>
      </c>
      <c r="MWN8" s="897">
        <f t="shared" si="146"/>
        <v>0</v>
      </c>
      <c r="MWO8" s="897">
        <f t="shared" si="146"/>
        <v>0</v>
      </c>
      <c r="MWP8" s="897">
        <f t="shared" si="146"/>
        <v>0</v>
      </c>
      <c r="MWQ8" s="897">
        <f t="shared" si="146"/>
        <v>0</v>
      </c>
      <c r="MWR8" s="897">
        <f t="shared" si="146"/>
        <v>0</v>
      </c>
      <c r="MWS8" s="897">
        <f t="shared" si="146"/>
        <v>0</v>
      </c>
      <c r="MWT8" s="897">
        <f t="shared" si="146"/>
        <v>0</v>
      </c>
      <c r="MWU8" s="897">
        <f t="shared" si="146"/>
        <v>0</v>
      </c>
      <c r="MWV8" s="897">
        <f t="shared" si="146"/>
        <v>0</v>
      </c>
      <c r="MWW8" s="897">
        <f t="shared" si="146"/>
        <v>0</v>
      </c>
      <c r="MWX8" s="897">
        <f t="shared" si="146"/>
        <v>0</v>
      </c>
      <c r="MWY8" s="897">
        <f t="shared" si="146"/>
        <v>0</v>
      </c>
      <c r="MWZ8" s="897">
        <f t="shared" si="146"/>
        <v>0</v>
      </c>
      <c r="MXA8" s="897">
        <f t="shared" si="146"/>
        <v>0</v>
      </c>
      <c r="MXB8" s="897">
        <f t="shared" si="146"/>
        <v>0</v>
      </c>
      <c r="MXC8" s="897">
        <f t="shared" si="146"/>
        <v>0</v>
      </c>
      <c r="MXD8" s="897">
        <f t="shared" si="146"/>
        <v>0</v>
      </c>
      <c r="MXE8" s="897">
        <f t="shared" si="146"/>
        <v>0</v>
      </c>
      <c r="MXF8" s="897">
        <f t="shared" si="146"/>
        <v>0</v>
      </c>
      <c r="MXG8" s="897">
        <f t="shared" si="146"/>
        <v>0</v>
      </c>
      <c r="MXH8" s="897">
        <f t="shared" si="146"/>
        <v>0</v>
      </c>
      <c r="MXI8" s="897">
        <f t="shared" si="146"/>
        <v>0</v>
      </c>
      <c r="MXJ8" s="897">
        <f t="shared" si="146"/>
        <v>0</v>
      </c>
      <c r="MXK8" s="897">
        <f t="shared" si="146"/>
        <v>0</v>
      </c>
      <c r="MXL8" s="897">
        <f t="shared" si="146"/>
        <v>0</v>
      </c>
      <c r="MXM8" s="897">
        <f t="shared" si="146"/>
        <v>0</v>
      </c>
      <c r="MXN8" s="897">
        <f t="shared" si="146"/>
        <v>0</v>
      </c>
      <c r="MXO8" s="897">
        <f t="shared" si="146"/>
        <v>0</v>
      </c>
      <c r="MXP8" s="897">
        <f t="shared" si="146"/>
        <v>0</v>
      </c>
      <c r="MXQ8" s="897">
        <f t="shared" si="146"/>
        <v>0</v>
      </c>
      <c r="MXR8" s="897">
        <f t="shared" si="146"/>
        <v>0</v>
      </c>
      <c r="MXS8" s="897">
        <f t="shared" si="146"/>
        <v>0</v>
      </c>
      <c r="MXT8" s="897">
        <f t="shared" si="146"/>
        <v>0</v>
      </c>
      <c r="MXU8" s="897">
        <f t="shared" si="146"/>
        <v>0</v>
      </c>
      <c r="MXV8" s="897">
        <f t="shared" si="146"/>
        <v>0</v>
      </c>
      <c r="MXW8" s="897">
        <f t="shared" si="146"/>
        <v>0</v>
      </c>
      <c r="MXX8" s="897">
        <f t="shared" ref="MXX8:NAI8" si="147">MXX9+MXX18+MXX40+MXX44+MXX50+MXX14</f>
        <v>0</v>
      </c>
      <c r="MXY8" s="897">
        <f t="shared" si="147"/>
        <v>0</v>
      </c>
      <c r="MXZ8" s="897">
        <f t="shared" si="147"/>
        <v>0</v>
      </c>
      <c r="MYA8" s="897">
        <f t="shared" si="147"/>
        <v>0</v>
      </c>
      <c r="MYB8" s="897">
        <f t="shared" si="147"/>
        <v>0</v>
      </c>
      <c r="MYC8" s="897">
        <f t="shared" si="147"/>
        <v>0</v>
      </c>
      <c r="MYD8" s="897">
        <f t="shared" si="147"/>
        <v>0</v>
      </c>
      <c r="MYE8" s="897">
        <f t="shared" si="147"/>
        <v>0</v>
      </c>
      <c r="MYF8" s="897">
        <f t="shared" si="147"/>
        <v>0</v>
      </c>
      <c r="MYG8" s="897">
        <f t="shared" si="147"/>
        <v>0</v>
      </c>
      <c r="MYH8" s="897">
        <f t="shared" si="147"/>
        <v>0</v>
      </c>
      <c r="MYI8" s="897">
        <f t="shared" si="147"/>
        <v>0</v>
      </c>
      <c r="MYJ8" s="897">
        <f t="shared" si="147"/>
        <v>0</v>
      </c>
      <c r="MYK8" s="897">
        <f t="shared" si="147"/>
        <v>0</v>
      </c>
      <c r="MYL8" s="897">
        <f t="shared" si="147"/>
        <v>0</v>
      </c>
      <c r="MYM8" s="897">
        <f t="shared" si="147"/>
        <v>0</v>
      </c>
      <c r="MYN8" s="897">
        <f t="shared" si="147"/>
        <v>0</v>
      </c>
      <c r="MYO8" s="897">
        <f t="shared" si="147"/>
        <v>0</v>
      </c>
      <c r="MYP8" s="897">
        <f t="shared" si="147"/>
        <v>0</v>
      </c>
      <c r="MYQ8" s="897">
        <f t="shared" si="147"/>
        <v>0</v>
      </c>
      <c r="MYR8" s="897">
        <f t="shared" si="147"/>
        <v>0</v>
      </c>
      <c r="MYS8" s="897">
        <f t="shared" si="147"/>
        <v>0</v>
      </c>
      <c r="MYT8" s="897">
        <f t="shared" si="147"/>
        <v>0</v>
      </c>
      <c r="MYU8" s="897">
        <f t="shared" si="147"/>
        <v>0</v>
      </c>
      <c r="MYV8" s="897">
        <f t="shared" si="147"/>
        <v>0</v>
      </c>
      <c r="MYW8" s="897">
        <f t="shared" si="147"/>
        <v>0</v>
      </c>
      <c r="MYX8" s="897">
        <f t="shared" si="147"/>
        <v>0</v>
      </c>
      <c r="MYY8" s="897">
        <f t="shared" si="147"/>
        <v>0</v>
      </c>
      <c r="MYZ8" s="897">
        <f t="shared" si="147"/>
        <v>0</v>
      </c>
      <c r="MZA8" s="897">
        <f t="shared" si="147"/>
        <v>0</v>
      </c>
      <c r="MZB8" s="897">
        <f t="shared" si="147"/>
        <v>0</v>
      </c>
      <c r="MZC8" s="897">
        <f t="shared" si="147"/>
        <v>0</v>
      </c>
      <c r="MZD8" s="897">
        <f t="shared" si="147"/>
        <v>0</v>
      </c>
      <c r="MZE8" s="897">
        <f t="shared" si="147"/>
        <v>0</v>
      </c>
      <c r="MZF8" s="897">
        <f t="shared" si="147"/>
        <v>0</v>
      </c>
      <c r="MZG8" s="897">
        <f t="shared" si="147"/>
        <v>0</v>
      </c>
      <c r="MZH8" s="897">
        <f t="shared" si="147"/>
        <v>0</v>
      </c>
      <c r="MZI8" s="897">
        <f t="shared" si="147"/>
        <v>0</v>
      </c>
      <c r="MZJ8" s="897">
        <f t="shared" si="147"/>
        <v>0</v>
      </c>
      <c r="MZK8" s="897">
        <f t="shared" si="147"/>
        <v>0</v>
      </c>
      <c r="MZL8" s="897">
        <f t="shared" si="147"/>
        <v>0</v>
      </c>
      <c r="MZM8" s="897">
        <f t="shared" si="147"/>
        <v>0</v>
      </c>
      <c r="MZN8" s="897">
        <f t="shared" si="147"/>
        <v>0</v>
      </c>
      <c r="MZO8" s="897">
        <f t="shared" si="147"/>
        <v>0</v>
      </c>
      <c r="MZP8" s="897">
        <f t="shared" si="147"/>
        <v>0</v>
      </c>
      <c r="MZQ8" s="897">
        <f t="shared" si="147"/>
        <v>0</v>
      </c>
      <c r="MZR8" s="897">
        <f t="shared" si="147"/>
        <v>0</v>
      </c>
      <c r="MZS8" s="897">
        <f t="shared" si="147"/>
        <v>0</v>
      </c>
      <c r="MZT8" s="897">
        <f t="shared" si="147"/>
        <v>0</v>
      </c>
      <c r="MZU8" s="897">
        <f t="shared" si="147"/>
        <v>0</v>
      </c>
      <c r="MZV8" s="897">
        <f t="shared" si="147"/>
        <v>0</v>
      </c>
      <c r="MZW8" s="897">
        <f t="shared" si="147"/>
        <v>0</v>
      </c>
      <c r="MZX8" s="897">
        <f t="shared" si="147"/>
        <v>0</v>
      </c>
      <c r="MZY8" s="897">
        <f t="shared" si="147"/>
        <v>0</v>
      </c>
      <c r="MZZ8" s="897">
        <f t="shared" si="147"/>
        <v>0</v>
      </c>
      <c r="NAA8" s="897">
        <f t="shared" si="147"/>
        <v>0</v>
      </c>
      <c r="NAB8" s="897">
        <f t="shared" si="147"/>
        <v>0</v>
      </c>
      <c r="NAC8" s="897">
        <f t="shared" si="147"/>
        <v>0</v>
      </c>
      <c r="NAD8" s="897">
        <f t="shared" si="147"/>
        <v>0</v>
      </c>
      <c r="NAE8" s="897">
        <f t="shared" si="147"/>
        <v>0</v>
      </c>
      <c r="NAF8" s="897">
        <f t="shared" si="147"/>
        <v>0</v>
      </c>
      <c r="NAG8" s="897">
        <f t="shared" si="147"/>
        <v>0</v>
      </c>
      <c r="NAH8" s="897">
        <f t="shared" si="147"/>
        <v>0</v>
      </c>
      <c r="NAI8" s="897">
        <f t="shared" si="147"/>
        <v>0</v>
      </c>
      <c r="NAJ8" s="897">
        <f t="shared" ref="NAJ8:NCU8" si="148">NAJ9+NAJ18+NAJ40+NAJ44+NAJ50+NAJ14</f>
        <v>0</v>
      </c>
      <c r="NAK8" s="897">
        <f t="shared" si="148"/>
        <v>0</v>
      </c>
      <c r="NAL8" s="897">
        <f t="shared" si="148"/>
        <v>0</v>
      </c>
      <c r="NAM8" s="897">
        <f t="shared" si="148"/>
        <v>0</v>
      </c>
      <c r="NAN8" s="897">
        <f t="shared" si="148"/>
        <v>0</v>
      </c>
      <c r="NAO8" s="897">
        <f t="shared" si="148"/>
        <v>0</v>
      </c>
      <c r="NAP8" s="897">
        <f t="shared" si="148"/>
        <v>0</v>
      </c>
      <c r="NAQ8" s="897">
        <f t="shared" si="148"/>
        <v>0</v>
      </c>
      <c r="NAR8" s="897">
        <f t="shared" si="148"/>
        <v>0</v>
      </c>
      <c r="NAS8" s="897">
        <f t="shared" si="148"/>
        <v>0</v>
      </c>
      <c r="NAT8" s="897">
        <f t="shared" si="148"/>
        <v>0</v>
      </c>
      <c r="NAU8" s="897">
        <f t="shared" si="148"/>
        <v>0</v>
      </c>
      <c r="NAV8" s="897">
        <f t="shared" si="148"/>
        <v>0</v>
      </c>
      <c r="NAW8" s="897">
        <f t="shared" si="148"/>
        <v>0</v>
      </c>
      <c r="NAX8" s="897">
        <f t="shared" si="148"/>
        <v>0</v>
      </c>
      <c r="NAY8" s="897">
        <f t="shared" si="148"/>
        <v>0</v>
      </c>
      <c r="NAZ8" s="897">
        <f t="shared" si="148"/>
        <v>0</v>
      </c>
      <c r="NBA8" s="897">
        <f t="shared" si="148"/>
        <v>0</v>
      </c>
      <c r="NBB8" s="897">
        <f t="shared" si="148"/>
        <v>0</v>
      </c>
      <c r="NBC8" s="897">
        <f t="shared" si="148"/>
        <v>0</v>
      </c>
      <c r="NBD8" s="897">
        <f t="shared" si="148"/>
        <v>0</v>
      </c>
      <c r="NBE8" s="897">
        <f t="shared" si="148"/>
        <v>0</v>
      </c>
      <c r="NBF8" s="897">
        <f t="shared" si="148"/>
        <v>0</v>
      </c>
      <c r="NBG8" s="897">
        <f t="shared" si="148"/>
        <v>0</v>
      </c>
      <c r="NBH8" s="897">
        <f t="shared" si="148"/>
        <v>0</v>
      </c>
      <c r="NBI8" s="897">
        <f t="shared" si="148"/>
        <v>0</v>
      </c>
      <c r="NBJ8" s="897">
        <f t="shared" si="148"/>
        <v>0</v>
      </c>
      <c r="NBK8" s="897">
        <f t="shared" si="148"/>
        <v>0</v>
      </c>
      <c r="NBL8" s="897">
        <f t="shared" si="148"/>
        <v>0</v>
      </c>
      <c r="NBM8" s="897">
        <f t="shared" si="148"/>
        <v>0</v>
      </c>
      <c r="NBN8" s="897">
        <f t="shared" si="148"/>
        <v>0</v>
      </c>
      <c r="NBO8" s="897">
        <f t="shared" si="148"/>
        <v>0</v>
      </c>
      <c r="NBP8" s="897">
        <f t="shared" si="148"/>
        <v>0</v>
      </c>
      <c r="NBQ8" s="897">
        <f t="shared" si="148"/>
        <v>0</v>
      </c>
      <c r="NBR8" s="897">
        <f t="shared" si="148"/>
        <v>0</v>
      </c>
      <c r="NBS8" s="897">
        <f t="shared" si="148"/>
        <v>0</v>
      </c>
      <c r="NBT8" s="897">
        <f t="shared" si="148"/>
        <v>0</v>
      </c>
      <c r="NBU8" s="897">
        <f t="shared" si="148"/>
        <v>0</v>
      </c>
      <c r="NBV8" s="897">
        <f t="shared" si="148"/>
        <v>0</v>
      </c>
      <c r="NBW8" s="897">
        <f t="shared" si="148"/>
        <v>0</v>
      </c>
      <c r="NBX8" s="897">
        <f t="shared" si="148"/>
        <v>0</v>
      </c>
      <c r="NBY8" s="897">
        <f t="shared" si="148"/>
        <v>0</v>
      </c>
      <c r="NBZ8" s="897">
        <f t="shared" si="148"/>
        <v>0</v>
      </c>
      <c r="NCA8" s="897">
        <f t="shared" si="148"/>
        <v>0</v>
      </c>
      <c r="NCB8" s="897">
        <f t="shared" si="148"/>
        <v>0</v>
      </c>
      <c r="NCC8" s="897">
        <f t="shared" si="148"/>
        <v>0</v>
      </c>
      <c r="NCD8" s="897">
        <f t="shared" si="148"/>
        <v>0</v>
      </c>
      <c r="NCE8" s="897">
        <f t="shared" si="148"/>
        <v>0</v>
      </c>
      <c r="NCF8" s="897">
        <f t="shared" si="148"/>
        <v>0</v>
      </c>
      <c r="NCG8" s="897">
        <f t="shared" si="148"/>
        <v>0</v>
      </c>
      <c r="NCH8" s="897">
        <f t="shared" si="148"/>
        <v>0</v>
      </c>
      <c r="NCI8" s="897">
        <f t="shared" si="148"/>
        <v>0</v>
      </c>
      <c r="NCJ8" s="897">
        <f t="shared" si="148"/>
        <v>0</v>
      </c>
      <c r="NCK8" s="897">
        <f t="shared" si="148"/>
        <v>0</v>
      </c>
      <c r="NCL8" s="897">
        <f t="shared" si="148"/>
        <v>0</v>
      </c>
      <c r="NCM8" s="897">
        <f t="shared" si="148"/>
        <v>0</v>
      </c>
      <c r="NCN8" s="897">
        <f t="shared" si="148"/>
        <v>0</v>
      </c>
      <c r="NCO8" s="897">
        <f t="shared" si="148"/>
        <v>0</v>
      </c>
      <c r="NCP8" s="897">
        <f t="shared" si="148"/>
        <v>0</v>
      </c>
      <c r="NCQ8" s="897">
        <f t="shared" si="148"/>
        <v>0</v>
      </c>
      <c r="NCR8" s="897">
        <f t="shared" si="148"/>
        <v>0</v>
      </c>
      <c r="NCS8" s="897">
        <f t="shared" si="148"/>
        <v>0</v>
      </c>
      <c r="NCT8" s="897">
        <f t="shared" si="148"/>
        <v>0</v>
      </c>
      <c r="NCU8" s="897">
        <f t="shared" si="148"/>
        <v>0</v>
      </c>
      <c r="NCV8" s="897">
        <f t="shared" ref="NCV8:NFG8" si="149">NCV9+NCV18+NCV40+NCV44+NCV50+NCV14</f>
        <v>0</v>
      </c>
      <c r="NCW8" s="897">
        <f t="shared" si="149"/>
        <v>0</v>
      </c>
      <c r="NCX8" s="897">
        <f t="shared" si="149"/>
        <v>0</v>
      </c>
      <c r="NCY8" s="897">
        <f t="shared" si="149"/>
        <v>0</v>
      </c>
      <c r="NCZ8" s="897">
        <f t="shared" si="149"/>
        <v>0</v>
      </c>
      <c r="NDA8" s="897">
        <f t="shared" si="149"/>
        <v>0</v>
      </c>
      <c r="NDB8" s="897">
        <f t="shared" si="149"/>
        <v>0</v>
      </c>
      <c r="NDC8" s="897">
        <f t="shared" si="149"/>
        <v>0</v>
      </c>
      <c r="NDD8" s="897">
        <f t="shared" si="149"/>
        <v>0</v>
      </c>
      <c r="NDE8" s="897">
        <f t="shared" si="149"/>
        <v>0</v>
      </c>
      <c r="NDF8" s="897">
        <f t="shared" si="149"/>
        <v>0</v>
      </c>
      <c r="NDG8" s="897">
        <f t="shared" si="149"/>
        <v>0</v>
      </c>
      <c r="NDH8" s="897">
        <f t="shared" si="149"/>
        <v>0</v>
      </c>
      <c r="NDI8" s="897">
        <f t="shared" si="149"/>
        <v>0</v>
      </c>
      <c r="NDJ8" s="897">
        <f t="shared" si="149"/>
        <v>0</v>
      </c>
      <c r="NDK8" s="897">
        <f t="shared" si="149"/>
        <v>0</v>
      </c>
      <c r="NDL8" s="897">
        <f t="shared" si="149"/>
        <v>0</v>
      </c>
      <c r="NDM8" s="897">
        <f t="shared" si="149"/>
        <v>0</v>
      </c>
      <c r="NDN8" s="897">
        <f t="shared" si="149"/>
        <v>0</v>
      </c>
      <c r="NDO8" s="897">
        <f t="shared" si="149"/>
        <v>0</v>
      </c>
      <c r="NDP8" s="897">
        <f t="shared" si="149"/>
        <v>0</v>
      </c>
      <c r="NDQ8" s="897">
        <f t="shared" si="149"/>
        <v>0</v>
      </c>
      <c r="NDR8" s="897">
        <f t="shared" si="149"/>
        <v>0</v>
      </c>
      <c r="NDS8" s="897">
        <f t="shared" si="149"/>
        <v>0</v>
      </c>
      <c r="NDT8" s="897">
        <f t="shared" si="149"/>
        <v>0</v>
      </c>
      <c r="NDU8" s="897">
        <f t="shared" si="149"/>
        <v>0</v>
      </c>
      <c r="NDV8" s="897">
        <f t="shared" si="149"/>
        <v>0</v>
      </c>
      <c r="NDW8" s="897">
        <f t="shared" si="149"/>
        <v>0</v>
      </c>
      <c r="NDX8" s="897">
        <f t="shared" si="149"/>
        <v>0</v>
      </c>
      <c r="NDY8" s="897">
        <f t="shared" si="149"/>
        <v>0</v>
      </c>
      <c r="NDZ8" s="897">
        <f t="shared" si="149"/>
        <v>0</v>
      </c>
      <c r="NEA8" s="897">
        <f t="shared" si="149"/>
        <v>0</v>
      </c>
      <c r="NEB8" s="897">
        <f t="shared" si="149"/>
        <v>0</v>
      </c>
      <c r="NEC8" s="897">
        <f t="shared" si="149"/>
        <v>0</v>
      </c>
      <c r="NED8" s="897">
        <f t="shared" si="149"/>
        <v>0</v>
      </c>
      <c r="NEE8" s="897">
        <f t="shared" si="149"/>
        <v>0</v>
      </c>
      <c r="NEF8" s="897">
        <f t="shared" si="149"/>
        <v>0</v>
      </c>
      <c r="NEG8" s="897">
        <f t="shared" si="149"/>
        <v>0</v>
      </c>
      <c r="NEH8" s="897">
        <f t="shared" si="149"/>
        <v>0</v>
      </c>
      <c r="NEI8" s="897">
        <f t="shared" si="149"/>
        <v>0</v>
      </c>
      <c r="NEJ8" s="897">
        <f t="shared" si="149"/>
        <v>0</v>
      </c>
      <c r="NEK8" s="897">
        <f t="shared" si="149"/>
        <v>0</v>
      </c>
      <c r="NEL8" s="897">
        <f t="shared" si="149"/>
        <v>0</v>
      </c>
      <c r="NEM8" s="897">
        <f t="shared" si="149"/>
        <v>0</v>
      </c>
      <c r="NEN8" s="897">
        <f t="shared" si="149"/>
        <v>0</v>
      </c>
      <c r="NEO8" s="897">
        <f t="shared" si="149"/>
        <v>0</v>
      </c>
      <c r="NEP8" s="897">
        <f t="shared" si="149"/>
        <v>0</v>
      </c>
      <c r="NEQ8" s="897">
        <f t="shared" si="149"/>
        <v>0</v>
      </c>
      <c r="NER8" s="897">
        <f t="shared" si="149"/>
        <v>0</v>
      </c>
      <c r="NES8" s="897">
        <f t="shared" si="149"/>
        <v>0</v>
      </c>
      <c r="NET8" s="897">
        <f t="shared" si="149"/>
        <v>0</v>
      </c>
      <c r="NEU8" s="897">
        <f t="shared" si="149"/>
        <v>0</v>
      </c>
      <c r="NEV8" s="897">
        <f t="shared" si="149"/>
        <v>0</v>
      </c>
      <c r="NEW8" s="897">
        <f t="shared" si="149"/>
        <v>0</v>
      </c>
      <c r="NEX8" s="897">
        <f t="shared" si="149"/>
        <v>0</v>
      </c>
      <c r="NEY8" s="897">
        <f t="shared" si="149"/>
        <v>0</v>
      </c>
      <c r="NEZ8" s="897">
        <f t="shared" si="149"/>
        <v>0</v>
      </c>
      <c r="NFA8" s="897">
        <f t="shared" si="149"/>
        <v>0</v>
      </c>
      <c r="NFB8" s="897">
        <f t="shared" si="149"/>
        <v>0</v>
      </c>
      <c r="NFC8" s="897">
        <f t="shared" si="149"/>
        <v>0</v>
      </c>
      <c r="NFD8" s="897">
        <f t="shared" si="149"/>
        <v>0</v>
      </c>
      <c r="NFE8" s="897">
        <f t="shared" si="149"/>
        <v>0</v>
      </c>
      <c r="NFF8" s="897">
        <f t="shared" si="149"/>
        <v>0</v>
      </c>
      <c r="NFG8" s="897">
        <f t="shared" si="149"/>
        <v>0</v>
      </c>
      <c r="NFH8" s="897">
        <f t="shared" ref="NFH8:NHS8" si="150">NFH9+NFH18+NFH40+NFH44+NFH50+NFH14</f>
        <v>0</v>
      </c>
      <c r="NFI8" s="897">
        <f t="shared" si="150"/>
        <v>0</v>
      </c>
      <c r="NFJ8" s="897">
        <f t="shared" si="150"/>
        <v>0</v>
      </c>
      <c r="NFK8" s="897">
        <f t="shared" si="150"/>
        <v>0</v>
      </c>
      <c r="NFL8" s="897">
        <f t="shared" si="150"/>
        <v>0</v>
      </c>
      <c r="NFM8" s="897">
        <f t="shared" si="150"/>
        <v>0</v>
      </c>
      <c r="NFN8" s="897">
        <f t="shared" si="150"/>
        <v>0</v>
      </c>
      <c r="NFO8" s="897">
        <f t="shared" si="150"/>
        <v>0</v>
      </c>
      <c r="NFP8" s="897">
        <f t="shared" si="150"/>
        <v>0</v>
      </c>
      <c r="NFQ8" s="897">
        <f t="shared" si="150"/>
        <v>0</v>
      </c>
      <c r="NFR8" s="897">
        <f t="shared" si="150"/>
        <v>0</v>
      </c>
      <c r="NFS8" s="897">
        <f t="shared" si="150"/>
        <v>0</v>
      </c>
      <c r="NFT8" s="897">
        <f t="shared" si="150"/>
        <v>0</v>
      </c>
      <c r="NFU8" s="897">
        <f t="shared" si="150"/>
        <v>0</v>
      </c>
      <c r="NFV8" s="897">
        <f t="shared" si="150"/>
        <v>0</v>
      </c>
      <c r="NFW8" s="897">
        <f t="shared" si="150"/>
        <v>0</v>
      </c>
      <c r="NFX8" s="897">
        <f t="shared" si="150"/>
        <v>0</v>
      </c>
      <c r="NFY8" s="897">
        <f t="shared" si="150"/>
        <v>0</v>
      </c>
      <c r="NFZ8" s="897">
        <f t="shared" si="150"/>
        <v>0</v>
      </c>
      <c r="NGA8" s="897">
        <f t="shared" si="150"/>
        <v>0</v>
      </c>
      <c r="NGB8" s="897">
        <f t="shared" si="150"/>
        <v>0</v>
      </c>
      <c r="NGC8" s="897">
        <f t="shared" si="150"/>
        <v>0</v>
      </c>
      <c r="NGD8" s="897">
        <f t="shared" si="150"/>
        <v>0</v>
      </c>
      <c r="NGE8" s="897">
        <f t="shared" si="150"/>
        <v>0</v>
      </c>
      <c r="NGF8" s="897">
        <f t="shared" si="150"/>
        <v>0</v>
      </c>
      <c r="NGG8" s="897">
        <f t="shared" si="150"/>
        <v>0</v>
      </c>
      <c r="NGH8" s="897">
        <f t="shared" si="150"/>
        <v>0</v>
      </c>
      <c r="NGI8" s="897">
        <f t="shared" si="150"/>
        <v>0</v>
      </c>
      <c r="NGJ8" s="897">
        <f t="shared" si="150"/>
        <v>0</v>
      </c>
      <c r="NGK8" s="897">
        <f t="shared" si="150"/>
        <v>0</v>
      </c>
      <c r="NGL8" s="897">
        <f t="shared" si="150"/>
        <v>0</v>
      </c>
      <c r="NGM8" s="897">
        <f t="shared" si="150"/>
        <v>0</v>
      </c>
      <c r="NGN8" s="897">
        <f t="shared" si="150"/>
        <v>0</v>
      </c>
      <c r="NGO8" s="897">
        <f t="shared" si="150"/>
        <v>0</v>
      </c>
      <c r="NGP8" s="897">
        <f t="shared" si="150"/>
        <v>0</v>
      </c>
      <c r="NGQ8" s="897">
        <f t="shared" si="150"/>
        <v>0</v>
      </c>
      <c r="NGR8" s="897">
        <f t="shared" si="150"/>
        <v>0</v>
      </c>
      <c r="NGS8" s="897">
        <f t="shared" si="150"/>
        <v>0</v>
      </c>
      <c r="NGT8" s="897">
        <f t="shared" si="150"/>
        <v>0</v>
      </c>
      <c r="NGU8" s="897">
        <f t="shared" si="150"/>
        <v>0</v>
      </c>
      <c r="NGV8" s="897">
        <f t="shared" si="150"/>
        <v>0</v>
      </c>
      <c r="NGW8" s="897">
        <f t="shared" si="150"/>
        <v>0</v>
      </c>
      <c r="NGX8" s="897">
        <f t="shared" si="150"/>
        <v>0</v>
      </c>
      <c r="NGY8" s="897">
        <f t="shared" si="150"/>
        <v>0</v>
      </c>
      <c r="NGZ8" s="897">
        <f t="shared" si="150"/>
        <v>0</v>
      </c>
      <c r="NHA8" s="897">
        <f t="shared" si="150"/>
        <v>0</v>
      </c>
      <c r="NHB8" s="897">
        <f t="shared" si="150"/>
        <v>0</v>
      </c>
      <c r="NHC8" s="897">
        <f t="shared" si="150"/>
        <v>0</v>
      </c>
      <c r="NHD8" s="897">
        <f t="shared" si="150"/>
        <v>0</v>
      </c>
      <c r="NHE8" s="897">
        <f t="shared" si="150"/>
        <v>0</v>
      </c>
      <c r="NHF8" s="897">
        <f t="shared" si="150"/>
        <v>0</v>
      </c>
      <c r="NHG8" s="897">
        <f t="shared" si="150"/>
        <v>0</v>
      </c>
      <c r="NHH8" s="897">
        <f t="shared" si="150"/>
        <v>0</v>
      </c>
      <c r="NHI8" s="897">
        <f t="shared" si="150"/>
        <v>0</v>
      </c>
      <c r="NHJ8" s="897">
        <f t="shared" si="150"/>
        <v>0</v>
      </c>
      <c r="NHK8" s="897">
        <f t="shared" si="150"/>
        <v>0</v>
      </c>
      <c r="NHL8" s="897">
        <f t="shared" si="150"/>
        <v>0</v>
      </c>
      <c r="NHM8" s="897">
        <f t="shared" si="150"/>
        <v>0</v>
      </c>
      <c r="NHN8" s="897">
        <f t="shared" si="150"/>
        <v>0</v>
      </c>
      <c r="NHO8" s="897">
        <f t="shared" si="150"/>
        <v>0</v>
      </c>
      <c r="NHP8" s="897">
        <f t="shared" si="150"/>
        <v>0</v>
      </c>
      <c r="NHQ8" s="897">
        <f t="shared" si="150"/>
        <v>0</v>
      </c>
      <c r="NHR8" s="897">
        <f t="shared" si="150"/>
        <v>0</v>
      </c>
      <c r="NHS8" s="897">
        <f t="shared" si="150"/>
        <v>0</v>
      </c>
      <c r="NHT8" s="897">
        <f t="shared" ref="NHT8:NKE8" si="151">NHT9+NHT18+NHT40+NHT44+NHT50+NHT14</f>
        <v>0</v>
      </c>
      <c r="NHU8" s="897">
        <f t="shared" si="151"/>
        <v>0</v>
      </c>
      <c r="NHV8" s="897">
        <f t="shared" si="151"/>
        <v>0</v>
      </c>
      <c r="NHW8" s="897">
        <f t="shared" si="151"/>
        <v>0</v>
      </c>
      <c r="NHX8" s="897">
        <f t="shared" si="151"/>
        <v>0</v>
      </c>
      <c r="NHY8" s="897">
        <f t="shared" si="151"/>
        <v>0</v>
      </c>
      <c r="NHZ8" s="897">
        <f t="shared" si="151"/>
        <v>0</v>
      </c>
      <c r="NIA8" s="897">
        <f t="shared" si="151"/>
        <v>0</v>
      </c>
      <c r="NIB8" s="897">
        <f t="shared" si="151"/>
        <v>0</v>
      </c>
      <c r="NIC8" s="897">
        <f t="shared" si="151"/>
        <v>0</v>
      </c>
      <c r="NID8" s="897">
        <f t="shared" si="151"/>
        <v>0</v>
      </c>
      <c r="NIE8" s="897">
        <f t="shared" si="151"/>
        <v>0</v>
      </c>
      <c r="NIF8" s="897">
        <f t="shared" si="151"/>
        <v>0</v>
      </c>
      <c r="NIG8" s="897">
        <f t="shared" si="151"/>
        <v>0</v>
      </c>
      <c r="NIH8" s="897">
        <f t="shared" si="151"/>
        <v>0</v>
      </c>
      <c r="NII8" s="897">
        <f t="shared" si="151"/>
        <v>0</v>
      </c>
      <c r="NIJ8" s="897">
        <f t="shared" si="151"/>
        <v>0</v>
      </c>
      <c r="NIK8" s="897">
        <f t="shared" si="151"/>
        <v>0</v>
      </c>
      <c r="NIL8" s="897">
        <f t="shared" si="151"/>
        <v>0</v>
      </c>
      <c r="NIM8" s="897">
        <f t="shared" si="151"/>
        <v>0</v>
      </c>
      <c r="NIN8" s="897">
        <f t="shared" si="151"/>
        <v>0</v>
      </c>
      <c r="NIO8" s="897">
        <f t="shared" si="151"/>
        <v>0</v>
      </c>
      <c r="NIP8" s="897">
        <f t="shared" si="151"/>
        <v>0</v>
      </c>
      <c r="NIQ8" s="897">
        <f t="shared" si="151"/>
        <v>0</v>
      </c>
      <c r="NIR8" s="897">
        <f t="shared" si="151"/>
        <v>0</v>
      </c>
      <c r="NIS8" s="897">
        <f t="shared" si="151"/>
        <v>0</v>
      </c>
      <c r="NIT8" s="897">
        <f t="shared" si="151"/>
        <v>0</v>
      </c>
      <c r="NIU8" s="897">
        <f t="shared" si="151"/>
        <v>0</v>
      </c>
      <c r="NIV8" s="897">
        <f t="shared" si="151"/>
        <v>0</v>
      </c>
      <c r="NIW8" s="897">
        <f t="shared" si="151"/>
        <v>0</v>
      </c>
      <c r="NIX8" s="897">
        <f t="shared" si="151"/>
        <v>0</v>
      </c>
      <c r="NIY8" s="897">
        <f t="shared" si="151"/>
        <v>0</v>
      </c>
      <c r="NIZ8" s="897">
        <f t="shared" si="151"/>
        <v>0</v>
      </c>
      <c r="NJA8" s="897">
        <f t="shared" si="151"/>
        <v>0</v>
      </c>
      <c r="NJB8" s="897">
        <f t="shared" si="151"/>
        <v>0</v>
      </c>
      <c r="NJC8" s="897">
        <f t="shared" si="151"/>
        <v>0</v>
      </c>
      <c r="NJD8" s="897">
        <f t="shared" si="151"/>
        <v>0</v>
      </c>
      <c r="NJE8" s="897">
        <f t="shared" si="151"/>
        <v>0</v>
      </c>
      <c r="NJF8" s="897">
        <f t="shared" si="151"/>
        <v>0</v>
      </c>
      <c r="NJG8" s="897">
        <f t="shared" si="151"/>
        <v>0</v>
      </c>
      <c r="NJH8" s="897">
        <f t="shared" si="151"/>
        <v>0</v>
      </c>
      <c r="NJI8" s="897">
        <f t="shared" si="151"/>
        <v>0</v>
      </c>
      <c r="NJJ8" s="897">
        <f t="shared" si="151"/>
        <v>0</v>
      </c>
      <c r="NJK8" s="897">
        <f t="shared" si="151"/>
        <v>0</v>
      </c>
      <c r="NJL8" s="897">
        <f t="shared" si="151"/>
        <v>0</v>
      </c>
      <c r="NJM8" s="897">
        <f t="shared" si="151"/>
        <v>0</v>
      </c>
      <c r="NJN8" s="897">
        <f t="shared" si="151"/>
        <v>0</v>
      </c>
      <c r="NJO8" s="897">
        <f t="shared" si="151"/>
        <v>0</v>
      </c>
      <c r="NJP8" s="897">
        <f t="shared" si="151"/>
        <v>0</v>
      </c>
      <c r="NJQ8" s="897">
        <f t="shared" si="151"/>
        <v>0</v>
      </c>
      <c r="NJR8" s="897">
        <f t="shared" si="151"/>
        <v>0</v>
      </c>
      <c r="NJS8" s="897">
        <f t="shared" si="151"/>
        <v>0</v>
      </c>
      <c r="NJT8" s="897">
        <f t="shared" si="151"/>
        <v>0</v>
      </c>
      <c r="NJU8" s="897">
        <f t="shared" si="151"/>
        <v>0</v>
      </c>
      <c r="NJV8" s="897">
        <f t="shared" si="151"/>
        <v>0</v>
      </c>
      <c r="NJW8" s="897">
        <f t="shared" si="151"/>
        <v>0</v>
      </c>
      <c r="NJX8" s="897">
        <f t="shared" si="151"/>
        <v>0</v>
      </c>
      <c r="NJY8" s="897">
        <f t="shared" si="151"/>
        <v>0</v>
      </c>
      <c r="NJZ8" s="897">
        <f t="shared" si="151"/>
        <v>0</v>
      </c>
      <c r="NKA8" s="897">
        <f t="shared" si="151"/>
        <v>0</v>
      </c>
      <c r="NKB8" s="897">
        <f t="shared" si="151"/>
        <v>0</v>
      </c>
      <c r="NKC8" s="897">
        <f t="shared" si="151"/>
        <v>0</v>
      </c>
      <c r="NKD8" s="897">
        <f t="shared" si="151"/>
        <v>0</v>
      </c>
      <c r="NKE8" s="897">
        <f t="shared" si="151"/>
        <v>0</v>
      </c>
      <c r="NKF8" s="897">
        <f t="shared" ref="NKF8:NMQ8" si="152">NKF9+NKF18+NKF40+NKF44+NKF50+NKF14</f>
        <v>0</v>
      </c>
      <c r="NKG8" s="897">
        <f t="shared" si="152"/>
        <v>0</v>
      </c>
      <c r="NKH8" s="897">
        <f t="shared" si="152"/>
        <v>0</v>
      </c>
      <c r="NKI8" s="897">
        <f t="shared" si="152"/>
        <v>0</v>
      </c>
      <c r="NKJ8" s="897">
        <f t="shared" si="152"/>
        <v>0</v>
      </c>
      <c r="NKK8" s="897">
        <f t="shared" si="152"/>
        <v>0</v>
      </c>
      <c r="NKL8" s="897">
        <f t="shared" si="152"/>
        <v>0</v>
      </c>
      <c r="NKM8" s="897">
        <f t="shared" si="152"/>
        <v>0</v>
      </c>
      <c r="NKN8" s="897">
        <f t="shared" si="152"/>
        <v>0</v>
      </c>
      <c r="NKO8" s="897">
        <f t="shared" si="152"/>
        <v>0</v>
      </c>
      <c r="NKP8" s="897">
        <f t="shared" si="152"/>
        <v>0</v>
      </c>
      <c r="NKQ8" s="897">
        <f t="shared" si="152"/>
        <v>0</v>
      </c>
      <c r="NKR8" s="897">
        <f t="shared" si="152"/>
        <v>0</v>
      </c>
      <c r="NKS8" s="897">
        <f t="shared" si="152"/>
        <v>0</v>
      </c>
      <c r="NKT8" s="897">
        <f t="shared" si="152"/>
        <v>0</v>
      </c>
      <c r="NKU8" s="897">
        <f t="shared" si="152"/>
        <v>0</v>
      </c>
      <c r="NKV8" s="897">
        <f t="shared" si="152"/>
        <v>0</v>
      </c>
      <c r="NKW8" s="897">
        <f t="shared" si="152"/>
        <v>0</v>
      </c>
      <c r="NKX8" s="897">
        <f t="shared" si="152"/>
        <v>0</v>
      </c>
      <c r="NKY8" s="897">
        <f t="shared" si="152"/>
        <v>0</v>
      </c>
      <c r="NKZ8" s="897">
        <f t="shared" si="152"/>
        <v>0</v>
      </c>
      <c r="NLA8" s="897">
        <f t="shared" si="152"/>
        <v>0</v>
      </c>
      <c r="NLB8" s="897">
        <f t="shared" si="152"/>
        <v>0</v>
      </c>
      <c r="NLC8" s="897">
        <f t="shared" si="152"/>
        <v>0</v>
      </c>
      <c r="NLD8" s="897">
        <f t="shared" si="152"/>
        <v>0</v>
      </c>
      <c r="NLE8" s="897">
        <f t="shared" si="152"/>
        <v>0</v>
      </c>
      <c r="NLF8" s="897">
        <f t="shared" si="152"/>
        <v>0</v>
      </c>
      <c r="NLG8" s="897">
        <f t="shared" si="152"/>
        <v>0</v>
      </c>
      <c r="NLH8" s="897">
        <f t="shared" si="152"/>
        <v>0</v>
      </c>
      <c r="NLI8" s="897">
        <f t="shared" si="152"/>
        <v>0</v>
      </c>
      <c r="NLJ8" s="897">
        <f t="shared" si="152"/>
        <v>0</v>
      </c>
      <c r="NLK8" s="897">
        <f t="shared" si="152"/>
        <v>0</v>
      </c>
      <c r="NLL8" s="897">
        <f t="shared" si="152"/>
        <v>0</v>
      </c>
      <c r="NLM8" s="897">
        <f t="shared" si="152"/>
        <v>0</v>
      </c>
      <c r="NLN8" s="897">
        <f t="shared" si="152"/>
        <v>0</v>
      </c>
      <c r="NLO8" s="897">
        <f t="shared" si="152"/>
        <v>0</v>
      </c>
      <c r="NLP8" s="897">
        <f t="shared" si="152"/>
        <v>0</v>
      </c>
      <c r="NLQ8" s="897">
        <f t="shared" si="152"/>
        <v>0</v>
      </c>
      <c r="NLR8" s="897">
        <f t="shared" si="152"/>
        <v>0</v>
      </c>
      <c r="NLS8" s="897">
        <f t="shared" si="152"/>
        <v>0</v>
      </c>
      <c r="NLT8" s="897">
        <f t="shared" si="152"/>
        <v>0</v>
      </c>
      <c r="NLU8" s="897">
        <f t="shared" si="152"/>
        <v>0</v>
      </c>
      <c r="NLV8" s="897">
        <f t="shared" si="152"/>
        <v>0</v>
      </c>
      <c r="NLW8" s="897">
        <f t="shared" si="152"/>
        <v>0</v>
      </c>
      <c r="NLX8" s="897">
        <f t="shared" si="152"/>
        <v>0</v>
      </c>
      <c r="NLY8" s="897">
        <f t="shared" si="152"/>
        <v>0</v>
      </c>
      <c r="NLZ8" s="897">
        <f t="shared" si="152"/>
        <v>0</v>
      </c>
      <c r="NMA8" s="897">
        <f t="shared" si="152"/>
        <v>0</v>
      </c>
      <c r="NMB8" s="897">
        <f t="shared" si="152"/>
        <v>0</v>
      </c>
      <c r="NMC8" s="897">
        <f t="shared" si="152"/>
        <v>0</v>
      </c>
      <c r="NMD8" s="897">
        <f t="shared" si="152"/>
        <v>0</v>
      </c>
      <c r="NME8" s="897">
        <f t="shared" si="152"/>
        <v>0</v>
      </c>
      <c r="NMF8" s="897">
        <f t="shared" si="152"/>
        <v>0</v>
      </c>
      <c r="NMG8" s="897">
        <f t="shared" si="152"/>
        <v>0</v>
      </c>
      <c r="NMH8" s="897">
        <f t="shared" si="152"/>
        <v>0</v>
      </c>
      <c r="NMI8" s="897">
        <f t="shared" si="152"/>
        <v>0</v>
      </c>
      <c r="NMJ8" s="897">
        <f t="shared" si="152"/>
        <v>0</v>
      </c>
      <c r="NMK8" s="897">
        <f t="shared" si="152"/>
        <v>0</v>
      </c>
      <c r="NML8" s="897">
        <f t="shared" si="152"/>
        <v>0</v>
      </c>
      <c r="NMM8" s="897">
        <f t="shared" si="152"/>
        <v>0</v>
      </c>
      <c r="NMN8" s="897">
        <f t="shared" si="152"/>
        <v>0</v>
      </c>
      <c r="NMO8" s="897">
        <f t="shared" si="152"/>
        <v>0</v>
      </c>
      <c r="NMP8" s="897">
        <f t="shared" si="152"/>
        <v>0</v>
      </c>
      <c r="NMQ8" s="897">
        <f t="shared" si="152"/>
        <v>0</v>
      </c>
      <c r="NMR8" s="897">
        <f t="shared" ref="NMR8:NPC8" si="153">NMR9+NMR18+NMR40+NMR44+NMR50+NMR14</f>
        <v>0</v>
      </c>
      <c r="NMS8" s="897">
        <f t="shared" si="153"/>
        <v>0</v>
      </c>
      <c r="NMT8" s="897">
        <f t="shared" si="153"/>
        <v>0</v>
      </c>
      <c r="NMU8" s="897">
        <f t="shared" si="153"/>
        <v>0</v>
      </c>
      <c r="NMV8" s="897">
        <f t="shared" si="153"/>
        <v>0</v>
      </c>
      <c r="NMW8" s="897">
        <f t="shared" si="153"/>
        <v>0</v>
      </c>
      <c r="NMX8" s="897">
        <f t="shared" si="153"/>
        <v>0</v>
      </c>
      <c r="NMY8" s="897">
        <f t="shared" si="153"/>
        <v>0</v>
      </c>
      <c r="NMZ8" s="897">
        <f t="shared" si="153"/>
        <v>0</v>
      </c>
      <c r="NNA8" s="897">
        <f t="shared" si="153"/>
        <v>0</v>
      </c>
      <c r="NNB8" s="897">
        <f t="shared" si="153"/>
        <v>0</v>
      </c>
      <c r="NNC8" s="897">
        <f t="shared" si="153"/>
        <v>0</v>
      </c>
      <c r="NND8" s="897">
        <f t="shared" si="153"/>
        <v>0</v>
      </c>
      <c r="NNE8" s="897">
        <f t="shared" si="153"/>
        <v>0</v>
      </c>
      <c r="NNF8" s="897">
        <f t="shared" si="153"/>
        <v>0</v>
      </c>
      <c r="NNG8" s="897">
        <f t="shared" si="153"/>
        <v>0</v>
      </c>
      <c r="NNH8" s="897">
        <f t="shared" si="153"/>
        <v>0</v>
      </c>
      <c r="NNI8" s="897">
        <f t="shared" si="153"/>
        <v>0</v>
      </c>
      <c r="NNJ8" s="897">
        <f t="shared" si="153"/>
        <v>0</v>
      </c>
      <c r="NNK8" s="897">
        <f t="shared" si="153"/>
        <v>0</v>
      </c>
      <c r="NNL8" s="897">
        <f t="shared" si="153"/>
        <v>0</v>
      </c>
      <c r="NNM8" s="897">
        <f t="shared" si="153"/>
        <v>0</v>
      </c>
      <c r="NNN8" s="897">
        <f t="shared" si="153"/>
        <v>0</v>
      </c>
      <c r="NNO8" s="897">
        <f t="shared" si="153"/>
        <v>0</v>
      </c>
      <c r="NNP8" s="897">
        <f t="shared" si="153"/>
        <v>0</v>
      </c>
      <c r="NNQ8" s="897">
        <f t="shared" si="153"/>
        <v>0</v>
      </c>
      <c r="NNR8" s="897">
        <f t="shared" si="153"/>
        <v>0</v>
      </c>
      <c r="NNS8" s="897">
        <f t="shared" si="153"/>
        <v>0</v>
      </c>
      <c r="NNT8" s="897">
        <f t="shared" si="153"/>
        <v>0</v>
      </c>
      <c r="NNU8" s="897">
        <f t="shared" si="153"/>
        <v>0</v>
      </c>
      <c r="NNV8" s="897">
        <f t="shared" si="153"/>
        <v>0</v>
      </c>
      <c r="NNW8" s="897">
        <f t="shared" si="153"/>
        <v>0</v>
      </c>
      <c r="NNX8" s="897">
        <f t="shared" si="153"/>
        <v>0</v>
      </c>
      <c r="NNY8" s="897">
        <f t="shared" si="153"/>
        <v>0</v>
      </c>
      <c r="NNZ8" s="897">
        <f t="shared" si="153"/>
        <v>0</v>
      </c>
      <c r="NOA8" s="897">
        <f t="shared" si="153"/>
        <v>0</v>
      </c>
      <c r="NOB8" s="897">
        <f t="shared" si="153"/>
        <v>0</v>
      </c>
      <c r="NOC8" s="897">
        <f t="shared" si="153"/>
        <v>0</v>
      </c>
      <c r="NOD8" s="897">
        <f t="shared" si="153"/>
        <v>0</v>
      </c>
      <c r="NOE8" s="897">
        <f t="shared" si="153"/>
        <v>0</v>
      </c>
      <c r="NOF8" s="897">
        <f t="shared" si="153"/>
        <v>0</v>
      </c>
      <c r="NOG8" s="897">
        <f t="shared" si="153"/>
        <v>0</v>
      </c>
      <c r="NOH8" s="897">
        <f t="shared" si="153"/>
        <v>0</v>
      </c>
      <c r="NOI8" s="897">
        <f t="shared" si="153"/>
        <v>0</v>
      </c>
      <c r="NOJ8" s="897">
        <f t="shared" si="153"/>
        <v>0</v>
      </c>
      <c r="NOK8" s="897">
        <f t="shared" si="153"/>
        <v>0</v>
      </c>
      <c r="NOL8" s="897">
        <f t="shared" si="153"/>
        <v>0</v>
      </c>
      <c r="NOM8" s="897">
        <f t="shared" si="153"/>
        <v>0</v>
      </c>
      <c r="NON8" s="897">
        <f t="shared" si="153"/>
        <v>0</v>
      </c>
      <c r="NOO8" s="897">
        <f t="shared" si="153"/>
        <v>0</v>
      </c>
      <c r="NOP8" s="897">
        <f t="shared" si="153"/>
        <v>0</v>
      </c>
      <c r="NOQ8" s="897">
        <f t="shared" si="153"/>
        <v>0</v>
      </c>
      <c r="NOR8" s="897">
        <f t="shared" si="153"/>
        <v>0</v>
      </c>
      <c r="NOS8" s="897">
        <f t="shared" si="153"/>
        <v>0</v>
      </c>
      <c r="NOT8" s="897">
        <f t="shared" si="153"/>
        <v>0</v>
      </c>
      <c r="NOU8" s="897">
        <f t="shared" si="153"/>
        <v>0</v>
      </c>
      <c r="NOV8" s="897">
        <f t="shared" si="153"/>
        <v>0</v>
      </c>
      <c r="NOW8" s="897">
        <f t="shared" si="153"/>
        <v>0</v>
      </c>
      <c r="NOX8" s="897">
        <f t="shared" si="153"/>
        <v>0</v>
      </c>
      <c r="NOY8" s="897">
        <f t="shared" si="153"/>
        <v>0</v>
      </c>
      <c r="NOZ8" s="897">
        <f t="shared" si="153"/>
        <v>0</v>
      </c>
      <c r="NPA8" s="897">
        <f t="shared" si="153"/>
        <v>0</v>
      </c>
      <c r="NPB8" s="897">
        <f t="shared" si="153"/>
        <v>0</v>
      </c>
      <c r="NPC8" s="897">
        <f t="shared" si="153"/>
        <v>0</v>
      </c>
      <c r="NPD8" s="897">
        <f t="shared" ref="NPD8:NRO8" si="154">NPD9+NPD18+NPD40+NPD44+NPD50+NPD14</f>
        <v>0</v>
      </c>
      <c r="NPE8" s="897">
        <f t="shared" si="154"/>
        <v>0</v>
      </c>
      <c r="NPF8" s="897">
        <f t="shared" si="154"/>
        <v>0</v>
      </c>
      <c r="NPG8" s="897">
        <f t="shared" si="154"/>
        <v>0</v>
      </c>
      <c r="NPH8" s="897">
        <f t="shared" si="154"/>
        <v>0</v>
      </c>
      <c r="NPI8" s="897">
        <f t="shared" si="154"/>
        <v>0</v>
      </c>
      <c r="NPJ8" s="897">
        <f t="shared" si="154"/>
        <v>0</v>
      </c>
      <c r="NPK8" s="897">
        <f t="shared" si="154"/>
        <v>0</v>
      </c>
      <c r="NPL8" s="897">
        <f t="shared" si="154"/>
        <v>0</v>
      </c>
      <c r="NPM8" s="897">
        <f t="shared" si="154"/>
        <v>0</v>
      </c>
      <c r="NPN8" s="897">
        <f t="shared" si="154"/>
        <v>0</v>
      </c>
      <c r="NPO8" s="897">
        <f t="shared" si="154"/>
        <v>0</v>
      </c>
      <c r="NPP8" s="897">
        <f t="shared" si="154"/>
        <v>0</v>
      </c>
      <c r="NPQ8" s="897">
        <f t="shared" si="154"/>
        <v>0</v>
      </c>
      <c r="NPR8" s="897">
        <f t="shared" si="154"/>
        <v>0</v>
      </c>
      <c r="NPS8" s="897">
        <f t="shared" si="154"/>
        <v>0</v>
      </c>
      <c r="NPT8" s="897">
        <f t="shared" si="154"/>
        <v>0</v>
      </c>
      <c r="NPU8" s="897">
        <f t="shared" si="154"/>
        <v>0</v>
      </c>
      <c r="NPV8" s="897">
        <f t="shared" si="154"/>
        <v>0</v>
      </c>
      <c r="NPW8" s="897">
        <f t="shared" si="154"/>
        <v>0</v>
      </c>
      <c r="NPX8" s="897">
        <f t="shared" si="154"/>
        <v>0</v>
      </c>
      <c r="NPY8" s="897">
        <f t="shared" si="154"/>
        <v>0</v>
      </c>
      <c r="NPZ8" s="897">
        <f t="shared" si="154"/>
        <v>0</v>
      </c>
      <c r="NQA8" s="897">
        <f t="shared" si="154"/>
        <v>0</v>
      </c>
      <c r="NQB8" s="897">
        <f t="shared" si="154"/>
        <v>0</v>
      </c>
      <c r="NQC8" s="897">
        <f t="shared" si="154"/>
        <v>0</v>
      </c>
      <c r="NQD8" s="897">
        <f t="shared" si="154"/>
        <v>0</v>
      </c>
      <c r="NQE8" s="897">
        <f t="shared" si="154"/>
        <v>0</v>
      </c>
      <c r="NQF8" s="897">
        <f t="shared" si="154"/>
        <v>0</v>
      </c>
      <c r="NQG8" s="897">
        <f t="shared" si="154"/>
        <v>0</v>
      </c>
      <c r="NQH8" s="897">
        <f t="shared" si="154"/>
        <v>0</v>
      </c>
      <c r="NQI8" s="897">
        <f t="shared" si="154"/>
        <v>0</v>
      </c>
      <c r="NQJ8" s="897">
        <f t="shared" si="154"/>
        <v>0</v>
      </c>
      <c r="NQK8" s="897">
        <f t="shared" si="154"/>
        <v>0</v>
      </c>
      <c r="NQL8" s="897">
        <f t="shared" si="154"/>
        <v>0</v>
      </c>
      <c r="NQM8" s="897">
        <f t="shared" si="154"/>
        <v>0</v>
      </c>
      <c r="NQN8" s="897">
        <f t="shared" si="154"/>
        <v>0</v>
      </c>
      <c r="NQO8" s="897">
        <f t="shared" si="154"/>
        <v>0</v>
      </c>
      <c r="NQP8" s="897">
        <f t="shared" si="154"/>
        <v>0</v>
      </c>
      <c r="NQQ8" s="897">
        <f t="shared" si="154"/>
        <v>0</v>
      </c>
      <c r="NQR8" s="897">
        <f t="shared" si="154"/>
        <v>0</v>
      </c>
      <c r="NQS8" s="897">
        <f t="shared" si="154"/>
        <v>0</v>
      </c>
      <c r="NQT8" s="897">
        <f t="shared" si="154"/>
        <v>0</v>
      </c>
      <c r="NQU8" s="897">
        <f t="shared" si="154"/>
        <v>0</v>
      </c>
      <c r="NQV8" s="897">
        <f t="shared" si="154"/>
        <v>0</v>
      </c>
      <c r="NQW8" s="897">
        <f t="shared" si="154"/>
        <v>0</v>
      </c>
      <c r="NQX8" s="897">
        <f t="shared" si="154"/>
        <v>0</v>
      </c>
      <c r="NQY8" s="897">
        <f t="shared" si="154"/>
        <v>0</v>
      </c>
      <c r="NQZ8" s="897">
        <f t="shared" si="154"/>
        <v>0</v>
      </c>
      <c r="NRA8" s="897">
        <f t="shared" si="154"/>
        <v>0</v>
      </c>
      <c r="NRB8" s="897">
        <f t="shared" si="154"/>
        <v>0</v>
      </c>
      <c r="NRC8" s="897">
        <f t="shared" si="154"/>
        <v>0</v>
      </c>
      <c r="NRD8" s="897">
        <f t="shared" si="154"/>
        <v>0</v>
      </c>
      <c r="NRE8" s="897">
        <f t="shared" si="154"/>
        <v>0</v>
      </c>
      <c r="NRF8" s="897">
        <f t="shared" si="154"/>
        <v>0</v>
      </c>
      <c r="NRG8" s="897">
        <f t="shared" si="154"/>
        <v>0</v>
      </c>
      <c r="NRH8" s="897">
        <f t="shared" si="154"/>
        <v>0</v>
      </c>
      <c r="NRI8" s="897">
        <f t="shared" si="154"/>
        <v>0</v>
      </c>
      <c r="NRJ8" s="897">
        <f t="shared" si="154"/>
        <v>0</v>
      </c>
      <c r="NRK8" s="897">
        <f t="shared" si="154"/>
        <v>0</v>
      </c>
      <c r="NRL8" s="897">
        <f t="shared" si="154"/>
        <v>0</v>
      </c>
      <c r="NRM8" s="897">
        <f t="shared" si="154"/>
        <v>0</v>
      </c>
      <c r="NRN8" s="897">
        <f t="shared" si="154"/>
        <v>0</v>
      </c>
      <c r="NRO8" s="897">
        <f t="shared" si="154"/>
        <v>0</v>
      </c>
      <c r="NRP8" s="897">
        <f t="shared" ref="NRP8:NUA8" si="155">NRP9+NRP18+NRP40+NRP44+NRP50+NRP14</f>
        <v>0</v>
      </c>
      <c r="NRQ8" s="897">
        <f t="shared" si="155"/>
        <v>0</v>
      </c>
      <c r="NRR8" s="897">
        <f t="shared" si="155"/>
        <v>0</v>
      </c>
      <c r="NRS8" s="897">
        <f t="shared" si="155"/>
        <v>0</v>
      </c>
      <c r="NRT8" s="897">
        <f t="shared" si="155"/>
        <v>0</v>
      </c>
      <c r="NRU8" s="897">
        <f t="shared" si="155"/>
        <v>0</v>
      </c>
      <c r="NRV8" s="897">
        <f t="shared" si="155"/>
        <v>0</v>
      </c>
      <c r="NRW8" s="897">
        <f t="shared" si="155"/>
        <v>0</v>
      </c>
      <c r="NRX8" s="897">
        <f t="shared" si="155"/>
        <v>0</v>
      </c>
      <c r="NRY8" s="897">
        <f t="shared" si="155"/>
        <v>0</v>
      </c>
      <c r="NRZ8" s="897">
        <f t="shared" si="155"/>
        <v>0</v>
      </c>
      <c r="NSA8" s="897">
        <f t="shared" si="155"/>
        <v>0</v>
      </c>
      <c r="NSB8" s="897">
        <f t="shared" si="155"/>
        <v>0</v>
      </c>
      <c r="NSC8" s="897">
        <f t="shared" si="155"/>
        <v>0</v>
      </c>
      <c r="NSD8" s="897">
        <f t="shared" si="155"/>
        <v>0</v>
      </c>
      <c r="NSE8" s="897">
        <f t="shared" si="155"/>
        <v>0</v>
      </c>
      <c r="NSF8" s="897">
        <f t="shared" si="155"/>
        <v>0</v>
      </c>
      <c r="NSG8" s="897">
        <f t="shared" si="155"/>
        <v>0</v>
      </c>
      <c r="NSH8" s="897">
        <f t="shared" si="155"/>
        <v>0</v>
      </c>
      <c r="NSI8" s="897">
        <f t="shared" si="155"/>
        <v>0</v>
      </c>
      <c r="NSJ8" s="897">
        <f t="shared" si="155"/>
        <v>0</v>
      </c>
      <c r="NSK8" s="897">
        <f t="shared" si="155"/>
        <v>0</v>
      </c>
      <c r="NSL8" s="897">
        <f t="shared" si="155"/>
        <v>0</v>
      </c>
      <c r="NSM8" s="897">
        <f t="shared" si="155"/>
        <v>0</v>
      </c>
      <c r="NSN8" s="897">
        <f t="shared" si="155"/>
        <v>0</v>
      </c>
      <c r="NSO8" s="897">
        <f t="shared" si="155"/>
        <v>0</v>
      </c>
      <c r="NSP8" s="897">
        <f t="shared" si="155"/>
        <v>0</v>
      </c>
      <c r="NSQ8" s="897">
        <f t="shared" si="155"/>
        <v>0</v>
      </c>
      <c r="NSR8" s="897">
        <f t="shared" si="155"/>
        <v>0</v>
      </c>
      <c r="NSS8" s="897">
        <f t="shared" si="155"/>
        <v>0</v>
      </c>
      <c r="NST8" s="897">
        <f t="shared" si="155"/>
        <v>0</v>
      </c>
      <c r="NSU8" s="897">
        <f t="shared" si="155"/>
        <v>0</v>
      </c>
      <c r="NSV8" s="897">
        <f t="shared" si="155"/>
        <v>0</v>
      </c>
      <c r="NSW8" s="897">
        <f t="shared" si="155"/>
        <v>0</v>
      </c>
      <c r="NSX8" s="897">
        <f t="shared" si="155"/>
        <v>0</v>
      </c>
      <c r="NSY8" s="897">
        <f t="shared" si="155"/>
        <v>0</v>
      </c>
      <c r="NSZ8" s="897">
        <f t="shared" si="155"/>
        <v>0</v>
      </c>
      <c r="NTA8" s="897">
        <f t="shared" si="155"/>
        <v>0</v>
      </c>
      <c r="NTB8" s="897">
        <f t="shared" si="155"/>
        <v>0</v>
      </c>
      <c r="NTC8" s="897">
        <f t="shared" si="155"/>
        <v>0</v>
      </c>
      <c r="NTD8" s="897">
        <f t="shared" si="155"/>
        <v>0</v>
      </c>
      <c r="NTE8" s="897">
        <f t="shared" si="155"/>
        <v>0</v>
      </c>
      <c r="NTF8" s="897">
        <f t="shared" si="155"/>
        <v>0</v>
      </c>
      <c r="NTG8" s="897">
        <f t="shared" si="155"/>
        <v>0</v>
      </c>
      <c r="NTH8" s="897">
        <f t="shared" si="155"/>
        <v>0</v>
      </c>
      <c r="NTI8" s="897">
        <f t="shared" si="155"/>
        <v>0</v>
      </c>
      <c r="NTJ8" s="897">
        <f t="shared" si="155"/>
        <v>0</v>
      </c>
      <c r="NTK8" s="897">
        <f t="shared" si="155"/>
        <v>0</v>
      </c>
      <c r="NTL8" s="897">
        <f t="shared" si="155"/>
        <v>0</v>
      </c>
      <c r="NTM8" s="897">
        <f t="shared" si="155"/>
        <v>0</v>
      </c>
      <c r="NTN8" s="897">
        <f t="shared" si="155"/>
        <v>0</v>
      </c>
      <c r="NTO8" s="897">
        <f t="shared" si="155"/>
        <v>0</v>
      </c>
      <c r="NTP8" s="897">
        <f t="shared" si="155"/>
        <v>0</v>
      </c>
      <c r="NTQ8" s="897">
        <f t="shared" si="155"/>
        <v>0</v>
      </c>
      <c r="NTR8" s="897">
        <f t="shared" si="155"/>
        <v>0</v>
      </c>
      <c r="NTS8" s="897">
        <f t="shared" si="155"/>
        <v>0</v>
      </c>
      <c r="NTT8" s="897">
        <f t="shared" si="155"/>
        <v>0</v>
      </c>
      <c r="NTU8" s="897">
        <f t="shared" si="155"/>
        <v>0</v>
      </c>
      <c r="NTV8" s="897">
        <f t="shared" si="155"/>
        <v>0</v>
      </c>
      <c r="NTW8" s="897">
        <f t="shared" si="155"/>
        <v>0</v>
      </c>
      <c r="NTX8" s="897">
        <f t="shared" si="155"/>
        <v>0</v>
      </c>
      <c r="NTY8" s="897">
        <f t="shared" si="155"/>
        <v>0</v>
      </c>
      <c r="NTZ8" s="897">
        <f t="shared" si="155"/>
        <v>0</v>
      </c>
      <c r="NUA8" s="897">
        <f t="shared" si="155"/>
        <v>0</v>
      </c>
      <c r="NUB8" s="897">
        <f t="shared" ref="NUB8:NWM8" si="156">NUB9+NUB18+NUB40+NUB44+NUB50+NUB14</f>
        <v>0</v>
      </c>
      <c r="NUC8" s="897">
        <f t="shared" si="156"/>
        <v>0</v>
      </c>
      <c r="NUD8" s="897">
        <f t="shared" si="156"/>
        <v>0</v>
      </c>
      <c r="NUE8" s="897">
        <f t="shared" si="156"/>
        <v>0</v>
      </c>
      <c r="NUF8" s="897">
        <f t="shared" si="156"/>
        <v>0</v>
      </c>
      <c r="NUG8" s="897">
        <f t="shared" si="156"/>
        <v>0</v>
      </c>
      <c r="NUH8" s="897">
        <f t="shared" si="156"/>
        <v>0</v>
      </c>
      <c r="NUI8" s="897">
        <f t="shared" si="156"/>
        <v>0</v>
      </c>
      <c r="NUJ8" s="897">
        <f t="shared" si="156"/>
        <v>0</v>
      </c>
      <c r="NUK8" s="897">
        <f t="shared" si="156"/>
        <v>0</v>
      </c>
      <c r="NUL8" s="897">
        <f t="shared" si="156"/>
        <v>0</v>
      </c>
      <c r="NUM8" s="897">
        <f t="shared" si="156"/>
        <v>0</v>
      </c>
      <c r="NUN8" s="897">
        <f t="shared" si="156"/>
        <v>0</v>
      </c>
      <c r="NUO8" s="897">
        <f t="shared" si="156"/>
        <v>0</v>
      </c>
      <c r="NUP8" s="897">
        <f t="shared" si="156"/>
        <v>0</v>
      </c>
      <c r="NUQ8" s="897">
        <f t="shared" si="156"/>
        <v>0</v>
      </c>
      <c r="NUR8" s="897">
        <f t="shared" si="156"/>
        <v>0</v>
      </c>
      <c r="NUS8" s="897">
        <f t="shared" si="156"/>
        <v>0</v>
      </c>
      <c r="NUT8" s="897">
        <f t="shared" si="156"/>
        <v>0</v>
      </c>
      <c r="NUU8" s="897">
        <f t="shared" si="156"/>
        <v>0</v>
      </c>
      <c r="NUV8" s="897">
        <f t="shared" si="156"/>
        <v>0</v>
      </c>
      <c r="NUW8" s="897">
        <f t="shared" si="156"/>
        <v>0</v>
      </c>
      <c r="NUX8" s="897">
        <f t="shared" si="156"/>
        <v>0</v>
      </c>
      <c r="NUY8" s="897">
        <f t="shared" si="156"/>
        <v>0</v>
      </c>
      <c r="NUZ8" s="897">
        <f t="shared" si="156"/>
        <v>0</v>
      </c>
      <c r="NVA8" s="897">
        <f t="shared" si="156"/>
        <v>0</v>
      </c>
      <c r="NVB8" s="897">
        <f t="shared" si="156"/>
        <v>0</v>
      </c>
      <c r="NVC8" s="897">
        <f t="shared" si="156"/>
        <v>0</v>
      </c>
      <c r="NVD8" s="897">
        <f t="shared" si="156"/>
        <v>0</v>
      </c>
      <c r="NVE8" s="897">
        <f t="shared" si="156"/>
        <v>0</v>
      </c>
      <c r="NVF8" s="897">
        <f t="shared" si="156"/>
        <v>0</v>
      </c>
      <c r="NVG8" s="897">
        <f t="shared" si="156"/>
        <v>0</v>
      </c>
      <c r="NVH8" s="897">
        <f t="shared" si="156"/>
        <v>0</v>
      </c>
      <c r="NVI8" s="897">
        <f t="shared" si="156"/>
        <v>0</v>
      </c>
      <c r="NVJ8" s="897">
        <f t="shared" si="156"/>
        <v>0</v>
      </c>
      <c r="NVK8" s="897">
        <f t="shared" si="156"/>
        <v>0</v>
      </c>
      <c r="NVL8" s="897">
        <f t="shared" si="156"/>
        <v>0</v>
      </c>
      <c r="NVM8" s="897">
        <f t="shared" si="156"/>
        <v>0</v>
      </c>
      <c r="NVN8" s="897">
        <f t="shared" si="156"/>
        <v>0</v>
      </c>
      <c r="NVO8" s="897">
        <f t="shared" si="156"/>
        <v>0</v>
      </c>
      <c r="NVP8" s="897">
        <f t="shared" si="156"/>
        <v>0</v>
      </c>
      <c r="NVQ8" s="897">
        <f t="shared" si="156"/>
        <v>0</v>
      </c>
      <c r="NVR8" s="897">
        <f t="shared" si="156"/>
        <v>0</v>
      </c>
      <c r="NVS8" s="897">
        <f t="shared" si="156"/>
        <v>0</v>
      </c>
      <c r="NVT8" s="897">
        <f t="shared" si="156"/>
        <v>0</v>
      </c>
      <c r="NVU8" s="897">
        <f t="shared" si="156"/>
        <v>0</v>
      </c>
      <c r="NVV8" s="897">
        <f t="shared" si="156"/>
        <v>0</v>
      </c>
      <c r="NVW8" s="897">
        <f t="shared" si="156"/>
        <v>0</v>
      </c>
      <c r="NVX8" s="897">
        <f t="shared" si="156"/>
        <v>0</v>
      </c>
      <c r="NVY8" s="897">
        <f t="shared" si="156"/>
        <v>0</v>
      </c>
      <c r="NVZ8" s="897">
        <f t="shared" si="156"/>
        <v>0</v>
      </c>
      <c r="NWA8" s="897">
        <f t="shared" si="156"/>
        <v>0</v>
      </c>
      <c r="NWB8" s="897">
        <f t="shared" si="156"/>
        <v>0</v>
      </c>
      <c r="NWC8" s="897">
        <f t="shared" si="156"/>
        <v>0</v>
      </c>
      <c r="NWD8" s="897">
        <f t="shared" si="156"/>
        <v>0</v>
      </c>
      <c r="NWE8" s="897">
        <f t="shared" si="156"/>
        <v>0</v>
      </c>
      <c r="NWF8" s="897">
        <f t="shared" si="156"/>
        <v>0</v>
      </c>
      <c r="NWG8" s="897">
        <f t="shared" si="156"/>
        <v>0</v>
      </c>
      <c r="NWH8" s="897">
        <f t="shared" si="156"/>
        <v>0</v>
      </c>
      <c r="NWI8" s="897">
        <f t="shared" si="156"/>
        <v>0</v>
      </c>
      <c r="NWJ8" s="897">
        <f t="shared" si="156"/>
        <v>0</v>
      </c>
      <c r="NWK8" s="897">
        <f t="shared" si="156"/>
        <v>0</v>
      </c>
      <c r="NWL8" s="897">
        <f t="shared" si="156"/>
        <v>0</v>
      </c>
      <c r="NWM8" s="897">
        <f t="shared" si="156"/>
        <v>0</v>
      </c>
      <c r="NWN8" s="897">
        <f t="shared" ref="NWN8:NYY8" si="157">NWN9+NWN18+NWN40+NWN44+NWN50+NWN14</f>
        <v>0</v>
      </c>
      <c r="NWO8" s="897">
        <f t="shared" si="157"/>
        <v>0</v>
      </c>
      <c r="NWP8" s="897">
        <f t="shared" si="157"/>
        <v>0</v>
      </c>
      <c r="NWQ8" s="897">
        <f t="shared" si="157"/>
        <v>0</v>
      </c>
      <c r="NWR8" s="897">
        <f t="shared" si="157"/>
        <v>0</v>
      </c>
      <c r="NWS8" s="897">
        <f t="shared" si="157"/>
        <v>0</v>
      </c>
      <c r="NWT8" s="897">
        <f t="shared" si="157"/>
        <v>0</v>
      </c>
      <c r="NWU8" s="897">
        <f t="shared" si="157"/>
        <v>0</v>
      </c>
      <c r="NWV8" s="897">
        <f t="shared" si="157"/>
        <v>0</v>
      </c>
      <c r="NWW8" s="897">
        <f t="shared" si="157"/>
        <v>0</v>
      </c>
      <c r="NWX8" s="897">
        <f t="shared" si="157"/>
        <v>0</v>
      </c>
      <c r="NWY8" s="897">
        <f t="shared" si="157"/>
        <v>0</v>
      </c>
      <c r="NWZ8" s="897">
        <f t="shared" si="157"/>
        <v>0</v>
      </c>
      <c r="NXA8" s="897">
        <f t="shared" si="157"/>
        <v>0</v>
      </c>
      <c r="NXB8" s="897">
        <f t="shared" si="157"/>
        <v>0</v>
      </c>
      <c r="NXC8" s="897">
        <f t="shared" si="157"/>
        <v>0</v>
      </c>
      <c r="NXD8" s="897">
        <f t="shared" si="157"/>
        <v>0</v>
      </c>
      <c r="NXE8" s="897">
        <f t="shared" si="157"/>
        <v>0</v>
      </c>
      <c r="NXF8" s="897">
        <f t="shared" si="157"/>
        <v>0</v>
      </c>
      <c r="NXG8" s="897">
        <f t="shared" si="157"/>
        <v>0</v>
      </c>
      <c r="NXH8" s="897">
        <f t="shared" si="157"/>
        <v>0</v>
      </c>
      <c r="NXI8" s="897">
        <f t="shared" si="157"/>
        <v>0</v>
      </c>
      <c r="NXJ8" s="897">
        <f t="shared" si="157"/>
        <v>0</v>
      </c>
      <c r="NXK8" s="897">
        <f t="shared" si="157"/>
        <v>0</v>
      </c>
      <c r="NXL8" s="897">
        <f t="shared" si="157"/>
        <v>0</v>
      </c>
      <c r="NXM8" s="897">
        <f t="shared" si="157"/>
        <v>0</v>
      </c>
      <c r="NXN8" s="897">
        <f t="shared" si="157"/>
        <v>0</v>
      </c>
      <c r="NXO8" s="897">
        <f t="shared" si="157"/>
        <v>0</v>
      </c>
      <c r="NXP8" s="897">
        <f t="shared" si="157"/>
        <v>0</v>
      </c>
      <c r="NXQ8" s="897">
        <f t="shared" si="157"/>
        <v>0</v>
      </c>
      <c r="NXR8" s="897">
        <f t="shared" si="157"/>
        <v>0</v>
      </c>
      <c r="NXS8" s="897">
        <f t="shared" si="157"/>
        <v>0</v>
      </c>
      <c r="NXT8" s="897">
        <f t="shared" si="157"/>
        <v>0</v>
      </c>
      <c r="NXU8" s="897">
        <f t="shared" si="157"/>
        <v>0</v>
      </c>
      <c r="NXV8" s="897">
        <f t="shared" si="157"/>
        <v>0</v>
      </c>
      <c r="NXW8" s="897">
        <f t="shared" si="157"/>
        <v>0</v>
      </c>
      <c r="NXX8" s="897">
        <f t="shared" si="157"/>
        <v>0</v>
      </c>
      <c r="NXY8" s="897">
        <f t="shared" si="157"/>
        <v>0</v>
      </c>
      <c r="NXZ8" s="897">
        <f t="shared" si="157"/>
        <v>0</v>
      </c>
      <c r="NYA8" s="897">
        <f t="shared" si="157"/>
        <v>0</v>
      </c>
      <c r="NYB8" s="897">
        <f t="shared" si="157"/>
        <v>0</v>
      </c>
      <c r="NYC8" s="897">
        <f t="shared" si="157"/>
        <v>0</v>
      </c>
      <c r="NYD8" s="897">
        <f t="shared" si="157"/>
        <v>0</v>
      </c>
      <c r="NYE8" s="897">
        <f t="shared" si="157"/>
        <v>0</v>
      </c>
      <c r="NYF8" s="897">
        <f t="shared" si="157"/>
        <v>0</v>
      </c>
      <c r="NYG8" s="897">
        <f t="shared" si="157"/>
        <v>0</v>
      </c>
      <c r="NYH8" s="897">
        <f t="shared" si="157"/>
        <v>0</v>
      </c>
      <c r="NYI8" s="897">
        <f t="shared" si="157"/>
        <v>0</v>
      </c>
      <c r="NYJ8" s="897">
        <f t="shared" si="157"/>
        <v>0</v>
      </c>
      <c r="NYK8" s="897">
        <f t="shared" si="157"/>
        <v>0</v>
      </c>
      <c r="NYL8" s="897">
        <f t="shared" si="157"/>
        <v>0</v>
      </c>
      <c r="NYM8" s="897">
        <f t="shared" si="157"/>
        <v>0</v>
      </c>
      <c r="NYN8" s="897">
        <f t="shared" si="157"/>
        <v>0</v>
      </c>
      <c r="NYO8" s="897">
        <f t="shared" si="157"/>
        <v>0</v>
      </c>
      <c r="NYP8" s="897">
        <f t="shared" si="157"/>
        <v>0</v>
      </c>
      <c r="NYQ8" s="897">
        <f t="shared" si="157"/>
        <v>0</v>
      </c>
      <c r="NYR8" s="897">
        <f t="shared" si="157"/>
        <v>0</v>
      </c>
      <c r="NYS8" s="897">
        <f t="shared" si="157"/>
        <v>0</v>
      </c>
      <c r="NYT8" s="897">
        <f t="shared" si="157"/>
        <v>0</v>
      </c>
      <c r="NYU8" s="897">
        <f t="shared" si="157"/>
        <v>0</v>
      </c>
      <c r="NYV8" s="897">
        <f t="shared" si="157"/>
        <v>0</v>
      </c>
      <c r="NYW8" s="897">
        <f t="shared" si="157"/>
        <v>0</v>
      </c>
      <c r="NYX8" s="897">
        <f t="shared" si="157"/>
        <v>0</v>
      </c>
      <c r="NYY8" s="897">
        <f t="shared" si="157"/>
        <v>0</v>
      </c>
      <c r="NYZ8" s="897">
        <f t="shared" ref="NYZ8:OBK8" si="158">NYZ9+NYZ18+NYZ40+NYZ44+NYZ50+NYZ14</f>
        <v>0</v>
      </c>
      <c r="NZA8" s="897">
        <f t="shared" si="158"/>
        <v>0</v>
      </c>
      <c r="NZB8" s="897">
        <f t="shared" si="158"/>
        <v>0</v>
      </c>
      <c r="NZC8" s="897">
        <f t="shared" si="158"/>
        <v>0</v>
      </c>
      <c r="NZD8" s="897">
        <f t="shared" si="158"/>
        <v>0</v>
      </c>
      <c r="NZE8" s="897">
        <f t="shared" si="158"/>
        <v>0</v>
      </c>
      <c r="NZF8" s="897">
        <f t="shared" si="158"/>
        <v>0</v>
      </c>
      <c r="NZG8" s="897">
        <f t="shared" si="158"/>
        <v>0</v>
      </c>
      <c r="NZH8" s="897">
        <f t="shared" si="158"/>
        <v>0</v>
      </c>
      <c r="NZI8" s="897">
        <f t="shared" si="158"/>
        <v>0</v>
      </c>
      <c r="NZJ8" s="897">
        <f t="shared" si="158"/>
        <v>0</v>
      </c>
      <c r="NZK8" s="897">
        <f t="shared" si="158"/>
        <v>0</v>
      </c>
      <c r="NZL8" s="897">
        <f t="shared" si="158"/>
        <v>0</v>
      </c>
      <c r="NZM8" s="897">
        <f t="shared" si="158"/>
        <v>0</v>
      </c>
      <c r="NZN8" s="897">
        <f t="shared" si="158"/>
        <v>0</v>
      </c>
      <c r="NZO8" s="897">
        <f t="shared" si="158"/>
        <v>0</v>
      </c>
      <c r="NZP8" s="897">
        <f t="shared" si="158"/>
        <v>0</v>
      </c>
      <c r="NZQ8" s="897">
        <f t="shared" si="158"/>
        <v>0</v>
      </c>
      <c r="NZR8" s="897">
        <f t="shared" si="158"/>
        <v>0</v>
      </c>
      <c r="NZS8" s="897">
        <f t="shared" si="158"/>
        <v>0</v>
      </c>
      <c r="NZT8" s="897">
        <f t="shared" si="158"/>
        <v>0</v>
      </c>
      <c r="NZU8" s="897">
        <f t="shared" si="158"/>
        <v>0</v>
      </c>
      <c r="NZV8" s="897">
        <f t="shared" si="158"/>
        <v>0</v>
      </c>
      <c r="NZW8" s="897">
        <f t="shared" si="158"/>
        <v>0</v>
      </c>
      <c r="NZX8" s="897">
        <f t="shared" si="158"/>
        <v>0</v>
      </c>
      <c r="NZY8" s="897">
        <f t="shared" si="158"/>
        <v>0</v>
      </c>
      <c r="NZZ8" s="897">
        <f t="shared" si="158"/>
        <v>0</v>
      </c>
      <c r="OAA8" s="897">
        <f t="shared" si="158"/>
        <v>0</v>
      </c>
      <c r="OAB8" s="897">
        <f t="shared" si="158"/>
        <v>0</v>
      </c>
      <c r="OAC8" s="897">
        <f t="shared" si="158"/>
        <v>0</v>
      </c>
      <c r="OAD8" s="897">
        <f t="shared" si="158"/>
        <v>0</v>
      </c>
      <c r="OAE8" s="897">
        <f t="shared" si="158"/>
        <v>0</v>
      </c>
      <c r="OAF8" s="897">
        <f t="shared" si="158"/>
        <v>0</v>
      </c>
      <c r="OAG8" s="897">
        <f t="shared" si="158"/>
        <v>0</v>
      </c>
      <c r="OAH8" s="897">
        <f t="shared" si="158"/>
        <v>0</v>
      </c>
      <c r="OAI8" s="897">
        <f t="shared" si="158"/>
        <v>0</v>
      </c>
      <c r="OAJ8" s="897">
        <f t="shared" si="158"/>
        <v>0</v>
      </c>
      <c r="OAK8" s="897">
        <f t="shared" si="158"/>
        <v>0</v>
      </c>
      <c r="OAL8" s="897">
        <f t="shared" si="158"/>
        <v>0</v>
      </c>
      <c r="OAM8" s="897">
        <f t="shared" si="158"/>
        <v>0</v>
      </c>
      <c r="OAN8" s="897">
        <f t="shared" si="158"/>
        <v>0</v>
      </c>
      <c r="OAO8" s="897">
        <f t="shared" si="158"/>
        <v>0</v>
      </c>
      <c r="OAP8" s="897">
        <f t="shared" si="158"/>
        <v>0</v>
      </c>
      <c r="OAQ8" s="897">
        <f t="shared" si="158"/>
        <v>0</v>
      </c>
      <c r="OAR8" s="897">
        <f t="shared" si="158"/>
        <v>0</v>
      </c>
      <c r="OAS8" s="897">
        <f t="shared" si="158"/>
        <v>0</v>
      </c>
      <c r="OAT8" s="897">
        <f t="shared" si="158"/>
        <v>0</v>
      </c>
      <c r="OAU8" s="897">
        <f t="shared" si="158"/>
        <v>0</v>
      </c>
      <c r="OAV8" s="897">
        <f t="shared" si="158"/>
        <v>0</v>
      </c>
      <c r="OAW8" s="897">
        <f t="shared" si="158"/>
        <v>0</v>
      </c>
      <c r="OAX8" s="897">
        <f t="shared" si="158"/>
        <v>0</v>
      </c>
      <c r="OAY8" s="897">
        <f t="shared" si="158"/>
        <v>0</v>
      </c>
      <c r="OAZ8" s="897">
        <f t="shared" si="158"/>
        <v>0</v>
      </c>
      <c r="OBA8" s="897">
        <f t="shared" si="158"/>
        <v>0</v>
      </c>
      <c r="OBB8" s="897">
        <f t="shared" si="158"/>
        <v>0</v>
      </c>
      <c r="OBC8" s="897">
        <f t="shared" si="158"/>
        <v>0</v>
      </c>
      <c r="OBD8" s="897">
        <f t="shared" si="158"/>
        <v>0</v>
      </c>
      <c r="OBE8" s="897">
        <f t="shared" si="158"/>
        <v>0</v>
      </c>
      <c r="OBF8" s="897">
        <f t="shared" si="158"/>
        <v>0</v>
      </c>
      <c r="OBG8" s="897">
        <f t="shared" si="158"/>
        <v>0</v>
      </c>
      <c r="OBH8" s="897">
        <f t="shared" si="158"/>
        <v>0</v>
      </c>
      <c r="OBI8" s="897">
        <f t="shared" si="158"/>
        <v>0</v>
      </c>
      <c r="OBJ8" s="897">
        <f t="shared" si="158"/>
        <v>0</v>
      </c>
      <c r="OBK8" s="897">
        <f t="shared" si="158"/>
        <v>0</v>
      </c>
      <c r="OBL8" s="897">
        <f t="shared" ref="OBL8:ODW8" si="159">OBL9+OBL18+OBL40+OBL44+OBL50+OBL14</f>
        <v>0</v>
      </c>
      <c r="OBM8" s="897">
        <f t="shared" si="159"/>
        <v>0</v>
      </c>
      <c r="OBN8" s="897">
        <f t="shared" si="159"/>
        <v>0</v>
      </c>
      <c r="OBO8" s="897">
        <f t="shared" si="159"/>
        <v>0</v>
      </c>
      <c r="OBP8" s="897">
        <f t="shared" si="159"/>
        <v>0</v>
      </c>
      <c r="OBQ8" s="897">
        <f t="shared" si="159"/>
        <v>0</v>
      </c>
      <c r="OBR8" s="897">
        <f t="shared" si="159"/>
        <v>0</v>
      </c>
      <c r="OBS8" s="897">
        <f t="shared" si="159"/>
        <v>0</v>
      </c>
      <c r="OBT8" s="897">
        <f t="shared" si="159"/>
        <v>0</v>
      </c>
      <c r="OBU8" s="897">
        <f t="shared" si="159"/>
        <v>0</v>
      </c>
      <c r="OBV8" s="897">
        <f t="shared" si="159"/>
        <v>0</v>
      </c>
      <c r="OBW8" s="897">
        <f t="shared" si="159"/>
        <v>0</v>
      </c>
      <c r="OBX8" s="897">
        <f t="shared" si="159"/>
        <v>0</v>
      </c>
      <c r="OBY8" s="897">
        <f t="shared" si="159"/>
        <v>0</v>
      </c>
      <c r="OBZ8" s="897">
        <f t="shared" si="159"/>
        <v>0</v>
      </c>
      <c r="OCA8" s="897">
        <f t="shared" si="159"/>
        <v>0</v>
      </c>
      <c r="OCB8" s="897">
        <f t="shared" si="159"/>
        <v>0</v>
      </c>
      <c r="OCC8" s="897">
        <f t="shared" si="159"/>
        <v>0</v>
      </c>
      <c r="OCD8" s="897">
        <f t="shared" si="159"/>
        <v>0</v>
      </c>
      <c r="OCE8" s="897">
        <f t="shared" si="159"/>
        <v>0</v>
      </c>
      <c r="OCF8" s="897">
        <f t="shared" si="159"/>
        <v>0</v>
      </c>
      <c r="OCG8" s="897">
        <f t="shared" si="159"/>
        <v>0</v>
      </c>
      <c r="OCH8" s="897">
        <f t="shared" si="159"/>
        <v>0</v>
      </c>
      <c r="OCI8" s="897">
        <f t="shared" si="159"/>
        <v>0</v>
      </c>
      <c r="OCJ8" s="897">
        <f t="shared" si="159"/>
        <v>0</v>
      </c>
      <c r="OCK8" s="897">
        <f t="shared" si="159"/>
        <v>0</v>
      </c>
      <c r="OCL8" s="897">
        <f t="shared" si="159"/>
        <v>0</v>
      </c>
      <c r="OCM8" s="897">
        <f t="shared" si="159"/>
        <v>0</v>
      </c>
      <c r="OCN8" s="897">
        <f t="shared" si="159"/>
        <v>0</v>
      </c>
      <c r="OCO8" s="897">
        <f t="shared" si="159"/>
        <v>0</v>
      </c>
      <c r="OCP8" s="897">
        <f t="shared" si="159"/>
        <v>0</v>
      </c>
      <c r="OCQ8" s="897">
        <f t="shared" si="159"/>
        <v>0</v>
      </c>
      <c r="OCR8" s="897">
        <f t="shared" si="159"/>
        <v>0</v>
      </c>
      <c r="OCS8" s="897">
        <f t="shared" si="159"/>
        <v>0</v>
      </c>
      <c r="OCT8" s="897">
        <f t="shared" si="159"/>
        <v>0</v>
      </c>
      <c r="OCU8" s="897">
        <f t="shared" si="159"/>
        <v>0</v>
      </c>
      <c r="OCV8" s="897">
        <f t="shared" si="159"/>
        <v>0</v>
      </c>
      <c r="OCW8" s="897">
        <f t="shared" si="159"/>
        <v>0</v>
      </c>
      <c r="OCX8" s="897">
        <f t="shared" si="159"/>
        <v>0</v>
      </c>
      <c r="OCY8" s="897">
        <f t="shared" si="159"/>
        <v>0</v>
      </c>
      <c r="OCZ8" s="897">
        <f t="shared" si="159"/>
        <v>0</v>
      </c>
      <c r="ODA8" s="897">
        <f t="shared" si="159"/>
        <v>0</v>
      </c>
      <c r="ODB8" s="897">
        <f t="shared" si="159"/>
        <v>0</v>
      </c>
      <c r="ODC8" s="897">
        <f t="shared" si="159"/>
        <v>0</v>
      </c>
      <c r="ODD8" s="897">
        <f t="shared" si="159"/>
        <v>0</v>
      </c>
      <c r="ODE8" s="897">
        <f t="shared" si="159"/>
        <v>0</v>
      </c>
      <c r="ODF8" s="897">
        <f t="shared" si="159"/>
        <v>0</v>
      </c>
      <c r="ODG8" s="897">
        <f t="shared" si="159"/>
        <v>0</v>
      </c>
      <c r="ODH8" s="897">
        <f t="shared" si="159"/>
        <v>0</v>
      </c>
      <c r="ODI8" s="897">
        <f t="shared" si="159"/>
        <v>0</v>
      </c>
      <c r="ODJ8" s="897">
        <f t="shared" si="159"/>
        <v>0</v>
      </c>
      <c r="ODK8" s="897">
        <f t="shared" si="159"/>
        <v>0</v>
      </c>
      <c r="ODL8" s="897">
        <f t="shared" si="159"/>
        <v>0</v>
      </c>
      <c r="ODM8" s="897">
        <f t="shared" si="159"/>
        <v>0</v>
      </c>
      <c r="ODN8" s="897">
        <f t="shared" si="159"/>
        <v>0</v>
      </c>
      <c r="ODO8" s="897">
        <f t="shared" si="159"/>
        <v>0</v>
      </c>
      <c r="ODP8" s="897">
        <f t="shared" si="159"/>
        <v>0</v>
      </c>
      <c r="ODQ8" s="897">
        <f t="shared" si="159"/>
        <v>0</v>
      </c>
      <c r="ODR8" s="897">
        <f t="shared" si="159"/>
        <v>0</v>
      </c>
      <c r="ODS8" s="897">
        <f t="shared" si="159"/>
        <v>0</v>
      </c>
      <c r="ODT8" s="897">
        <f t="shared" si="159"/>
        <v>0</v>
      </c>
      <c r="ODU8" s="897">
        <f t="shared" si="159"/>
        <v>0</v>
      </c>
      <c r="ODV8" s="897">
        <f t="shared" si="159"/>
        <v>0</v>
      </c>
      <c r="ODW8" s="897">
        <f t="shared" si="159"/>
        <v>0</v>
      </c>
      <c r="ODX8" s="897">
        <f t="shared" ref="ODX8:OGI8" si="160">ODX9+ODX18+ODX40+ODX44+ODX50+ODX14</f>
        <v>0</v>
      </c>
      <c r="ODY8" s="897">
        <f t="shared" si="160"/>
        <v>0</v>
      </c>
      <c r="ODZ8" s="897">
        <f t="shared" si="160"/>
        <v>0</v>
      </c>
      <c r="OEA8" s="897">
        <f t="shared" si="160"/>
        <v>0</v>
      </c>
      <c r="OEB8" s="897">
        <f t="shared" si="160"/>
        <v>0</v>
      </c>
      <c r="OEC8" s="897">
        <f t="shared" si="160"/>
        <v>0</v>
      </c>
      <c r="OED8" s="897">
        <f t="shared" si="160"/>
        <v>0</v>
      </c>
      <c r="OEE8" s="897">
        <f t="shared" si="160"/>
        <v>0</v>
      </c>
      <c r="OEF8" s="897">
        <f t="shared" si="160"/>
        <v>0</v>
      </c>
      <c r="OEG8" s="897">
        <f t="shared" si="160"/>
        <v>0</v>
      </c>
      <c r="OEH8" s="897">
        <f t="shared" si="160"/>
        <v>0</v>
      </c>
      <c r="OEI8" s="897">
        <f t="shared" si="160"/>
        <v>0</v>
      </c>
      <c r="OEJ8" s="897">
        <f t="shared" si="160"/>
        <v>0</v>
      </c>
      <c r="OEK8" s="897">
        <f t="shared" si="160"/>
        <v>0</v>
      </c>
      <c r="OEL8" s="897">
        <f t="shared" si="160"/>
        <v>0</v>
      </c>
      <c r="OEM8" s="897">
        <f t="shared" si="160"/>
        <v>0</v>
      </c>
      <c r="OEN8" s="897">
        <f t="shared" si="160"/>
        <v>0</v>
      </c>
      <c r="OEO8" s="897">
        <f t="shared" si="160"/>
        <v>0</v>
      </c>
      <c r="OEP8" s="897">
        <f t="shared" si="160"/>
        <v>0</v>
      </c>
      <c r="OEQ8" s="897">
        <f t="shared" si="160"/>
        <v>0</v>
      </c>
      <c r="OER8" s="897">
        <f t="shared" si="160"/>
        <v>0</v>
      </c>
      <c r="OES8" s="897">
        <f t="shared" si="160"/>
        <v>0</v>
      </c>
      <c r="OET8" s="897">
        <f t="shared" si="160"/>
        <v>0</v>
      </c>
      <c r="OEU8" s="897">
        <f t="shared" si="160"/>
        <v>0</v>
      </c>
      <c r="OEV8" s="897">
        <f t="shared" si="160"/>
        <v>0</v>
      </c>
      <c r="OEW8" s="897">
        <f t="shared" si="160"/>
        <v>0</v>
      </c>
      <c r="OEX8" s="897">
        <f t="shared" si="160"/>
        <v>0</v>
      </c>
      <c r="OEY8" s="897">
        <f t="shared" si="160"/>
        <v>0</v>
      </c>
      <c r="OEZ8" s="897">
        <f t="shared" si="160"/>
        <v>0</v>
      </c>
      <c r="OFA8" s="897">
        <f t="shared" si="160"/>
        <v>0</v>
      </c>
      <c r="OFB8" s="897">
        <f t="shared" si="160"/>
        <v>0</v>
      </c>
      <c r="OFC8" s="897">
        <f t="shared" si="160"/>
        <v>0</v>
      </c>
      <c r="OFD8" s="897">
        <f t="shared" si="160"/>
        <v>0</v>
      </c>
      <c r="OFE8" s="897">
        <f t="shared" si="160"/>
        <v>0</v>
      </c>
      <c r="OFF8" s="897">
        <f t="shared" si="160"/>
        <v>0</v>
      </c>
      <c r="OFG8" s="897">
        <f t="shared" si="160"/>
        <v>0</v>
      </c>
      <c r="OFH8" s="897">
        <f t="shared" si="160"/>
        <v>0</v>
      </c>
      <c r="OFI8" s="897">
        <f t="shared" si="160"/>
        <v>0</v>
      </c>
      <c r="OFJ8" s="897">
        <f t="shared" si="160"/>
        <v>0</v>
      </c>
      <c r="OFK8" s="897">
        <f t="shared" si="160"/>
        <v>0</v>
      </c>
      <c r="OFL8" s="897">
        <f t="shared" si="160"/>
        <v>0</v>
      </c>
      <c r="OFM8" s="897">
        <f t="shared" si="160"/>
        <v>0</v>
      </c>
      <c r="OFN8" s="897">
        <f t="shared" si="160"/>
        <v>0</v>
      </c>
      <c r="OFO8" s="897">
        <f t="shared" si="160"/>
        <v>0</v>
      </c>
      <c r="OFP8" s="897">
        <f t="shared" si="160"/>
        <v>0</v>
      </c>
      <c r="OFQ8" s="897">
        <f t="shared" si="160"/>
        <v>0</v>
      </c>
      <c r="OFR8" s="897">
        <f t="shared" si="160"/>
        <v>0</v>
      </c>
      <c r="OFS8" s="897">
        <f t="shared" si="160"/>
        <v>0</v>
      </c>
      <c r="OFT8" s="897">
        <f t="shared" si="160"/>
        <v>0</v>
      </c>
      <c r="OFU8" s="897">
        <f t="shared" si="160"/>
        <v>0</v>
      </c>
      <c r="OFV8" s="897">
        <f t="shared" si="160"/>
        <v>0</v>
      </c>
      <c r="OFW8" s="897">
        <f t="shared" si="160"/>
        <v>0</v>
      </c>
      <c r="OFX8" s="897">
        <f t="shared" si="160"/>
        <v>0</v>
      </c>
      <c r="OFY8" s="897">
        <f t="shared" si="160"/>
        <v>0</v>
      </c>
      <c r="OFZ8" s="897">
        <f t="shared" si="160"/>
        <v>0</v>
      </c>
      <c r="OGA8" s="897">
        <f t="shared" si="160"/>
        <v>0</v>
      </c>
      <c r="OGB8" s="897">
        <f t="shared" si="160"/>
        <v>0</v>
      </c>
      <c r="OGC8" s="897">
        <f t="shared" si="160"/>
        <v>0</v>
      </c>
      <c r="OGD8" s="897">
        <f t="shared" si="160"/>
        <v>0</v>
      </c>
      <c r="OGE8" s="897">
        <f t="shared" si="160"/>
        <v>0</v>
      </c>
      <c r="OGF8" s="897">
        <f t="shared" si="160"/>
        <v>0</v>
      </c>
      <c r="OGG8" s="897">
        <f t="shared" si="160"/>
        <v>0</v>
      </c>
      <c r="OGH8" s="897">
        <f t="shared" si="160"/>
        <v>0</v>
      </c>
      <c r="OGI8" s="897">
        <f t="shared" si="160"/>
        <v>0</v>
      </c>
      <c r="OGJ8" s="897">
        <f t="shared" ref="OGJ8:OIU8" si="161">OGJ9+OGJ18+OGJ40+OGJ44+OGJ50+OGJ14</f>
        <v>0</v>
      </c>
      <c r="OGK8" s="897">
        <f t="shared" si="161"/>
        <v>0</v>
      </c>
      <c r="OGL8" s="897">
        <f t="shared" si="161"/>
        <v>0</v>
      </c>
      <c r="OGM8" s="897">
        <f t="shared" si="161"/>
        <v>0</v>
      </c>
      <c r="OGN8" s="897">
        <f t="shared" si="161"/>
        <v>0</v>
      </c>
      <c r="OGO8" s="897">
        <f t="shared" si="161"/>
        <v>0</v>
      </c>
      <c r="OGP8" s="897">
        <f t="shared" si="161"/>
        <v>0</v>
      </c>
      <c r="OGQ8" s="897">
        <f t="shared" si="161"/>
        <v>0</v>
      </c>
      <c r="OGR8" s="897">
        <f t="shared" si="161"/>
        <v>0</v>
      </c>
      <c r="OGS8" s="897">
        <f t="shared" si="161"/>
        <v>0</v>
      </c>
      <c r="OGT8" s="897">
        <f t="shared" si="161"/>
        <v>0</v>
      </c>
      <c r="OGU8" s="897">
        <f t="shared" si="161"/>
        <v>0</v>
      </c>
      <c r="OGV8" s="897">
        <f t="shared" si="161"/>
        <v>0</v>
      </c>
      <c r="OGW8" s="897">
        <f t="shared" si="161"/>
        <v>0</v>
      </c>
      <c r="OGX8" s="897">
        <f t="shared" si="161"/>
        <v>0</v>
      </c>
      <c r="OGY8" s="897">
        <f t="shared" si="161"/>
        <v>0</v>
      </c>
      <c r="OGZ8" s="897">
        <f t="shared" si="161"/>
        <v>0</v>
      </c>
      <c r="OHA8" s="897">
        <f t="shared" si="161"/>
        <v>0</v>
      </c>
      <c r="OHB8" s="897">
        <f t="shared" si="161"/>
        <v>0</v>
      </c>
      <c r="OHC8" s="897">
        <f t="shared" si="161"/>
        <v>0</v>
      </c>
      <c r="OHD8" s="897">
        <f t="shared" si="161"/>
        <v>0</v>
      </c>
      <c r="OHE8" s="897">
        <f t="shared" si="161"/>
        <v>0</v>
      </c>
      <c r="OHF8" s="897">
        <f t="shared" si="161"/>
        <v>0</v>
      </c>
      <c r="OHG8" s="897">
        <f t="shared" si="161"/>
        <v>0</v>
      </c>
      <c r="OHH8" s="897">
        <f t="shared" si="161"/>
        <v>0</v>
      </c>
      <c r="OHI8" s="897">
        <f t="shared" si="161"/>
        <v>0</v>
      </c>
      <c r="OHJ8" s="897">
        <f t="shared" si="161"/>
        <v>0</v>
      </c>
      <c r="OHK8" s="897">
        <f t="shared" si="161"/>
        <v>0</v>
      </c>
      <c r="OHL8" s="897">
        <f t="shared" si="161"/>
        <v>0</v>
      </c>
      <c r="OHM8" s="897">
        <f t="shared" si="161"/>
        <v>0</v>
      </c>
      <c r="OHN8" s="897">
        <f t="shared" si="161"/>
        <v>0</v>
      </c>
      <c r="OHO8" s="897">
        <f t="shared" si="161"/>
        <v>0</v>
      </c>
      <c r="OHP8" s="897">
        <f t="shared" si="161"/>
        <v>0</v>
      </c>
      <c r="OHQ8" s="897">
        <f t="shared" si="161"/>
        <v>0</v>
      </c>
      <c r="OHR8" s="897">
        <f t="shared" si="161"/>
        <v>0</v>
      </c>
      <c r="OHS8" s="897">
        <f t="shared" si="161"/>
        <v>0</v>
      </c>
      <c r="OHT8" s="897">
        <f t="shared" si="161"/>
        <v>0</v>
      </c>
      <c r="OHU8" s="897">
        <f t="shared" si="161"/>
        <v>0</v>
      </c>
      <c r="OHV8" s="897">
        <f t="shared" si="161"/>
        <v>0</v>
      </c>
      <c r="OHW8" s="897">
        <f t="shared" si="161"/>
        <v>0</v>
      </c>
      <c r="OHX8" s="897">
        <f t="shared" si="161"/>
        <v>0</v>
      </c>
      <c r="OHY8" s="897">
        <f t="shared" si="161"/>
        <v>0</v>
      </c>
      <c r="OHZ8" s="897">
        <f t="shared" si="161"/>
        <v>0</v>
      </c>
      <c r="OIA8" s="897">
        <f t="shared" si="161"/>
        <v>0</v>
      </c>
      <c r="OIB8" s="897">
        <f t="shared" si="161"/>
        <v>0</v>
      </c>
      <c r="OIC8" s="897">
        <f t="shared" si="161"/>
        <v>0</v>
      </c>
      <c r="OID8" s="897">
        <f t="shared" si="161"/>
        <v>0</v>
      </c>
      <c r="OIE8" s="897">
        <f t="shared" si="161"/>
        <v>0</v>
      </c>
      <c r="OIF8" s="897">
        <f t="shared" si="161"/>
        <v>0</v>
      </c>
      <c r="OIG8" s="897">
        <f t="shared" si="161"/>
        <v>0</v>
      </c>
      <c r="OIH8" s="897">
        <f t="shared" si="161"/>
        <v>0</v>
      </c>
      <c r="OII8" s="897">
        <f t="shared" si="161"/>
        <v>0</v>
      </c>
      <c r="OIJ8" s="897">
        <f t="shared" si="161"/>
        <v>0</v>
      </c>
      <c r="OIK8" s="897">
        <f t="shared" si="161"/>
        <v>0</v>
      </c>
      <c r="OIL8" s="897">
        <f t="shared" si="161"/>
        <v>0</v>
      </c>
      <c r="OIM8" s="897">
        <f t="shared" si="161"/>
        <v>0</v>
      </c>
      <c r="OIN8" s="897">
        <f t="shared" si="161"/>
        <v>0</v>
      </c>
      <c r="OIO8" s="897">
        <f t="shared" si="161"/>
        <v>0</v>
      </c>
      <c r="OIP8" s="897">
        <f t="shared" si="161"/>
        <v>0</v>
      </c>
      <c r="OIQ8" s="897">
        <f t="shared" si="161"/>
        <v>0</v>
      </c>
      <c r="OIR8" s="897">
        <f t="shared" si="161"/>
        <v>0</v>
      </c>
      <c r="OIS8" s="897">
        <f t="shared" si="161"/>
        <v>0</v>
      </c>
      <c r="OIT8" s="897">
        <f t="shared" si="161"/>
        <v>0</v>
      </c>
      <c r="OIU8" s="897">
        <f t="shared" si="161"/>
        <v>0</v>
      </c>
      <c r="OIV8" s="897">
        <f t="shared" ref="OIV8:OLG8" si="162">OIV9+OIV18+OIV40+OIV44+OIV50+OIV14</f>
        <v>0</v>
      </c>
      <c r="OIW8" s="897">
        <f t="shared" si="162"/>
        <v>0</v>
      </c>
      <c r="OIX8" s="897">
        <f t="shared" si="162"/>
        <v>0</v>
      </c>
      <c r="OIY8" s="897">
        <f t="shared" si="162"/>
        <v>0</v>
      </c>
      <c r="OIZ8" s="897">
        <f t="shared" si="162"/>
        <v>0</v>
      </c>
      <c r="OJA8" s="897">
        <f t="shared" si="162"/>
        <v>0</v>
      </c>
      <c r="OJB8" s="897">
        <f t="shared" si="162"/>
        <v>0</v>
      </c>
      <c r="OJC8" s="897">
        <f t="shared" si="162"/>
        <v>0</v>
      </c>
      <c r="OJD8" s="897">
        <f t="shared" si="162"/>
        <v>0</v>
      </c>
      <c r="OJE8" s="897">
        <f t="shared" si="162"/>
        <v>0</v>
      </c>
      <c r="OJF8" s="897">
        <f t="shared" si="162"/>
        <v>0</v>
      </c>
      <c r="OJG8" s="897">
        <f t="shared" si="162"/>
        <v>0</v>
      </c>
      <c r="OJH8" s="897">
        <f t="shared" si="162"/>
        <v>0</v>
      </c>
      <c r="OJI8" s="897">
        <f t="shared" si="162"/>
        <v>0</v>
      </c>
      <c r="OJJ8" s="897">
        <f t="shared" si="162"/>
        <v>0</v>
      </c>
      <c r="OJK8" s="897">
        <f t="shared" si="162"/>
        <v>0</v>
      </c>
      <c r="OJL8" s="897">
        <f t="shared" si="162"/>
        <v>0</v>
      </c>
      <c r="OJM8" s="897">
        <f t="shared" si="162"/>
        <v>0</v>
      </c>
      <c r="OJN8" s="897">
        <f t="shared" si="162"/>
        <v>0</v>
      </c>
      <c r="OJO8" s="897">
        <f t="shared" si="162"/>
        <v>0</v>
      </c>
      <c r="OJP8" s="897">
        <f t="shared" si="162"/>
        <v>0</v>
      </c>
      <c r="OJQ8" s="897">
        <f t="shared" si="162"/>
        <v>0</v>
      </c>
      <c r="OJR8" s="897">
        <f t="shared" si="162"/>
        <v>0</v>
      </c>
      <c r="OJS8" s="897">
        <f t="shared" si="162"/>
        <v>0</v>
      </c>
      <c r="OJT8" s="897">
        <f t="shared" si="162"/>
        <v>0</v>
      </c>
      <c r="OJU8" s="897">
        <f t="shared" si="162"/>
        <v>0</v>
      </c>
      <c r="OJV8" s="897">
        <f t="shared" si="162"/>
        <v>0</v>
      </c>
      <c r="OJW8" s="897">
        <f t="shared" si="162"/>
        <v>0</v>
      </c>
      <c r="OJX8" s="897">
        <f t="shared" si="162"/>
        <v>0</v>
      </c>
      <c r="OJY8" s="897">
        <f t="shared" si="162"/>
        <v>0</v>
      </c>
      <c r="OJZ8" s="897">
        <f t="shared" si="162"/>
        <v>0</v>
      </c>
      <c r="OKA8" s="897">
        <f t="shared" si="162"/>
        <v>0</v>
      </c>
      <c r="OKB8" s="897">
        <f t="shared" si="162"/>
        <v>0</v>
      </c>
      <c r="OKC8" s="897">
        <f t="shared" si="162"/>
        <v>0</v>
      </c>
      <c r="OKD8" s="897">
        <f t="shared" si="162"/>
        <v>0</v>
      </c>
      <c r="OKE8" s="897">
        <f t="shared" si="162"/>
        <v>0</v>
      </c>
      <c r="OKF8" s="897">
        <f t="shared" si="162"/>
        <v>0</v>
      </c>
      <c r="OKG8" s="897">
        <f t="shared" si="162"/>
        <v>0</v>
      </c>
      <c r="OKH8" s="897">
        <f t="shared" si="162"/>
        <v>0</v>
      </c>
      <c r="OKI8" s="897">
        <f t="shared" si="162"/>
        <v>0</v>
      </c>
      <c r="OKJ8" s="897">
        <f t="shared" si="162"/>
        <v>0</v>
      </c>
      <c r="OKK8" s="897">
        <f t="shared" si="162"/>
        <v>0</v>
      </c>
      <c r="OKL8" s="897">
        <f t="shared" si="162"/>
        <v>0</v>
      </c>
      <c r="OKM8" s="897">
        <f t="shared" si="162"/>
        <v>0</v>
      </c>
      <c r="OKN8" s="897">
        <f t="shared" si="162"/>
        <v>0</v>
      </c>
      <c r="OKO8" s="897">
        <f t="shared" si="162"/>
        <v>0</v>
      </c>
      <c r="OKP8" s="897">
        <f t="shared" si="162"/>
        <v>0</v>
      </c>
      <c r="OKQ8" s="897">
        <f t="shared" si="162"/>
        <v>0</v>
      </c>
      <c r="OKR8" s="897">
        <f t="shared" si="162"/>
        <v>0</v>
      </c>
      <c r="OKS8" s="897">
        <f t="shared" si="162"/>
        <v>0</v>
      </c>
      <c r="OKT8" s="897">
        <f t="shared" si="162"/>
        <v>0</v>
      </c>
      <c r="OKU8" s="897">
        <f t="shared" si="162"/>
        <v>0</v>
      </c>
      <c r="OKV8" s="897">
        <f t="shared" si="162"/>
        <v>0</v>
      </c>
      <c r="OKW8" s="897">
        <f t="shared" si="162"/>
        <v>0</v>
      </c>
      <c r="OKX8" s="897">
        <f t="shared" si="162"/>
        <v>0</v>
      </c>
      <c r="OKY8" s="897">
        <f t="shared" si="162"/>
        <v>0</v>
      </c>
      <c r="OKZ8" s="897">
        <f t="shared" si="162"/>
        <v>0</v>
      </c>
      <c r="OLA8" s="897">
        <f t="shared" si="162"/>
        <v>0</v>
      </c>
      <c r="OLB8" s="897">
        <f t="shared" si="162"/>
        <v>0</v>
      </c>
      <c r="OLC8" s="897">
        <f t="shared" si="162"/>
        <v>0</v>
      </c>
      <c r="OLD8" s="897">
        <f t="shared" si="162"/>
        <v>0</v>
      </c>
      <c r="OLE8" s="897">
        <f t="shared" si="162"/>
        <v>0</v>
      </c>
      <c r="OLF8" s="897">
        <f t="shared" si="162"/>
        <v>0</v>
      </c>
      <c r="OLG8" s="897">
        <f t="shared" si="162"/>
        <v>0</v>
      </c>
      <c r="OLH8" s="897">
        <f t="shared" ref="OLH8:ONS8" si="163">OLH9+OLH18+OLH40+OLH44+OLH50+OLH14</f>
        <v>0</v>
      </c>
      <c r="OLI8" s="897">
        <f t="shared" si="163"/>
        <v>0</v>
      </c>
      <c r="OLJ8" s="897">
        <f t="shared" si="163"/>
        <v>0</v>
      </c>
      <c r="OLK8" s="897">
        <f t="shared" si="163"/>
        <v>0</v>
      </c>
      <c r="OLL8" s="897">
        <f t="shared" si="163"/>
        <v>0</v>
      </c>
      <c r="OLM8" s="897">
        <f t="shared" si="163"/>
        <v>0</v>
      </c>
      <c r="OLN8" s="897">
        <f t="shared" si="163"/>
        <v>0</v>
      </c>
      <c r="OLO8" s="897">
        <f t="shared" si="163"/>
        <v>0</v>
      </c>
      <c r="OLP8" s="897">
        <f t="shared" si="163"/>
        <v>0</v>
      </c>
      <c r="OLQ8" s="897">
        <f t="shared" si="163"/>
        <v>0</v>
      </c>
      <c r="OLR8" s="897">
        <f t="shared" si="163"/>
        <v>0</v>
      </c>
      <c r="OLS8" s="897">
        <f t="shared" si="163"/>
        <v>0</v>
      </c>
      <c r="OLT8" s="897">
        <f t="shared" si="163"/>
        <v>0</v>
      </c>
      <c r="OLU8" s="897">
        <f t="shared" si="163"/>
        <v>0</v>
      </c>
      <c r="OLV8" s="897">
        <f t="shared" si="163"/>
        <v>0</v>
      </c>
      <c r="OLW8" s="897">
        <f t="shared" si="163"/>
        <v>0</v>
      </c>
      <c r="OLX8" s="897">
        <f t="shared" si="163"/>
        <v>0</v>
      </c>
      <c r="OLY8" s="897">
        <f t="shared" si="163"/>
        <v>0</v>
      </c>
      <c r="OLZ8" s="897">
        <f t="shared" si="163"/>
        <v>0</v>
      </c>
      <c r="OMA8" s="897">
        <f t="shared" si="163"/>
        <v>0</v>
      </c>
      <c r="OMB8" s="897">
        <f t="shared" si="163"/>
        <v>0</v>
      </c>
      <c r="OMC8" s="897">
        <f t="shared" si="163"/>
        <v>0</v>
      </c>
      <c r="OMD8" s="897">
        <f t="shared" si="163"/>
        <v>0</v>
      </c>
      <c r="OME8" s="897">
        <f t="shared" si="163"/>
        <v>0</v>
      </c>
      <c r="OMF8" s="897">
        <f t="shared" si="163"/>
        <v>0</v>
      </c>
      <c r="OMG8" s="897">
        <f t="shared" si="163"/>
        <v>0</v>
      </c>
      <c r="OMH8" s="897">
        <f t="shared" si="163"/>
        <v>0</v>
      </c>
      <c r="OMI8" s="897">
        <f t="shared" si="163"/>
        <v>0</v>
      </c>
      <c r="OMJ8" s="897">
        <f t="shared" si="163"/>
        <v>0</v>
      </c>
      <c r="OMK8" s="897">
        <f t="shared" si="163"/>
        <v>0</v>
      </c>
      <c r="OML8" s="897">
        <f t="shared" si="163"/>
        <v>0</v>
      </c>
      <c r="OMM8" s="897">
        <f t="shared" si="163"/>
        <v>0</v>
      </c>
      <c r="OMN8" s="897">
        <f t="shared" si="163"/>
        <v>0</v>
      </c>
      <c r="OMO8" s="897">
        <f t="shared" si="163"/>
        <v>0</v>
      </c>
      <c r="OMP8" s="897">
        <f t="shared" si="163"/>
        <v>0</v>
      </c>
      <c r="OMQ8" s="897">
        <f t="shared" si="163"/>
        <v>0</v>
      </c>
      <c r="OMR8" s="897">
        <f t="shared" si="163"/>
        <v>0</v>
      </c>
      <c r="OMS8" s="897">
        <f t="shared" si="163"/>
        <v>0</v>
      </c>
      <c r="OMT8" s="897">
        <f t="shared" si="163"/>
        <v>0</v>
      </c>
      <c r="OMU8" s="897">
        <f t="shared" si="163"/>
        <v>0</v>
      </c>
      <c r="OMV8" s="897">
        <f t="shared" si="163"/>
        <v>0</v>
      </c>
      <c r="OMW8" s="897">
        <f t="shared" si="163"/>
        <v>0</v>
      </c>
      <c r="OMX8" s="897">
        <f t="shared" si="163"/>
        <v>0</v>
      </c>
      <c r="OMY8" s="897">
        <f t="shared" si="163"/>
        <v>0</v>
      </c>
      <c r="OMZ8" s="897">
        <f t="shared" si="163"/>
        <v>0</v>
      </c>
      <c r="ONA8" s="897">
        <f t="shared" si="163"/>
        <v>0</v>
      </c>
      <c r="ONB8" s="897">
        <f t="shared" si="163"/>
        <v>0</v>
      </c>
      <c r="ONC8" s="897">
        <f t="shared" si="163"/>
        <v>0</v>
      </c>
      <c r="OND8" s="897">
        <f t="shared" si="163"/>
        <v>0</v>
      </c>
      <c r="ONE8" s="897">
        <f t="shared" si="163"/>
        <v>0</v>
      </c>
      <c r="ONF8" s="897">
        <f t="shared" si="163"/>
        <v>0</v>
      </c>
      <c r="ONG8" s="897">
        <f t="shared" si="163"/>
        <v>0</v>
      </c>
      <c r="ONH8" s="897">
        <f t="shared" si="163"/>
        <v>0</v>
      </c>
      <c r="ONI8" s="897">
        <f t="shared" si="163"/>
        <v>0</v>
      </c>
      <c r="ONJ8" s="897">
        <f t="shared" si="163"/>
        <v>0</v>
      </c>
      <c r="ONK8" s="897">
        <f t="shared" si="163"/>
        <v>0</v>
      </c>
      <c r="ONL8" s="897">
        <f t="shared" si="163"/>
        <v>0</v>
      </c>
      <c r="ONM8" s="897">
        <f t="shared" si="163"/>
        <v>0</v>
      </c>
      <c r="ONN8" s="897">
        <f t="shared" si="163"/>
        <v>0</v>
      </c>
      <c r="ONO8" s="897">
        <f t="shared" si="163"/>
        <v>0</v>
      </c>
      <c r="ONP8" s="897">
        <f t="shared" si="163"/>
        <v>0</v>
      </c>
      <c r="ONQ8" s="897">
        <f t="shared" si="163"/>
        <v>0</v>
      </c>
      <c r="ONR8" s="897">
        <f t="shared" si="163"/>
        <v>0</v>
      </c>
      <c r="ONS8" s="897">
        <f t="shared" si="163"/>
        <v>0</v>
      </c>
      <c r="ONT8" s="897">
        <f t="shared" ref="ONT8:OQE8" si="164">ONT9+ONT18+ONT40+ONT44+ONT50+ONT14</f>
        <v>0</v>
      </c>
      <c r="ONU8" s="897">
        <f t="shared" si="164"/>
        <v>0</v>
      </c>
      <c r="ONV8" s="897">
        <f t="shared" si="164"/>
        <v>0</v>
      </c>
      <c r="ONW8" s="897">
        <f t="shared" si="164"/>
        <v>0</v>
      </c>
      <c r="ONX8" s="897">
        <f t="shared" si="164"/>
        <v>0</v>
      </c>
      <c r="ONY8" s="897">
        <f t="shared" si="164"/>
        <v>0</v>
      </c>
      <c r="ONZ8" s="897">
        <f t="shared" si="164"/>
        <v>0</v>
      </c>
      <c r="OOA8" s="897">
        <f t="shared" si="164"/>
        <v>0</v>
      </c>
      <c r="OOB8" s="897">
        <f t="shared" si="164"/>
        <v>0</v>
      </c>
      <c r="OOC8" s="897">
        <f t="shared" si="164"/>
        <v>0</v>
      </c>
      <c r="OOD8" s="897">
        <f t="shared" si="164"/>
        <v>0</v>
      </c>
      <c r="OOE8" s="897">
        <f t="shared" si="164"/>
        <v>0</v>
      </c>
      <c r="OOF8" s="897">
        <f t="shared" si="164"/>
        <v>0</v>
      </c>
      <c r="OOG8" s="897">
        <f t="shared" si="164"/>
        <v>0</v>
      </c>
      <c r="OOH8" s="897">
        <f t="shared" si="164"/>
        <v>0</v>
      </c>
      <c r="OOI8" s="897">
        <f t="shared" si="164"/>
        <v>0</v>
      </c>
      <c r="OOJ8" s="897">
        <f t="shared" si="164"/>
        <v>0</v>
      </c>
      <c r="OOK8" s="897">
        <f t="shared" si="164"/>
        <v>0</v>
      </c>
      <c r="OOL8" s="897">
        <f t="shared" si="164"/>
        <v>0</v>
      </c>
      <c r="OOM8" s="897">
        <f t="shared" si="164"/>
        <v>0</v>
      </c>
      <c r="OON8" s="897">
        <f t="shared" si="164"/>
        <v>0</v>
      </c>
      <c r="OOO8" s="897">
        <f t="shared" si="164"/>
        <v>0</v>
      </c>
      <c r="OOP8" s="897">
        <f t="shared" si="164"/>
        <v>0</v>
      </c>
      <c r="OOQ8" s="897">
        <f t="shared" si="164"/>
        <v>0</v>
      </c>
      <c r="OOR8" s="897">
        <f t="shared" si="164"/>
        <v>0</v>
      </c>
      <c r="OOS8" s="897">
        <f t="shared" si="164"/>
        <v>0</v>
      </c>
      <c r="OOT8" s="897">
        <f t="shared" si="164"/>
        <v>0</v>
      </c>
      <c r="OOU8" s="897">
        <f t="shared" si="164"/>
        <v>0</v>
      </c>
      <c r="OOV8" s="897">
        <f t="shared" si="164"/>
        <v>0</v>
      </c>
      <c r="OOW8" s="897">
        <f t="shared" si="164"/>
        <v>0</v>
      </c>
      <c r="OOX8" s="897">
        <f t="shared" si="164"/>
        <v>0</v>
      </c>
      <c r="OOY8" s="897">
        <f t="shared" si="164"/>
        <v>0</v>
      </c>
      <c r="OOZ8" s="897">
        <f t="shared" si="164"/>
        <v>0</v>
      </c>
      <c r="OPA8" s="897">
        <f t="shared" si="164"/>
        <v>0</v>
      </c>
      <c r="OPB8" s="897">
        <f t="shared" si="164"/>
        <v>0</v>
      </c>
      <c r="OPC8" s="897">
        <f t="shared" si="164"/>
        <v>0</v>
      </c>
      <c r="OPD8" s="897">
        <f t="shared" si="164"/>
        <v>0</v>
      </c>
      <c r="OPE8" s="897">
        <f t="shared" si="164"/>
        <v>0</v>
      </c>
      <c r="OPF8" s="897">
        <f t="shared" si="164"/>
        <v>0</v>
      </c>
      <c r="OPG8" s="897">
        <f t="shared" si="164"/>
        <v>0</v>
      </c>
      <c r="OPH8" s="897">
        <f t="shared" si="164"/>
        <v>0</v>
      </c>
      <c r="OPI8" s="897">
        <f t="shared" si="164"/>
        <v>0</v>
      </c>
      <c r="OPJ8" s="897">
        <f t="shared" si="164"/>
        <v>0</v>
      </c>
      <c r="OPK8" s="897">
        <f t="shared" si="164"/>
        <v>0</v>
      </c>
      <c r="OPL8" s="897">
        <f t="shared" si="164"/>
        <v>0</v>
      </c>
      <c r="OPM8" s="897">
        <f t="shared" si="164"/>
        <v>0</v>
      </c>
      <c r="OPN8" s="897">
        <f t="shared" si="164"/>
        <v>0</v>
      </c>
      <c r="OPO8" s="897">
        <f t="shared" si="164"/>
        <v>0</v>
      </c>
      <c r="OPP8" s="897">
        <f t="shared" si="164"/>
        <v>0</v>
      </c>
      <c r="OPQ8" s="897">
        <f t="shared" si="164"/>
        <v>0</v>
      </c>
      <c r="OPR8" s="897">
        <f t="shared" si="164"/>
        <v>0</v>
      </c>
      <c r="OPS8" s="897">
        <f t="shared" si="164"/>
        <v>0</v>
      </c>
      <c r="OPT8" s="897">
        <f t="shared" si="164"/>
        <v>0</v>
      </c>
      <c r="OPU8" s="897">
        <f t="shared" si="164"/>
        <v>0</v>
      </c>
      <c r="OPV8" s="897">
        <f t="shared" si="164"/>
        <v>0</v>
      </c>
      <c r="OPW8" s="897">
        <f t="shared" si="164"/>
        <v>0</v>
      </c>
      <c r="OPX8" s="897">
        <f t="shared" si="164"/>
        <v>0</v>
      </c>
      <c r="OPY8" s="897">
        <f t="shared" si="164"/>
        <v>0</v>
      </c>
      <c r="OPZ8" s="897">
        <f t="shared" si="164"/>
        <v>0</v>
      </c>
      <c r="OQA8" s="897">
        <f t="shared" si="164"/>
        <v>0</v>
      </c>
      <c r="OQB8" s="897">
        <f t="shared" si="164"/>
        <v>0</v>
      </c>
      <c r="OQC8" s="897">
        <f t="shared" si="164"/>
        <v>0</v>
      </c>
      <c r="OQD8" s="897">
        <f t="shared" si="164"/>
        <v>0</v>
      </c>
      <c r="OQE8" s="897">
        <f t="shared" si="164"/>
        <v>0</v>
      </c>
      <c r="OQF8" s="897">
        <f t="shared" ref="OQF8:OSQ8" si="165">OQF9+OQF18+OQF40+OQF44+OQF50+OQF14</f>
        <v>0</v>
      </c>
      <c r="OQG8" s="897">
        <f t="shared" si="165"/>
        <v>0</v>
      </c>
      <c r="OQH8" s="897">
        <f t="shared" si="165"/>
        <v>0</v>
      </c>
      <c r="OQI8" s="897">
        <f t="shared" si="165"/>
        <v>0</v>
      </c>
      <c r="OQJ8" s="897">
        <f t="shared" si="165"/>
        <v>0</v>
      </c>
      <c r="OQK8" s="897">
        <f t="shared" si="165"/>
        <v>0</v>
      </c>
      <c r="OQL8" s="897">
        <f t="shared" si="165"/>
        <v>0</v>
      </c>
      <c r="OQM8" s="897">
        <f t="shared" si="165"/>
        <v>0</v>
      </c>
      <c r="OQN8" s="897">
        <f t="shared" si="165"/>
        <v>0</v>
      </c>
      <c r="OQO8" s="897">
        <f t="shared" si="165"/>
        <v>0</v>
      </c>
      <c r="OQP8" s="897">
        <f t="shared" si="165"/>
        <v>0</v>
      </c>
      <c r="OQQ8" s="897">
        <f t="shared" si="165"/>
        <v>0</v>
      </c>
      <c r="OQR8" s="897">
        <f t="shared" si="165"/>
        <v>0</v>
      </c>
      <c r="OQS8" s="897">
        <f t="shared" si="165"/>
        <v>0</v>
      </c>
      <c r="OQT8" s="897">
        <f t="shared" si="165"/>
        <v>0</v>
      </c>
      <c r="OQU8" s="897">
        <f t="shared" si="165"/>
        <v>0</v>
      </c>
      <c r="OQV8" s="897">
        <f t="shared" si="165"/>
        <v>0</v>
      </c>
      <c r="OQW8" s="897">
        <f t="shared" si="165"/>
        <v>0</v>
      </c>
      <c r="OQX8" s="897">
        <f t="shared" si="165"/>
        <v>0</v>
      </c>
      <c r="OQY8" s="897">
        <f t="shared" si="165"/>
        <v>0</v>
      </c>
      <c r="OQZ8" s="897">
        <f t="shared" si="165"/>
        <v>0</v>
      </c>
      <c r="ORA8" s="897">
        <f t="shared" si="165"/>
        <v>0</v>
      </c>
      <c r="ORB8" s="897">
        <f t="shared" si="165"/>
        <v>0</v>
      </c>
      <c r="ORC8" s="897">
        <f t="shared" si="165"/>
        <v>0</v>
      </c>
      <c r="ORD8" s="897">
        <f t="shared" si="165"/>
        <v>0</v>
      </c>
      <c r="ORE8" s="897">
        <f t="shared" si="165"/>
        <v>0</v>
      </c>
      <c r="ORF8" s="897">
        <f t="shared" si="165"/>
        <v>0</v>
      </c>
      <c r="ORG8" s="897">
        <f t="shared" si="165"/>
        <v>0</v>
      </c>
      <c r="ORH8" s="897">
        <f t="shared" si="165"/>
        <v>0</v>
      </c>
      <c r="ORI8" s="897">
        <f t="shared" si="165"/>
        <v>0</v>
      </c>
      <c r="ORJ8" s="897">
        <f t="shared" si="165"/>
        <v>0</v>
      </c>
      <c r="ORK8" s="897">
        <f t="shared" si="165"/>
        <v>0</v>
      </c>
      <c r="ORL8" s="897">
        <f t="shared" si="165"/>
        <v>0</v>
      </c>
      <c r="ORM8" s="897">
        <f t="shared" si="165"/>
        <v>0</v>
      </c>
      <c r="ORN8" s="897">
        <f t="shared" si="165"/>
        <v>0</v>
      </c>
      <c r="ORO8" s="897">
        <f t="shared" si="165"/>
        <v>0</v>
      </c>
      <c r="ORP8" s="897">
        <f t="shared" si="165"/>
        <v>0</v>
      </c>
      <c r="ORQ8" s="897">
        <f t="shared" si="165"/>
        <v>0</v>
      </c>
      <c r="ORR8" s="897">
        <f t="shared" si="165"/>
        <v>0</v>
      </c>
      <c r="ORS8" s="897">
        <f t="shared" si="165"/>
        <v>0</v>
      </c>
      <c r="ORT8" s="897">
        <f t="shared" si="165"/>
        <v>0</v>
      </c>
      <c r="ORU8" s="897">
        <f t="shared" si="165"/>
        <v>0</v>
      </c>
      <c r="ORV8" s="897">
        <f t="shared" si="165"/>
        <v>0</v>
      </c>
      <c r="ORW8" s="897">
        <f t="shared" si="165"/>
        <v>0</v>
      </c>
      <c r="ORX8" s="897">
        <f t="shared" si="165"/>
        <v>0</v>
      </c>
      <c r="ORY8" s="897">
        <f t="shared" si="165"/>
        <v>0</v>
      </c>
      <c r="ORZ8" s="897">
        <f t="shared" si="165"/>
        <v>0</v>
      </c>
      <c r="OSA8" s="897">
        <f t="shared" si="165"/>
        <v>0</v>
      </c>
      <c r="OSB8" s="897">
        <f t="shared" si="165"/>
        <v>0</v>
      </c>
      <c r="OSC8" s="897">
        <f t="shared" si="165"/>
        <v>0</v>
      </c>
      <c r="OSD8" s="897">
        <f t="shared" si="165"/>
        <v>0</v>
      </c>
      <c r="OSE8" s="897">
        <f t="shared" si="165"/>
        <v>0</v>
      </c>
      <c r="OSF8" s="897">
        <f t="shared" si="165"/>
        <v>0</v>
      </c>
      <c r="OSG8" s="897">
        <f t="shared" si="165"/>
        <v>0</v>
      </c>
      <c r="OSH8" s="897">
        <f t="shared" si="165"/>
        <v>0</v>
      </c>
      <c r="OSI8" s="897">
        <f t="shared" si="165"/>
        <v>0</v>
      </c>
      <c r="OSJ8" s="897">
        <f t="shared" si="165"/>
        <v>0</v>
      </c>
      <c r="OSK8" s="897">
        <f t="shared" si="165"/>
        <v>0</v>
      </c>
      <c r="OSL8" s="897">
        <f t="shared" si="165"/>
        <v>0</v>
      </c>
      <c r="OSM8" s="897">
        <f t="shared" si="165"/>
        <v>0</v>
      </c>
      <c r="OSN8" s="897">
        <f t="shared" si="165"/>
        <v>0</v>
      </c>
      <c r="OSO8" s="897">
        <f t="shared" si="165"/>
        <v>0</v>
      </c>
      <c r="OSP8" s="897">
        <f t="shared" si="165"/>
        <v>0</v>
      </c>
      <c r="OSQ8" s="897">
        <f t="shared" si="165"/>
        <v>0</v>
      </c>
      <c r="OSR8" s="897">
        <f t="shared" ref="OSR8:OVC8" si="166">OSR9+OSR18+OSR40+OSR44+OSR50+OSR14</f>
        <v>0</v>
      </c>
      <c r="OSS8" s="897">
        <f t="shared" si="166"/>
        <v>0</v>
      </c>
      <c r="OST8" s="897">
        <f t="shared" si="166"/>
        <v>0</v>
      </c>
      <c r="OSU8" s="897">
        <f t="shared" si="166"/>
        <v>0</v>
      </c>
      <c r="OSV8" s="897">
        <f t="shared" si="166"/>
        <v>0</v>
      </c>
      <c r="OSW8" s="897">
        <f t="shared" si="166"/>
        <v>0</v>
      </c>
      <c r="OSX8" s="897">
        <f t="shared" si="166"/>
        <v>0</v>
      </c>
      <c r="OSY8" s="897">
        <f t="shared" si="166"/>
        <v>0</v>
      </c>
      <c r="OSZ8" s="897">
        <f t="shared" si="166"/>
        <v>0</v>
      </c>
      <c r="OTA8" s="897">
        <f t="shared" si="166"/>
        <v>0</v>
      </c>
      <c r="OTB8" s="897">
        <f t="shared" si="166"/>
        <v>0</v>
      </c>
      <c r="OTC8" s="897">
        <f t="shared" si="166"/>
        <v>0</v>
      </c>
      <c r="OTD8" s="897">
        <f t="shared" si="166"/>
        <v>0</v>
      </c>
      <c r="OTE8" s="897">
        <f t="shared" si="166"/>
        <v>0</v>
      </c>
      <c r="OTF8" s="897">
        <f t="shared" si="166"/>
        <v>0</v>
      </c>
      <c r="OTG8" s="897">
        <f t="shared" si="166"/>
        <v>0</v>
      </c>
      <c r="OTH8" s="897">
        <f t="shared" si="166"/>
        <v>0</v>
      </c>
      <c r="OTI8" s="897">
        <f t="shared" si="166"/>
        <v>0</v>
      </c>
      <c r="OTJ8" s="897">
        <f t="shared" si="166"/>
        <v>0</v>
      </c>
      <c r="OTK8" s="897">
        <f t="shared" si="166"/>
        <v>0</v>
      </c>
      <c r="OTL8" s="897">
        <f t="shared" si="166"/>
        <v>0</v>
      </c>
      <c r="OTM8" s="897">
        <f t="shared" si="166"/>
        <v>0</v>
      </c>
      <c r="OTN8" s="897">
        <f t="shared" si="166"/>
        <v>0</v>
      </c>
      <c r="OTO8" s="897">
        <f t="shared" si="166"/>
        <v>0</v>
      </c>
      <c r="OTP8" s="897">
        <f t="shared" si="166"/>
        <v>0</v>
      </c>
      <c r="OTQ8" s="897">
        <f t="shared" si="166"/>
        <v>0</v>
      </c>
      <c r="OTR8" s="897">
        <f t="shared" si="166"/>
        <v>0</v>
      </c>
      <c r="OTS8" s="897">
        <f t="shared" si="166"/>
        <v>0</v>
      </c>
      <c r="OTT8" s="897">
        <f t="shared" si="166"/>
        <v>0</v>
      </c>
      <c r="OTU8" s="897">
        <f t="shared" si="166"/>
        <v>0</v>
      </c>
      <c r="OTV8" s="897">
        <f t="shared" si="166"/>
        <v>0</v>
      </c>
      <c r="OTW8" s="897">
        <f t="shared" si="166"/>
        <v>0</v>
      </c>
      <c r="OTX8" s="897">
        <f t="shared" si="166"/>
        <v>0</v>
      </c>
      <c r="OTY8" s="897">
        <f t="shared" si="166"/>
        <v>0</v>
      </c>
      <c r="OTZ8" s="897">
        <f t="shared" si="166"/>
        <v>0</v>
      </c>
      <c r="OUA8" s="897">
        <f t="shared" si="166"/>
        <v>0</v>
      </c>
      <c r="OUB8" s="897">
        <f t="shared" si="166"/>
        <v>0</v>
      </c>
      <c r="OUC8" s="897">
        <f t="shared" si="166"/>
        <v>0</v>
      </c>
      <c r="OUD8" s="897">
        <f t="shared" si="166"/>
        <v>0</v>
      </c>
      <c r="OUE8" s="897">
        <f t="shared" si="166"/>
        <v>0</v>
      </c>
      <c r="OUF8" s="897">
        <f t="shared" si="166"/>
        <v>0</v>
      </c>
      <c r="OUG8" s="897">
        <f t="shared" si="166"/>
        <v>0</v>
      </c>
      <c r="OUH8" s="897">
        <f t="shared" si="166"/>
        <v>0</v>
      </c>
      <c r="OUI8" s="897">
        <f t="shared" si="166"/>
        <v>0</v>
      </c>
      <c r="OUJ8" s="897">
        <f t="shared" si="166"/>
        <v>0</v>
      </c>
      <c r="OUK8" s="897">
        <f t="shared" si="166"/>
        <v>0</v>
      </c>
      <c r="OUL8" s="897">
        <f t="shared" si="166"/>
        <v>0</v>
      </c>
      <c r="OUM8" s="897">
        <f t="shared" si="166"/>
        <v>0</v>
      </c>
      <c r="OUN8" s="897">
        <f t="shared" si="166"/>
        <v>0</v>
      </c>
      <c r="OUO8" s="897">
        <f t="shared" si="166"/>
        <v>0</v>
      </c>
      <c r="OUP8" s="897">
        <f t="shared" si="166"/>
        <v>0</v>
      </c>
      <c r="OUQ8" s="897">
        <f t="shared" si="166"/>
        <v>0</v>
      </c>
      <c r="OUR8" s="897">
        <f t="shared" si="166"/>
        <v>0</v>
      </c>
      <c r="OUS8" s="897">
        <f t="shared" si="166"/>
        <v>0</v>
      </c>
      <c r="OUT8" s="897">
        <f t="shared" si="166"/>
        <v>0</v>
      </c>
      <c r="OUU8" s="897">
        <f t="shared" si="166"/>
        <v>0</v>
      </c>
      <c r="OUV8" s="897">
        <f t="shared" si="166"/>
        <v>0</v>
      </c>
      <c r="OUW8" s="897">
        <f t="shared" si="166"/>
        <v>0</v>
      </c>
      <c r="OUX8" s="897">
        <f t="shared" si="166"/>
        <v>0</v>
      </c>
      <c r="OUY8" s="897">
        <f t="shared" si="166"/>
        <v>0</v>
      </c>
      <c r="OUZ8" s="897">
        <f t="shared" si="166"/>
        <v>0</v>
      </c>
      <c r="OVA8" s="897">
        <f t="shared" si="166"/>
        <v>0</v>
      </c>
      <c r="OVB8" s="897">
        <f t="shared" si="166"/>
        <v>0</v>
      </c>
      <c r="OVC8" s="897">
        <f t="shared" si="166"/>
        <v>0</v>
      </c>
      <c r="OVD8" s="897">
        <f t="shared" ref="OVD8:OXO8" si="167">OVD9+OVD18+OVD40+OVD44+OVD50+OVD14</f>
        <v>0</v>
      </c>
      <c r="OVE8" s="897">
        <f t="shared" si="167"/>
        <v>0</v>
      </c>
      <c r="OVF8" s="897">
        <f t="shared" si="167"/>
        <v>0</v>
      </c>
      <c r="OVG8" s="897">
        <f t="shared" si="167"/>
        <v>0</v>
      </c>
      <c r="OVH8" s="897">
        <f t="shared" si="167"/>
        <v>0</v>
      </c>
      <c r="OVI8" s="897">
        <f t="shared" si="167"/>
        <v>0</v>
      </c>
      <c r="OVJ8" s="897">
        <f t="shared" si="167"/>
        <v>0</v>
      </c>
      <c r="OVK8" s="897">
        <f t="shared" si="167"/>
        <v>0</v>
      </c>
      <c r="OVL8" s="897">
        <f t="shared" si="167"/>
        <v>0</v>
      </c>
      <c r="OVM8" s="897">
        <f t="shared" si="167"/>
        <v>0</v>
      </c>
      <c r="OVN8" s="897">
        <f t="shared" si="167"/>
        <v>0</v>
      </c>
      <c r="OVO8" s="897">
        <f t="shared" si="167"/>
        <v>0</v>
      </c>
      <c r="OVP8" s="897">
        <f t="shared" si="167"/>
        <v>0</v>
      </c>
      <c r="OVQ8" s="897">
        <f t="shared" si="167"/>
        <v>0</v>
      </c>
      <c r="OVR8" s="897">
        <f t="shared" si="167"/>
        <v>0</v>
      </c>
      <c r="OVS8" s="897">
        <f t="shared" si="167"/>
        <v>0</v>
      </c>
      <c r="OVT8" s="897">
        <f t="shared" si="167"/>
        <v>0</v>
      </c>
      <c r="OVU8" s="897">
        <f t="shared" si="167"/>
        <v>0</v>
      </c>
      <c r="OVV8" s="897">
        <f t="shared" si="167"/>
        <v>0</v>
      </c>
      <c r="OVW8" s="897">
        <f t="shared" si="167"/>
        <v>0</v>
      </c>
      <c r="OVX8" s="897">
        <f t="shared" si="167"/>
        <v>0</v>
      </c>
      <c r="OVY8" s="897">
        <f t="shared" si="167"/>
        <v>0</v>
      </c>
      <c r="OVZ8" s="897">
        <f t="shared" si="167"/>
        <v>0</v>
      </c>
      <c r="OWA8" s="897">
        <f t="shared" si="167"/>
        <v>0</v>
      </c>
      <c r="OWB8" s="897">
        <f t="shared" si="167"/>
        <v>0</v>
      </c>
      <c r="OWC8" s="897">
        <f t="shared" si="167"/>
        <v>0</v>
      </c>
      <c r="OWD8" s="897">
        <f t="shared" si="167"/>
        <v>0</v>
      </c>
      <c r="OWE8" s="897">
        <f t="shared" si="167"/>
        <v>0</v>
      </c>
      <c r="OWF8" s="897">
        <f t="shared" si="167"/>
        <v>0</v>
      </c>
      <c r="OWG8" s="897">
        <f t="shared" si="167"/>
        <v>0</v>
      </c>
      <c r="OWH8" s="897">
        <f t="shared" si="167"/>
        <v>0</v>
      </c>
      <c r="OWI8" s="897">
        <f t="shared" si="167"/>
        <v>0</v>
      </c>
      <c r="OWJ8" s="897">
        <f t="shared" si="167"/>
        <v>0</v>
      </c>
      <c r="OWK8" s="897">
        <f t="shared" si="167"/>
        <v>0</v>
      </c>
      <c r="OWL8" s="897">
        <f t="shared" si="167"/>
        <v>0</v>
      </c>
      <c r="OWM8" s="897">
        <f t="shared" si="167"/>
        <v>0</v>
      </c>
      <c r="OWN8" s="897">
        <f t="shared" si="167"/>
        <v>0</v>
      </c>
      <c r="OWO8" s="897">
        <f t="shared" si="167"/>
        <v>0</v>
      </c>
      <c r="OWP8" s="897">
        <f t="shared" si="167"/>
        <v>0</v>
      </c>
      <c r="OWQ8" s="897">
        <f t="shared" si="167"/>
        <v>0</v>
      </c>
      <c r="OWR8" s="897">
        <f t="shared" si="167"/>
        <v>0</v>
      </c>
      <c r="OWS8" s="897">
        <f t="shared" si="167"/>
        <v>0</v>
      </c>
      <c r="OWT8" s="897">
        <f t="shared" si="167"/>
        <v>0</v>
      </c>
      <c r="OWU8" s="897">
        <f t="shared" si="167"/>
        <v>0</v>
      </c>
      <c r="OWV8" s="897">
        <f t="shared" si="167"/>
        <v>0</v>
      </c>
      <c r="OWW8" s="897">
        <f t="shared" si="167"/>
        <v>0</v>
      </c>
      <c r="OWX8" s="897">
        <f t="shared" si="167"/>
        <v>0</v>
      </c>
      <c r="OWY8" s="897">
        <f t="shared" si="167"/>
        <v>0</v>
      </c>
      <c r="OWZ8" s="897">
        <f t="shared" si="167"/>
        <v>0</v>
      </c>
      <c r="OXA8" s="897">
        <f t="shared" si="167"/>
        <v>0</v>
      </c>
      <c r="OXB8" s="897">
        <f t="shared" si="167"/>
        <v>0</v>
      </c>
      <c r="OXC8" s="897">
        <f t="shared" si="167"/>
        <v>0</v>
      </c>
      <c r="OXD8" s="897">
        <f t="shared" si="167"/>
        <v>0</v>
      </c>
      <c r="OXE8" s="897">
        <f t="shared" si="167"/>
        <v>0</v>
      </c>
      <c r="OXF8" s="897">
        <f t="shared" si="167"/>
        <v>0</v>
      </c>
      <c r="OXG8" s="897">
        <f t="shared" si="167"/>
        <v>0</v>
      </c>
      <c r="OXH8" s="897">
        <f t="shared" si="167"/>
        <v>0</v>
      </c>
      <c r="OXI8" s="897">
        <f t="shared" si="167"/>
        <v>0</v>
      </c>
      <c r="OXJ8" s="897">
        <f t="shared" si="167"/>
        <v>0</v>
      </c>
      <c r="OXK8" s="897">
        <f t="shared" si="167"/>
        <v>0</v>
      </c>
      <c r="OXL8" s="897">
        <f t="shared" si="167"/>
        <v>0</v>
      </c>
      <c r="OXM8" s="897">
        <f t="shared" si="167"/>
        <v>0</v>
      </c>
      <c r="OXN8" s="897">
        <f t="shared" si="167"/>
        <v>0</v>
      </c>
      <c r="OXO8" s="897">
        <f t="shared" si="167"/>
        <v>0</v>
      </c>
      <c r="OXP8" s="897">
        <f t="shared" ref="OXP8:PAA8" si="168">OXP9+OXP18+OXP40+OXP44+OXP50+OXP14</f>
        <v>0</v>
      </c>
      <c r="OXQ8" s="897">
        <f t="shared" si="168"/>
        <v>0</v>
      </c>
      <c r="OXR8" s="897">
        <f t="shared" si="168"/>
        <v>0</v>
      </c>
      <c r="OXS8" s="897">
        <f t="shared" si="168"/>
        <v>0</v>
      </c>
      <c r="OXT8" s="897">
        <f t="shared" si="168"/>
        <v>0</v>
      </c>
      <c r="OXU8" s="897">
        <f t="shared" si="168"/>
        <v>0</v>
      </c>
      <c r="OXV8" s="897">
        <f t="shared" si="168"/>
        <v>0</v>
      </c>
      <c r="OXW8" s="897">
        <f t="shared" si="168"/>
        <v>0</v>
      </c>
      <c r="OXX8" s="897">
        <f t="shared" si="168"/>
        <v>0</v>
      </c>
      <c r="OXY8" s="897">
        <f t="shared" si="168"/>
        <v>0</v>
      </c>
      <c r="OXZ8" s="897">
        <f t="shared" si="168"/>
        <v>0</v>
      </c>
      <c r="OYA8" s="897">
        <f t="shared" si="168"/>
        <v>0</v>
      </c>
      <c r="OYB8" s="897">
        <f t="shared" si="168"/>
        <v>0</v>
      </c>
      <c r="OYC8" s="897">
        <f t="shared" si="168"/>
        <v>0</v>
      </c>
      <c r="OYD8" s="897">
        <f t="shared" si="168"/>
        <v>0</v>
      </c>
      <c r="OYE8" s="897">
        <f t="shared" si="168"/>
        <v>0</v>
      </c>
      <c r="OYF8" s="897">
        <f t="shared" si="168"/>
        <v>0</v>
      </c>
      <c r="OYG8" s="897">
        <f t="shared" si="168"/>
        <v>0</v>
      </c>
      <c r="OYH8" s="897">
        <f t="shared" si="168"/>
        <v>0</v>
      </c>
      <c r="OYI8" s="897">
        <f t="shared" si="168"/>
        <v>0</v>
      </c>
      <c r="OYJ8" s="897">
        <f t="shared" si="168"/>
        <v>0</v>
      </c>
      <c r="OYK8" s="897">
        <f t="shared" si="168"/>
        <v>0</v>
      </c>
      <c r="OYL8" s="897">
        <f t="shared" si="168"/>
        <v>0</v>
      </c>
      <c r="OYM8" s="897">
        <f t="shared" si="168"/>
        <v>0</v>
      </c>
      <c r="OYN8" s="897">
        <f t="shared" si="168"/>
        <v>0</v>
      </c>
      <c r="OYO8" s="897">
        <f t="shared" si="168"/>
        <v>0</v>
      </c>
      <c r="OYP8" s="897">
        <f t="shared" si="168"/>
        <v>0</v>
      </c>
      <c r="OYQ8" s="897">
        <f t="shared" si="168"/>
        <v>0</v>
      </c>
      <c r="OYR8" s="897">
        <f t="shared" si="168"/>
        <v>0</v>
      </c>
      <c r="OYS8" s="897">
        <f t="shared" si="168"/>
        <v>0</v>
      </c>
      <c r="OYT8" s="897">
        <f t="shared" si="168"/>
        <v>0</v>
      </c>
      <c r="OYU8" s="897">
        <f t="shared" si="168"/>
        <v>0</v>
      </c>
      <c r="OYV8" s="897">
        <f t="shared" si="168"/>
        <v>0</v>
      </c>
      <c r="OYW8" s="897">
        <f t="shared" si="168"/>
        <v>0</v>
      </c>
      <c r="OYX8" s="897">
        <f t="shared" si="168"/>
        <v>0</v>
      </c>
      <c r="OYY8" s="897">
        <f t="shared" si="168"/>
        <v>0</v>
      </c>
      <c r="OYZ8" s="897">
        <f t="shared" si="168"/>
        <v>0</v>
      </c>
      <c r="OZA8" s="897">
        <f t="shared" si="168"/>
        <v>0</v>
      </c>
      <c r="OZB8" s="897">
        <f t="shared" si="168"/>
        <v>0</v>
      </c>
      <c r="OZC8" s="897">
        <f t="shared" si="168"/>
        <v>0</v>
      </c>
      <c r="OZD8" s="897">
        <f t="shared" si="168"/>
        <v>0</v>
      </c>
      <c r="OZE8" s="897">
        <f t="shared" si="168"/>
        <v>0</v>
      </c>
      <c r="OZF8" s="897">
        <f t="shared" si="168"/>
        <v>0</v>
      </c>
      <c r="OZG8" s="897">
        <f t="shared" si="168"/>
        <v>0</v>
      </c>
      <c r="OZH8" s="897">
        <f t="shared" si="168"/>
        <v>0</v>
      </c>
      <c r="OZI8" s="897">
        <f t="shared" si="168"/>
        <v>0</v>
      </c>
      <c r="OZJ8" s="897">
        <f t="shared" si="168"/>
        <v>0</v>
      </c>
      <c r="OZK8" s="897">
        <f t="shared" si="168"/>
        <v>0</v>
      </c>
      <c r="OZL8" s="897">
        <f t="shared" si="168"/>
        <v>0</v>
      </c>
      <c r="OZM8" s="897">
        <f t="shared" si="168"/>
        <v>0</v>
      </c>
      <c r="OZN8" s="897">
        <f t="shared" si="168"/>
        <v>0</v>
      </c>
      <c r="OZO8" s="897">
        <f t="shared" si="168"/>
        <v>0</v>
      </c>
      <c r="OZP8" s="897">
        <f t="shared" si="168"/>
        <v>0</v>
      </c>
      <c r="OZQ8" s="897">
        <f t="shared" si="168"/>
        <v>0</v>
      </c>
      <c r="OZR8" s="897">
        <f t="shared" si="168"/>
        <v>0</v>
      </c>
      <c r="OZS8" s="897">
        <f t="shared" si="168"/>
        <v>0</v>
      </c>
      <c r="OZT8" s="897">
        <f t="shared" si="168"/>
        <v>0</v>
      </c>
      <c r="OZU8" s="897">
        <f t="shared" si="168"/>
        <v>0</v>
      </c>
      <c r="OZV8" s="897">
        <f t="shared" si="168"/>
        <v>0</v>
      </c>
      <c r="OZW8" s="897">
        <f t="shared" si="168"/>
        <v>0</v>
      </c>
      <c r="OZX8" s="897">
        <f t="shared" si="168"/>
        <v>0</v>
      </c>
      <c r="OZY8" s="897">
        <f t="shared" si="168"/>
        <v>0</v>
      </c>
      <c r="OZZ8" s="897">
        <f t="shared" si="168"/>
        <v>0</v>
      </c>
      <c r="PAA8" s="897">
        <f t="shared" si="168"/>
        <v>0</v>
      </c>
      <c r="PAB8" s="897">
        <f t="shared" ref="PAB8:PCM8" si="169">PAB9+PAB18+PAB40+PAB44+PAB50+PAB14</f>
        <v>0</v>
      </c>
      <c r="PAC8" s="897">
        <f t="shared" si="169"/>
        <v>0</v>
      </c>
      <c r="PAD8" s="897">
        <f t="shared" si="169"/>
        <v>0</v>
      </c>
      <c r="PAE8" s="897">
        <f t="shared" si="169"/>
        <v>0</v>
      </c>
      <c r="PAF8" s="897">
        <f t="shared" si="169"/>
        <v>0</v>
      </c>
      <c r="PAG8" s="897">
        <f t="shared" si="169"/>
        <v>0</v>
      </c>
      <c r="PAH8" s="897">
        <f t="shared" si="169"/>
        <v>0</v>
      </c>
      <c r="PAI8" s="897">
        <f t="shared" si="169"/>
        <v>0</v>
      </c>
      <c r="PAJ8" s="897">
        <f t="shared" si="169"/>
        <v>0</v>
      </c>
      <c r="PAK8" s="897">
        <f t="shared" si="169"/>
        <v>0</v>
      </c>
      <c r="PAL8" s="897">
        <f t="shared" si="169"/>
        <v>0</v>
      </c>
      <c r="PAM8" s="897">
        <f t="shared" si="169"/>
        <v>0</v>
      </c>
      <c r="PAN8" s="897">
        <f t="shared" si="169"/>
        <v>0</v>
      </c>
      <c r="PAO8" s="897">
        <f t="shared" si="169"/>
        <v>0</v>
      </c>
      <c r="PAP8" s="897">
        <f t="shared" si="169"/>
        <v>0</v>
      </c>
      <c r="PAQ8" s="897">
        <f t="shared" si="169"/>
        <v>0</v>
      </c>
      <c r="PAR8" s="897">
        <f t="shared" si="169"/>
        <v>0</v>
      </c>
      <c r="PAS8" s="897">
        <f t="shared" si="169"/>
        <v>0</v>
      </c>
      <c r="PAT8" s="897">
        <f t="shared" si="169"/>
        <v>0</v>
      </c>
      <c r="PAU8" s="897">
        <f t="shared" si="169"/>
        <v>0</v>
      </c>
      <c r="PAV8" s="897">
        <f t="shared" si="169"/>
        <v>0</v>
      </c>
      <c r="PAW8" s="897">
        <f t="shared" si="169"/>
        <v>0</v>
      </c>
      <c r="PAX8" s="897">
        <f t="shared" si="169"/>
        <v>0</v>
      </c>
      <c r="PAY8" s="897">
        <f t="shared" si="169"/>
        <v>0</v>
      </c>
      <c r="PAZ8" s="897">
        <f t="shared" si="169"/>
        <v>0</v>
      </c>
      <c r="PBA8" s="897">
        <f t="shared" si="169"/>
        <v>0</v>
      </c>
      <c r="PBB8" s="897">
        <f t="shared" si="169"/>
        <v>0</v>
      </c>
      <c r="PBC8" s="897">
        <f t="shared" si="169"/>
        <v>0</v>
      </c>
      <c r="PBD8" s="897">
        <f t="shared" si="169"/>
        <v>0</v>
      </c>
      <c r="PBE8" s="897">
        <f t="shared" si="169"/>
        <v>0</v>
      </c>
      <c r="PBF8" s="897">
        <f t="shared" si="169"/>
        <v>0</v>
      </c>
      <c r="PBG8" s="897">
        <f t="shared" si="169"/>
        <v>0</v>
      </c>
      <c r="PBH8" s="897">
        <f t="shared" si="169"/>
        <v>0</v>
      </c>
      <c r="PBI8" s="897">
        <f t="shared" si="169"/>
        <v>0</v>
      </c>
      <c r="PBJ8" s="897">
        <f t="shared" si="169"/>
        <v>0</v>
      </c>
      <c r="PBK8" s="897">
        <f t="shared" si="169"/>
        <v>0</v>
      </c>
      <c r="PBL8" s="897">
        <f t="shared" si="169"/>
        <v>0</v>
      </c>
      <c r="PBM8" s="897">
        <f t="shared" si="169"/>
        <v>0</v>
      </c>
      <c r="PBN8" s="897">
        <f t="shared" si="169"/>
        <v>0</v>
      </c>
      <c r="PBO8" s="897">
        <f t="shared" si="169"/>
        <v>0</v>
      </c>
      <c r="PBP8" s="897">
        <f t="shared" si="169"/>
        <v>0</v>
      </c>
      <c r="PBQ8" s="897">
        <f t="shared" si="169"/>
        <v>0</v>
      </c>
      <c r="PBR8" s="897">
        <f t="shared" si="169"/>
        <v>0</v>
      </c>
      <c r="PBS8" s="897">
        <f t="shared" si="169"/>
        <v>0</v>
      </c>
      <c r="PBT8" s="897">
        <f t="shared" si="169"/>
        <v>0</v>
      </c>
      <c r="PBU8" s="897">
        <f t="shared" si="169"/>
        <v>0</v>
      </c>
      <c r="PBV8" s="897">
        <f t="shared" si="169"/>
        <v>0</v>
      </c>
      <c r="PBW8" s="897">
        <f t="shared" si="169"/>
        <v>0</v>
      </c>
      <c r="PBX8" s="897">
        <f t="shared" si="169"/>
        <v>0</v>
      </c>
      <c r="PBY8" s="897">
        <f t="shared" si="169"/>
        <v>0</v>
      </c>
      <c r="PBZ8" s="897">
        <f t="shared" si="169"/>
        <v>0</v>
      </c>
      <c r="PCA8" s="897">
        <f t="shared" si="169"/>
        <v>0</v>
      </c>
      <c r="PCB8" s="897">
        <f t="shared" si="169"/>
        <v>0</v>
      </c>
      <c r="PCC8" s="897">
        <f t="shared" si="169"/>
        <v>0</v>
      </c>
      <c r="PCD8" s="897">
        <f t="shared" si="169"/>
        <v>0</v>
      </c>
      <c r="PCE8" s="897">
        <f t="shared" si="169"/>
        <v>0</v>
      </c>
      <c r="PCF8" s="897">
        <f t="shared" si="169"/>
        <v>0</v>
      </c>
      <c r="PCG8" s="897">
        <f t="shared" si="169"/>
        <v>0</v>
      </c>
      <c r="PCH8" s="897">
        <f t="shared" si="169"/>
        <v>0</v>
      </c>
      <c r="PCI8" s="897">
        <f t="shared" si="169"/>
        <v>0</v>
      </c>
      <c r="PCJ8" s="897">
        <f t="shared" si="169"/>
        <v>0</v>
      </c>
      <c r="PCK8" s="897">
        <f t="shared" si="169"/>
        <v>0</v>
      </c>
      <c r="PCL8" s="897">
        <f t="shared" si="169"/>
        <v>0</v>
      </c>
      <c r="PCM8" s="897">
        <f t="shared" si="169"/>
        <v>0</v>
      </c>
      <c r="PCN8" s="897">
        <f t="shared" ref="PCN8:PEY8" si="170">PCN9+PCN18+PCN40+PCN44+PCN50+PCN14</f>
        <v>0</v>
      </c>
      <c r="PCO8" s="897">
        <f t="shared" si="170"/>
        <v>0</v>
      </c>
      <c r="PCP8" s="897">
        <f t="shared" si="170"/>
        <v>0</v>
      </c>
      <c r="PCQ8" s="897">
        <f t="shared" si="170"/>
        <v>0</v>
      </c>
      <c r="PCR8" s="897">
        <f t="shared" si="170"/>
        <v>0</v>
      </c>
      <c r="PCS8" s="897">
        <f t="shared" si="170"/>
        <v>0</v>
      </c>
      <c r="PCT8" s="897">
        <f t="shared" si="170"/>
        <v>0</v>
      </c>
      <c r="PCU8" s="897">
        <f t="shared" si="170"/>
        <v>0</v>
      </c>
      <c r="PCV8" s="897">
        <f t="shared" si="170"/>
        <v>0</v>
      </c>
      <c r="PCW8" s="897">
        <f t="shared" si="170"/>
        <v>0</v>
      </c>
      <c r="PCX8" s="897">
        <f t="shared" si="170"/>
        <v>0</v>
      </c>
      <c r="PCY8" s="897">
        <f t="shared" si="170"/>
        <v>0</v>
      </c>
      <c r="PCZ8" s="897">
        <f t="shared" si="170"/>
        <v>0</v>
      </c>
      <c r="PDA8" s="897">
        <f t="shared" si="170"/>
        <v>0</v>
      </c>
      <c r="PDB8" s="897">
        <f t="shared" si="170"/>
        <v>0</v>
      </c>
      <c r="PDC8" s="897">
        <f t="shared" si="170"/>
        <v>0</v>
      </c>
      <c r="PDD8" s="897">
        <f t="shared" si="170"/>
        <v>0</v>
      </c>
      <c r="PDE8" s="897">
        <f t="shared" si="170"/>
        <v>0</v>
      </c>
      <c r="PDF8" s="897">
        <f t="shared" si="170"/>
        <v>0</v>
      </c>
      <c r="PDG8" s="897">
        <f t="shared" si="170"/>
        <v>0</v>
      </c>
      <c r="PDH8" s="897">
        <f t="shared" si="170"/>
        <v>0</v>
      </c>
      <c r="PDI8" s="897">
        <f t="shared" si="170"/>
        <v>0</v>
      </c>
      <c r="PDJ8" s="897">
        <f t="shared" si="170"/>
        <v>0</v>
      </c>
      <c r="PDK8" s="897">
        <f t="shared" si="170"/>
        <v>0</v>
      </c>
      <c r="PDL8" s="897">
        <f t="shared" si="170"/>
        <v>0</v>
      </c>
      <c r="PDM8" s="897">
        <f t="shared" si="170"/>
        <v>0</v>
      </c>
      <c r="PDN8" s="897">
        <f t="shared" si="170"/>
        <v>0</v>
      </c>
      <c r="PDO8" s="897">
        <f t="shared" si="170"/>
        <v>0</v>
      </c>
      <c r="PDP8" s="897">
        <f t="shared" si="170"/>
        <v>0</v>
      </c>
      <c r="PDQ8" s="897">
        <f t="shared" si="170"/>
        <v>0</v>
      </c>
      <c r="PDR8" s="897">
        <f t="shared" si="170"/>
        <v>0</v>
      </c>
      <c r="PDS8" s="897">
        <f t="shared" si="170"/>
        <v>0</v>
      </c>
      <c r="PDT8" s="897">
        <f t="shared" si="170"/>
        <v>0</v>
      </c>
      <c r="PDU8" s="897">
        <f t="shared" si="170"/>
        <v>0</v>
      </c>
      <c r="PDV8" s="897">
        <f t="shared" si="170"/>
        <v>0</v>
      </c>
      <c r="PDW8" s="897">
        <f t="shared" si="170"/>
        <v>0</v>
      </c>
      <c r="PDX8" s="897">
        <f t="shared" si="170"/>
        <v>0</v>
      </c>
      <c r="PDY8" s="897">
        <f t="shared" si="170"/>
        <v>0</v>
      </c>
      <c r="PDZ8" s="897">
        <f t="shared" si="170"/>
        <v>0</v>
      </c>
      <c r="PEA8" s="897">
        <f t="shared" si="170"/>
        <v>0</v>
      </c>
      <c r="PEB8" s="897">
        <f t="shared" si="170"/>
        <v>0</v>
      </c>
      <c r="PEC8" s="897">
        <f t="shared" si="170"/>
        <v>0</v>
      </c>
      <c r="PED8" s="897">
        <f t="shared" si="170"/>
        <v>0</v>
      </c>
      <c r="PEE8" s="897">
        <f t="shared" si="170"/>
        <v>0</v>
      </c>
      <c r="PEF8" s="897">
        <f t="shared" si="170"/>
        <v>0</v>
      </c>
      <c r="PEG8" s="897">
        <f t="shared" si="170"/>
        <v>0</v>
      </c>
      <c r="PEH8" s="897">
        <f t="shared" si="170"/>
        <v>0</v>
      </c>
      <c r="PEI8" s="897">
        <f t="shared" si="170"/>
        <v>0</v>
      </c>
      <c r="PEJ8" s="897">
        <f t="shared" si="170"/>
        <v>0</v>
      </c>
      <c r="PEK8" s="897">
        <f t="shared" si="170"/>
        <v>0</v>
      </c>
      <c r="PEL8" s="897">
        <f t="shared" si="170"/>
        <v>0</v>
      </c>
      <c r="PEM8" s="897">
        <f t="shared" si="170"/>
        <v>0</v>
      </c>
      <c r="PEN8" s="897">
        <f t="shared" si="170"/>
        <v>0</v>
      </c>
      <c r="PEO8" s="897">
        <f t="shared" si="170"/>
        <v>0</v>
      </c>
      <c r="PEP8" s="897">
        <f t="shared" si="170"/>
        <v>0</v>
      </c>
      <c r="PEQ8" s="897">
        <f t="shared" si="170"/>
        <v>0</v>
      </c>
      <c r="PER8" s="897">
        <f t="shared" si="170"/>
        <v>0</v>
      </c>
      <c r="PES8" s="897">
        <f t="shared" si="170"/>
        <v>0</v>
      </c>
      <c r="PET8" s="897">
        <f t="shared" si="170"/>
        <v>0</v>
      </c>
      <c r="PEU8" s="897">
        <f t="shared" si="170"/>
        <v>0</v>
      </c>
      <c r="PEV8" s="897">
        <f t="shared" si="170"/>
        <v>0</v>
      </c>
      <c r="PEW8" s="897">
        <f t="shared" si="170"/>
        <v>0</v>
      </c>
      <c r="PEX8" s="897">
        <f t="shared" si="170"/>
        <v>0</v>
      </c>
      <c r="PEY8" s="897">
        <f t="shared" si="170"/>
        <v>0</v>
      </c>
      <c r="PEZ8" s="897">
        <f t="shared" ref="PEZ8:PHK8" si="171">PEZ9+PEZ18+PEZ40+PEZ44+PEZ50+PEZ14</f>
        <v>0</v>
      </c>
      <c r="PFA8" s="897">
        <f t="shared" si="171"/>
        <v>0</v>
      </c>
      <c r="PFB8" s="897">
        <f t="shared" si="171"/>
        <v>0</v>
      </c>
      <c r="PFC8" s="897">
        <f t="shared" si="171"/>
        <v>0</v>
      </c>
      <c r="PFD8" s="897">
        <f t="shared" si="171"/>
        <v>0</v>
      </c>
      <c r="PFE8" s="897">
        <f t="shared" si="171"/>
        <v>0</v>
      </c>
      <c r="PFF8" s="897">
        <f t="shared" si="171"/>
        <v>0</v>
      </c>
      <c r="PFG8" s="897">
        <f t="shared" si="171"/>
        <v>0</v>
      </c>
      <c r="PFH8" s="897">
        <f t="shared" si="171"/>
        <v>0</v>
      </c>
      <c r="PFI8" s="897">
        <f t="shared" si="171"/>
        <v>0</v>
      </c>
      <c r="PFJ8" s="897">
        <f t="shared" si="171"/>
        <v>0</v>
      </c>
      <c r="PFK8" s="897">
        <f t="shared" si="171"/>
        <v>0</v>
      </c>
      <c r="PFL8" s="897">
        <f t="shared" si="171"/>
        <v>0</v>
      </c>
      <c r="PFM8" s="897">
        <f t="shared" si="171"/>
        <v>0</v>
      </c>
      <c r="PFN8" s="897">
        <f t="shared" si="171"/>
        <v>0</v>
      </c>
      <c r="PFO8" s="897">
        <f t="shared" si="171"/>
        <v>0</v>
      </c>
      <c r="PFP8" s="897">
        <f t="shared" si="171"/>
        <v>0</v>
      </c>
      <c r="PFQ8" s="897">
        <f t="shared" si="171"/>
        <v>0</v>
      </c>
      <c r="PFR8" s="897">
        <f t="shared" si="171"/>
        <v>0</v>
      </c>
      <c r="PFS8" s="897">
        <f t="shared" si="171"/>
        <v>0</v>
      </c>
      <c r="PFT8" s="897">
        <f t="shared" si="171"/>
        <v>0</v>
      </c>
      <c r="PFU8" s="897">
        <f t="shared" si="171"/>
        <v>0</v>
      </c>
      <c r="PFV8" s="897">
        <f t="shared" si="171"/>
        <v>0</v>
      </c>
      <c r="PFW8" s="897">
        <f t="shared" si="171"/>
        <v>0</v>
      </c>
      <c r="PFX8" s="897">
        <f t="shared" si="171"/>
        <v>0</v>
      </c>
      <c r="PFY8" s="897">
        <f t="shared" si="171"/>
        <v>0</v>
      </c>
      <c r="PFZ8" s="897">
        <f t="shared" si="171"/>
        <v>0</v>
      </c>
      <c r="PGA8" s="897">
        <f t="shared" si="171"/>
        <v>0</v>
      </c>
      <c r="PGB8" s="897">
        <f t="shared" si="171"/>
        <v>0</v>
      </c>
      <c r="PGC8" s="897">
        <f t="shared" si="171"/>
        <v>0</v>
      </c>
      <c r="PGD8" s="897">
        <f t="shared" si="171"/>
        <v>0</v>
      </c>
      <c r="PGE8" s="897">
        <f t="shared" si="171"/>
        <v>0</v>
      </c>
      <c r="PGF8" s="897">
        <f t="shared" si="171"/>
        <v>0</v>
      </c>
      <c r="PGG8" s="897">
        <f t="shared" si="171"/>
        <v>0</v>
      </c>
      <c r="PGH8" s="897">
        <f t="shared" si="171"/>
        <v>0</v>
      </c>
      <c r="PGI8" s="897">
        <f t="shared" si="171"/>
        <v>0</v>
      </c>
      <c r="PGJ8" s="897">
        <f t="shared" si="171"/>
        <v>0</v>
      </c>
      <c r="PGK8" s="897">
        <f t="shared" si="171"/>
        <v>0</v>
      </c>
      <c r="PGL8" s="897">
        <f t="shared" si="171"/>
        <v>0</v>
      </c>
      <c r="PGM8" s="897">
        <f t="shared" si="171"/>
        <v>0</v>
      </c>
      <c r="PGN8" s="897">
        <f t="shared" si="171"/>
        <v>0</v>
      </c>
      <c r="PGO8" s="897">
        <f t="shared" si="171"/>
        <v>0</v>
      </c>
      <c r="PGP8" s="897">
        <f t="shared" si="171"/>
        <v>0</v>
      </c>
      <c r="PGQ8" s="897">
        <f t="shared" si="171"/>
        <v>0</v>
      </c>
      <c r="PGR8" s="897">
        <f t="shared" si="171"/>
        <v>0</v>
      </c>
      <c r="PGS8" s="897">
        <f t="shared" si="171"/>
        <v>0</v>
      </c>
      <c r="PGT8" s="897">
        <f t="shared" si="171"/>
        <v>0</v>
      </c>
      <c r="PGU8" s="897">
        <f t="shared" si="171"/>
        <v>0</v>
      </c>
      <c r="PGV8" s="897">
        <f t="shared" si="171"/>
        <v>0</v>
      </c>
      <c r="PGW8" s="897">
        <f t="shared" si="171"/>
        <v>0</v>
      </c>
      <c r="PGX8" s="897">
        <f t="shared" si="171"/>
        <v>0</v>
      </c>
      <c r="PGY8" s="897">
        <f t="shared" si="171"/>
        <v>0</v>
      </c>
      <c r="PGZ8" s="897">
        <f t="shared" si="171"/>
        <v>0</v>
      </c>
      <c r="PHA8" s="897">
        <f t="shared" si="171"/>
        <v>0</v>
      </c>
      <c r="PHB8" s="897">
        <f t="shared" si="171"/>
        <v>0</v>
      </c>
      <c r="PHC8" s="897">
        <f t="shared" si="171"/>
        <v>0</v>
      </c>
      <c r="PHD8" s="897">
        <f t="shared" si="171"/>
        <v>0</v>
      </c>
      <c r="PHE8" s="897">
        <f t="shared" si="171"/>
        <v>0</v>
      </c>
      <c r="PHF8" s="897">
        <f t="shared" si="171"/>
        <v>0</v>
      </c>
      <c r="PHG8" s="897">
        <f t="shared" si="171"/>
        <v>0</v>
      </c>
      <c r="PHH8" s="897">
        <f t="shared" si="171"/>
        <v>0</v>
      </c>
      <c r="PHI8" s="897">
        <f t="shared" si="171"/>
        <v>0</v>
      </c>
      <c r="PHJ8" s="897">
        <f t="shared" si="171"/>
        <v>0</v>
      </c>
      <c r="PHK8" s="897">
        <f t="shared" si="171"/>
        <v>0</v>
      </c>
      <c r="PHL8" s="897">
        <f t="shared" ref="PHL8:PJW8" si="172">PHL9+PHL18+PHL40+PHL44+PHL50+PHL14</f>
        <v>0</v>
      </c>
      <c r="PHM8" s="897">
        <f t="shared" si="172"/>
        <v>0</v>
      </c>
      <c r="PHN8" s="897">
        <f t="shared" si="172"/>
        <v>0</v>
      </c>
      <c r="PHO8" s="897">
        <f t="shared" si="172"/>
        <v>0</v>
      </c>
      <c r="PHP8" s="897">
        <f t="shared" si="172"/>
        <v>0</v>
      </c>
      <c r="PHQ8" s="897">
        <f t="shared" si="172"/>
        <v>0</v>
      </c>
      <c r="PHR8" s="897">
        <f t="shared" si="172"/>
        <v>0</v>
      </c>
      <c r="PHS8" s="897">
        <f t="shared" si="172"/>
        <v>0</v>
      </c>
      <c r="PHT8" s="897">
        <f t="shared" si="172"/>
        <v>0</v>
      </c>
      <c r="PHU8" s="897">
        <f t="shared" si="172"/>
        <v>0</v>
      </c>
      <c r="PHV8" s="897">
        <f t="shared" si="172"/>
        <v>0</v>
      </c>
      <c r="PHW8" s="897">
        <f t="shared" si="172"/>
        <v>0</v>
      </c>
      <c r="PHX8" s="897">
        <f t="shared" si="172"/>
        <v>0</v>
      </c>
      <c r="PHY8" s="897">
        <f t="shared" si="172"/>
        <v>0</v>
      </c>
      <c r="PHZ8" s="897">
        <f t="shared" si="172"/>
        <v>0</v>
      </c>
      <c r="PIA8" s="897">
        <f t="shared" si="172"/>
        <v>0</v>
      </c>
      <c r="PIB8" s="897">
        <f t="shared" si="172"/>
        <v>0</v>
      </c>
      <c r="PIC8" s="897">
        <f t="shared" si="172"/>
        <v>0</v>
      </c>
      <c r="PID8" s="897">
        <f t="shared" si="172"/>
        <v>0</v>
      </c>
      <c r="PIE8" s="897">
        <f t="shared" si="172"/>
        <v>0</v>
      </c>
      <c r="PIF8" s="897">
        <f t="shared" si="172"/>
        <v>0</v>
      </c>
      <c r="PIG8" s="897">
        <f t="shared" si="172"/>
        <v>0</v>
      </c>
      <c r="PIH8" s="897">
        <f t="shared" si="172"/>
        <v>0</v>
      </c>
      <c r="PII8" s="897">
        <f t="shared" si="172"/>
        <v>0</v>
      </c>
      <c r="PIJ8" s="897">
        <f t="shared" si="172"/>
        <v>0</v>
      </c>
      <c r="PIK8" s="897">
        <f t="shared" si="172"/>
        <v>0</v>
      </c>
      <c r="PIL8" s="897">
        <f t="shared" si="172"/>
        <v>0</v>
      </c>
      <c r="PIM8" s="897">
        <f t="shared" si="172"/>
        <v>0</v>
      </c>
      <c r="PIN8" s="897">
        <f t="shared" si="172"/>
        <v>0</v>
      </c>
      <c r="PIO8" s="897">
        <f t="shared" si="172"/>
        <v>0</v>
      </c>
      <c r="PIP8" s="897">
        <f t="shared" si="172"/>
        <v>0</v>
      </c>
      <c r="PIQ8" s="897">
        <f t="shared" si="172"/>
        <v>0</v>
      </c>
      <c r="PIR8" s="897">
        <f t="shared" si="172"/>
        <v>0</v>
      </c>
      <c r="PIS8" s="897">
        <f t="shared" si="172"/>
        <v>0</v>
      </c>
      <c r="PIT8" s="897">
        <f t="shared" si="172"/>
        <v>0</v>
      </c>
      <c r="PIU8" s="897">
        <f t="shared" si="172"/>
        <v>0</v>
      </c>
      <c r="PIV8" s="897">
        <f t="shared" si="172"/>
        <v>0</v>
      </c>
      <c r="PIW8" s="897">
        <f t="shared" si="172"/>
        <v>0</v>
      </c>
      <c r="PIX8" s="897">
        <f t="shared" si="172"/>
        <v>0</v>
      </c>
      <c r="PIY8" s="897">
        <f t="shared" si="172"/>
        <v>0</v>
      </c>
      <c r="PIZ8" s="897">
        <f t="shared" si="172"/>
        <v>0</v>
      </c>
      <c r="PJA8" s="897">
        <f t="shared" si="172"/>
        <v>0</v>
      </c>
      <c r="PJB8" s="897">
        <f t="shared" si="172"/>
        <v>0</v>
      </c>
      <c r="PJC8" s="897">
        <f t="shared" si="172"/>
        <v>0</v>
      </c>
      <c r="PJD8" s="897">
        <f t="shared" si="172"/>
        <v>0</v>
      </c>
      <c r="PJE8" s="897">
        <f t="shared" si="172"/>
        <v>0</v>
      </c>
      <c r="PJF8" s="897">
        <f t="shared" si="172"/>
        <v>0</v>
      </c>
      <c r="PJG8" s="897">
        <f t="shared" si="172"/>
        <v>0</v>
      </c>
      <c r="PJH8" s="897">
        <f t="shared" si="172"/>
        <v>0</v>
      </c>
      <c r="PJI8" s="897">
        <f t="shared" si="172"/>
        <v>0</v>
      </c>
      <c r="PJJ8" s="897">
        <f t="shared" si="172"/>
        <v>0</v>
      </c>
      <c r="PJK8" s="897">
        <f t="shared" si="172"/>
        <v>0</v>
      </c>
      <c r="PJL8" s="897">
        <f t="shared" si="172"/>
        <v>0</v>
      </c>
      <c r="PJM8" s="897">
        <f t="shared" si="172"/>
        <v>0</v>
      </c>
      <c r="PJN8" s="897">
        <f t="shared" si="172"/>
        <v>0</v>
      </c>
      <c r="PJO8" s="897">
        <f t="shared" si="172"/>
        <v>0</v>
      </c>
      <c r="PJP8" s="897">
        <f t="shared" si="172"/>
        <v>0</v>
      </c>
      <c r="PJQ8" s="897">
        <f t="shared" si="172"/>
        <v>0</v>
      </c>
      <c r="PJR8" s="897">
        <f t="shared" si="172"/>
        <v>0</v>
      </c>
      <c r="PJS8" s="897">
        <f t="shared" si="172"/>
        <v>0</v>
      </c>
      <c r="PJT8" s="897">
        <f t="shared" si="172"/>
        <v>0</v>
      </c>
      <c r="PJU8" s="897">
        <f t="shared" si="172"/>
        <v>0</v>
      </c>
      <c r="PJV8" s="897">
        <f t="shared" si="172"/>
        <v>0</v>
      </c>
      <c r="PJW8" s="897">
        <f t="shared" si="172"/>
        <v>0</v>
      </c>
      <c r="PJX8" s="897">
        <f t="shared" ref="PJX8:PMI8" si="173">PJX9+PJX18+PJX40+PJX44+PJX50+PJX14</f>
        <v>0</v>
      </c>
      <c r="PJY8" s="897">
        <f t="shared" si="173"/>
        <v>0</v>
      </c>
      <c r="PJZ8" s="897">
        <f t="shared" si="173"/>
        <v>0</v>
      </c>
      <c r="PKA8" s="897">
        <f t="shared" si="173"/>
        <v>0</v>
      </c>
      <c r="PKB8" s="897">
        <f t="shared" si="173"/>
        <v>0</v>
      </c>
      <c r="PKC8" s="897">
        <f t="shared" si="173"/>
        <v>0</v>
      </c>
      <c r="PKD8" s="897">
        <f t="shared" si="173"/>
        <v>0</v>
      </c>
      <c r="PKE8" s="897">
        <f t="shared" si="173"/>
        <v>0</v>
      </c>
      <c r="PKF8" s="897">
        <f t="shared" si="173"/>
        <v>0</v>
      </c>
      <c r="PKG8" s="897">
        <f t="shared" si="173"/>
        <v>0</v>
      </c>
      <c r="PKH8" s="897">
        <f t="shared" si="173"/>
        <v>0</v>
      </c>
      <c r="PKI8" s="897">
        <f t="shared" si="173"/>
        <v>0</v>
      </c>
      <c r="PKJ8" s="897">
        <f t="shared" si="173"/>
        <v>0</v>
      </c>
      <c r="PKK8" s="897">
        <f t="shared" si="173"/>
        <v>0</v>
      </c>
      <c r="PKL8" s="897">
        <f t="shared" si="173"/>
        <v>0</v>
      </c>
      <c r="PKM8" s="897">
        <f t="shared" si="173"/>
        <v>0</v>
      </c>
      <c r="PKN8" s="897">
        <f t="shared" si="173"/>
        <v>0</v>
      </c>
      <c r="PKO8" s="897">
        <f t="shared" si="173"/>
        <v>0</v>
      </c>
      <c r="PKP8" s="897">
        <f t="shared" si="173"/>
        <v>0</v>
      </c>
      <c r="PKQ8" s="897">
        <f t="shared" si="173"/>
        <v>0</v>
      </c>
      <c r="PKR8" s="897">
        <f t="shared" si="173"/>
        <v>0</v>
      </c>
      <c r="PKS8" s="897">
        <f t="shared" si="173"/>
        <v>0</v>
      </c>
      <c r="PKT8" s="897">
        <f t="shared" si="173"/>
        <v>0</v>
      </c>
      <c r="PKU8" s="897">
        <f t="shared" si="173"/>
        <v>0</v>
      </c>
      <c r="PKV8" s="897">
        <f t="shared" si="173"/>
        <v>0</v>
      </c>
      <c r="PKW8" s="897">
        <f t="shared" si="173"/>
        <v>0</v>
      </c>
      <c r="PKX8" s="897">
        <f t="shared" si="173"/>
        <v>0</v>
      </c>
      <c r="PKY8" s="897">
        <f t="shared" si="173"/>
        <v>0</v>
      </c>
      <c r="PKZ8" s="897">
        <f t="shared" si="173"/>
        <v>0</v>
      </c>
      <c r="PLA8" s="897">
        <f t="shared" si="173"/>
        <v>0</v>
      </c>
      <c r="PLB8" s="897">
        <f t="shared" si="173"/>
        <v>0</v>
      </c>
      <c r="PLC8" s="897">
        <f t="shared" si="173"/>
        <v>0</v>
      </c>
      <c r="PLD8" s="897">
        <f t="shared" si="173"/>
        <v>0</v>
      </c>
      <c r="PLE8" s="897">
        <f t="shared" si="173"/>
        <v>0</v>
      </c>
      <c r="PLF8" s="897">
        <f t="shared" si="173"/>
        <v>0</v>
      </c>
      <c r="PLG8" s="897">
        <f t="shared" si="173"/>
        <v>0</v>
      </c>
      <c r="PLH8" s="897">
        <f t="shared" si="173"/>
        <v>0</v>
      </c>
      <c r="PLI8" s="897">
        <f t="shared" si="173"/>
        <v>0</v>
      </c>
      <c r="PLJ8" s="897">
        <f t="shared" si="173"/>
        <v>0</v>
      </c>
      <c r="PLK8" s="897">
        <f t="shared" si="173"/>
        <v>0</v>
      </c>
      <c r="PLL8" s="897">
        <f t="shared" si="173"/>
        <v>0</v>
      </c>
      <c r="PLM8" s="897">
        <f t="shared" si="173"/>
        <v>0</v>
      </c>
      <c r="PLN8" s="897">
        <f t="shared" si="173"/>
        <v>0</v>
      </c>
      <c r="PLO8" s="897">
        <f t="shared" si="173"/>
        <v>0</v>
      </c>
      <c r="PLP8" s="897">
        <f t="shared" si="173"/>
        <v>0</v>
      </c>
      <c r="PLQ8" s="897">
        <f t="shared" si="173"/>
        <v>0</v>
      </c>
      <c r="PLR8" s="897">
        <f t="shared" si="173"/>
        <v>0</v>
      </c>
      <c r="PLS8" s="897">
        <f t="shared" si="173"/>
        <v>0</v>
      </c>
      <c r="PLT8" s="897">
        <f t="shared" si="173"/>
        <v>0</v>
      </c>
      <c r="PLU8" s="897">
        <f t="shared" si="173"/>
        <v>0</v>
      </c>
      <c r="PLV8" s="897">
        <f t="shared" si="173"/>
        <v>0</v>
      </c>
      <c r="PLW8" s="897">
        <f t="shared" si="173"/>
        <v>0</v>
      </c>
      <c r="PLX8" s="897">
        <f t="shared" si="173"/>
        <v>0</v>
      </c>
      <c r="PLY8" s="897">
        <f t="shared" si="173"/>
        <v>0</v>
      </c>
      <c r="PLZ8" s="897">
        <f t="shared" si="173"/>
        <v>0</v>
      </c>
      <c r="PMA8" s="897">
        <f t="shared" si="173"/>
        <v>0</v>
      </c>
      <c r="PMB8" s="897">
        <f t="shared" si="173"/>
        <v>0</v>
      </c>
      <c r="PMC8" s="897">
        <f t="shared" si="173"/>
        <v>0</v>
      </c>
      <c r="PMD8" s="897">
        <f t="shared" si="173"/>
        <v>0</v>
      </c>
      <c r="PME8" s="897">
        <f t="shared" si="173"/>
        <v>0</v>
      </c>
      <c r="PMF8" s="897">
        <f t="shared" si="173"/>
        <v>0</v>
      </c>
      <c r="PMG8" s="897">
        <f t="shared" si="173"/>
        <v>0</v>
      </c>
      <c r="PMH8" s="897">
        <f t="shared" si="173"/>
        <v>0</v>
      </c>
      <c r="PMI8" s="897">
        <f t="shared" si="173"/>
        <v>0</v>
      </c>
      <c r="PMJ8" s="897">
        <f t="shared" ref="PMJ8:POU8" si="174">PMJ9+PMJ18+PMJ40+PMJ44+PMJ50+PMJ14</f>
        <v>0</v>
      </c>
      <c r="PMK8" s="897">
        <f t="shared" si="174"/>
        <v>0</v>
      </c>
      <c r="PML8" s="897">
        <f t="shared" si="174"/>
        <v>0</v>
      </c>
      <c r="PMM8" s="897">
        <f t="shared" si="174"/>
        <v>0</v>
      </c>
      <c r="PMN8" s="897">
        <f t="shared" si="174"/>
        <v>0</v>
      </c>
      <c r="PMO8" s="897">
        <f t="shared" si="174"/>
        <v>0</v>
      </c>
      <c r="PMP8" s="897">
        <f t="shared" si="174"/>
        <v>0</v>
      </c>
      <c r="PMQ8" s="897">
        <f t="shared" si="174"/>
        <v>0</v>
      </c>
      <c r="PMR8" s="897">
        <f t="shared" si="174"/>
        <v>0</v>
      </c>
      <c r="PMS8" s="897">
        <f t="shared" si="174"/>
        <v>0</v>
      </c>
      <c r="PMT8" s="897">
        <f t="shared" si="174"/>
        <v>0</v>
      </c>
      <c r="PMU8" s="897">
        <f t="shared" si="174"/>
        <v>0</v>
      </c>
      <c r="PMV8" s="897">
        <f t="shared" si="174"/>
        <v>0</v>
      </c>
      <c r="PMW8" s="897">
        <f t="shared" si="174"/>
        <v>0</v>
      </c>
      <c r="PMX8" s="897">
        <f t="shared" si="174"/>
        <v>0</v>
      </c>
      <c r="PMY8" s="897">
        <f t="shared" si="174"/>
        <v>0</v>
      </c>
      <c r="PMZ8" s="897">
        <f t="shared" si="174"/>
        <v>0</v>
      </c>
      <c r="PNA8" s="897">
        <f t="shared" si="174"/>
        <v>0</v>
      </c>
      <c r="PNB8" s="897">
        <f t="shared" si="174"/>
        <v>0</v>
      </c>
      <c r="PNC8" s="897">
        <f t="shared" si="174"/>
        <v>0</v>
      </c>
      <c r="PND8" s="897">
        <f t="shared" si="174"/>
        <v>0</v>
      </c>
      <c r="PNE8" s="897">
        <f t="shared" si="174"/>
        <v>0</v>
      </c>
      <c r="PNF8" s="897">
        <f t="shared" si="174"/>
        <v>0</v>
      </c>
      <c r="PNG8" s="897">
        <f t="shared" si="174"/>
        <v>0</v>
      </c>
      <c r="PNH8" s="897">
        <f t="shared" si="174"/>
        <v>0</v>
      </c>
      <c r="PNI8" s="897">
        <f t="shared" si="174"/>
        <v>0</v>
      </c>
      <c r="PNJ8" s="897">
        <f t="shared" si="174"/>
        <v>0</v>
      </c>
      <c r="PNK8" s="897">
        <f t="shared" si="174"/>
        <v>0</v>
      </c>
      <c r="PNL8" s="897">
        <f t="shared" si="174"/>
        <v>0</v>
      </c>
      <c r="PNM8" s="897">
        <f t="shared" si="174"/>
        <v>0</v>
      </c>
      <c r="PNN8" s="897">
        <f t="shared" si="174"/>
        <v>0</v>
      </c>
      <c r="PNO8" s="897">
        <f t="shared" si="174"/>
        <v>0</v>
      </c>
      <c r="PNP8" s="897">
        <f t="shared" si="174"/>
        <v>0</v>
      </c>
      <c r="PNQ8" s="897">
        <f t="shared" si="174"/>
        <v>0</v>
      </c>
      <c r="PNR8" s="897">
        <f t="shared" si="174"/>
        <v>0</v>
      </c>
      <c r="PNS8" s="897">
        <f t="shared" si="174"/>
        <v>0</v>
      </c>
      <c r="PNT8" s="897">
        <f t="shared" si="174"/>
        <v>0</v>
      </c>
      <c r="PNU8" s="897">
        <f t="shared" si="174"/>
        <v>0</v>
      </c>
      <c r="PNV8" s="897">
        <f t="shared" si="174"/>
        <v>0</v>
      </c>
      <c r="PNW8" s="897">
        <f t="shared" si="174"/>
        <v>0</v>
      </c>
      <c r="PNX8" s="897">
        <f t="shared" si="174"/>
        <v>0</v>
      </c>
      <c r="PNY8" s="897">
        <f t="shared" si="174"/>
        <v>0</v>
      </c>
      <c r="PNZ8" s="897">
        <f t="shared" si="174"/>
        <v>0</v>
      </c>
      <c r="POA8" s="897">
        <f t="shared" si="174"/>
        <v>0</v>
      </c>
      <c r="POB8" s="897">
        <f t="shared" si="174"/>
        <v>0</v>
      </c>
      <c r="POC8" s="897">
        <f t="shared" si="174"/>
        <v>0</v>
      </c>
      <c r="POD8" s="897">
        <f t="shared" si="174"/>
        <v>0</v>
      </c>
      <c r="POE8" s="897">
        <f t="shared" si="174"/>
        <v>0</v>
      </c>
      <c r="POF8" s="897">
        <f t="shared" si="174"/>
        <v>0</v>
      </c>
      <c r="POG8" s="897">
        <f t="shared" si="174"/>
        <v>0</v>
      </c>
      <c r="POH8" s="897">
        <f t="shared" si="174"/>
        <v>0</v>
      </c>
      <c r="POI8" s="897">
        <f t="shared" si="174"/>
        <v>0</v>
      </c>
      <c r="POJ8" s="897">
        <f t="shared" si="174"/>
        <v>0</v>
      </c>
      <c r="POK8" s="897">
        <f t="shared" si="174"/>
        <v>0</v>
      </c>
      <c r="POL8" s="897">
        <f t="shared" si="174"/>
        <v>0</v>
      </c>
      <c r="POM8" s="897">
        <f t="shared" si="174"/>
        <v>0</v>
      </c>
      <c r="PON8" s="897">
        <f t="shared" si="174"/>
        <v>0</v>
      </c>
      <c r="POO8" s="897">
        <f t="shared" si="174"/>
        <v>0</v>
      </c>
      <c r="POP8" s="897">
        <f t="shared" si="174"/>
        <v>0</v>
      </c>
      <c r="POQ8" s="897">
        <f t="shared" si="174"/>
        <v>0</v>
      </c>
      <c r="POR8" s="897">
        <f t="shared" si="174"/>
        <v>0</v>
      </c>
      <c r="POS8" s="897">
        <f t="shared" si="174"/>
        <v>0</v>
      </c>
      <c r="POT8" s="897">
        <f t="shared" si="174"/>
        <v>0</v>
      </c>
      <c r="POU8" s="897">
        <f t="shared" si="174"/>
        <v>0</v>
      </c>
      <c r="POV8" s="897">
        <f t="shared" ref="POV8:PRG8" si="175">POV9+POV18+POV40+POV44+POV50+POV14</f>
        <v>0</v>
      </c>
      <c r="POW8" s="897">
        <f t="shared" si="175"/>
        <v>0</v>
      </c>
      <c r="POX8" s="897">
        <f t="shared" si="175"/>
        <v>0</v>
      </c>
      <c r="POY8" s="897">
        <f t="shared" si="175"/>
        <v>0</v>
      </c>
      <c r="POZ8" s="897">
        <f t="shared" si="175"/>
        <v>0</v>
      </c>
      <c r="PPA8" s="897">
        <f t="shared" si="175"/>
        <v>0</v>
      </c>
      <c r="PPB8" s="897">
        <f t="shared" si="175"/>
        <v>0</v>
      </c>
      <c r="PPC8" s="897">
        <f t="shared" si="175"/>
        <v>0</v>
      </c>
      <c r="PPD8" s="897">
        <f t="shared" si="175"/>
        <v>0</v>
      </c>
      <c r="PPE8" s="897">
        <f t="shared" si="175"/>
        <v>0</v>
      </c>
      <c r="PPF8" s="897">
        <f t="shared" si="175"/>
        <v>0</v>
      </c>
      <c r="PPG8" s="897">
        <f t="shared" si="175"/>
        <v>0</v>
      </c>
      <c r="PPH8" s="897">
        <f t="shared" si="175"/>
        <v>0</v>
      </c>
      <c r="PPI8" s="897">
        <f t="shared" si="175"/>
        <v>0</v>
      </c>
      <c r="PPJ8" s="897">
        <f t="shared" si="175"/>
        <v>0</v>
      </c>
      <c r="PPK8" s="897">
        <f t="shared" si="175"/>
        <v>0</v>
      </c>
      <c r="PPL8" s="897">
        <f t="shared" si="175"/>
        <v>0</v>
      </c>
      <c r="PPM8" s="897">
        <f t="shared" si="175"/>
        <v>0</v>
      </c>
      <c r="PPN8" s="897">
        <f t="shared" si="175"/>
        <v>0</v>
      </c>
      <c r="PPO8" s="897">
        <f t="shared" si="175"/>
        <v>0</v>
      </c>
      <c r="PPP8" s="897">
        <f t="shared" si="175"/>
        <v>0</v>
      </c>
      <c r="PPQ8" s="897">
        <f t="shared" si="175"/>
        <v>0</v>
      </c>
      <c r="PPR8" s="897">
        <f t="shared" si="175"/>
        <v>0</v>
      </c>
      <c r="PPS8" s="897">
        <f t="shared" si="175"/>
        <v>0</v>
      </c>
      <c r="PPT8" s="897">
        <f t="shared" si="175"/>
        <v>0</v>
      </c>
      <c r="PPU8" s="897">
        <f t="shared" si="175"/>
        <v>0</v>
      </c>
      <c r="PPV8" s="897">
        <f t="shared" si="175"/>
        <v>0</v>
      </c>
      <c r="PPW8" s="897">
        <f t="shared" si="175"/>
        <v>0</v>
      </c>
      <c r="PPX8" s="897">
        <f t="shared" si="175"/>
        <v>0</v>
      </c>
      <c r="PPY8" s="897">
        <f t="shared" si="175"/>
        <v>0</v>
      </c>
      <c r="PPZ8" s="897">
        <f t="shared" si="175"/>
        <v>0</v>
      </c>
      <c r="PQA8" s="897">
        <f t="shared" si="175"/>
        <v>0</v>
      </c>
      <c r="PQB8" s="897">
        <f t="shared" si="175"/>
        <v>0</v>
      </c>
      <c r="PQC8" s="897">
        <f t="shared" si="175"/>
        <v>0</v>
      </c>
      <c r="PQD8" s="897">
        <f t="shared" si="175"/>
        <v>0</v>
      </c>
      <c r="PQE8" s="897">
        <f t="shared" si="175"/>
        <v>0</v>
      </c>
      <c r="PQF8" s="897">
        <f t="shared" si="175"/>
        <v>0</v>
      </c>
      <c r="PQG8" s="897">
        <f t="shared" si="175"/>
        <v>0</v>
      </c>
      <c r="PQH8" s="897">
        <f t="shared" si="175"/>
        <v>0</v>
      </c>
      <c r="PQI8" s="897">
        <f t="shared" si="175"/>
        <v>0</v>
      </c>
      <c r="PQJ8" s="897">
        <f t="shared" si="175"/>
        <v>0</v>
      </c>
      <c r="PQK8" s="897">
        <f t="shared" si="175"/>
        <v>0</v>
      </c>
      <c r="PQL8" s="897">
        <f t="shared" si="175"/>
        <v>0</v>
      </c>
      <c r="PQM8" s="897">
        <f t="shared" si="175"/>
        <v>0</v>
      </c>
      <c r="PQN8" s="897">
        <f t="shared" si="175"/>
        <v>0</v>
      </c>
      <c r="PQO8" s="897">
        <f t="shared" si="175"/>
        <v>0</v>
      </c>
      <c r="PQP8" s="897">
        <f t="shared" si="175"/>
        <v>0</v>
      </c>
      <c r="PQQ8" s="897">
        <f t="shared" si="175"/>
        <v>0</v>
      </c>
      <c r="PQR8" s="897">
        <f t="shared" si="175"/>
        <v>0</v>
      </c>
      <c r="PQS8" s="897">
        <f t="shared" si="175"/>
        <v>0</v>
      </c>
      <c r="PQT8" s="897">
        <f t="shared" si="175"/>
        <v>0</v>
      </c>
      <c r="PQU8" s="897">
        <f t="shared" si="175"/>
        <v>0</v>
      </c>
      <c r="PQV8" s="897">
        <f t="shared" si="175"/>
        <v>0</v>
      </c>
      <c r="PQW8" s="897">
        <f t="shared" si="175"/>
        <v>0</v>
      </c>
      <c r="PQX8" s="897">
        <f t="shared" si="175"/>
        <v>0</v>
      </c>
      <c r="PQY8" s="897">
        <f t="shared" si="175"/>
        <v>0</v>
      </c>
      <c r="PQZ8" s="897">
        <f t="shared" si="175"/>
        <v>0</v>
      </c>
      <c r="PRA8" s="897">
        <f t="shared" si="175"/>
        <v>0</v>
      </c>
      <c r="PRB8" s="897">
        <f t="shared" si="175"/>
        <v>0</v>
      </c>
      <c r="PRC8" s="897">
        <f t="shared" si="175"/>
        <v>0</v>
      </c>
      <c r="PRD8" s="897">
        <f t="shared" si="175"/>
        <v>0</v>
      </c>
      <c r="PRE8" s="897">
        <f t="shared" si="175"/>
        <v>0</v>
      </c>
      <c r="PRF8" s="897">
        <f t="shared" si="175"/>
        <v>0</v>
      </c>
      <c r="PRG8" s="897">
        <f t="shared" si="175"/>
        <v>0</v>
      </c>
      <c r="PRH8" s="897">
        <f t="shared" ref="PRH8:PTS8" si="176">PRH9+PRH18+PRH40+PRH44+PRH50+PRH14</f>
        <v>0</v>
      </c>
      <c r="PRI8" s="897">
        <f t="shared" si="176"/>
        <v>0</v>
      </c>
      <c r="PRJ8" s="897">
        <f t="shared" si="176"/>
        <v>0</v>
      </c>
      <c r="PRK8" s="897">
        <f t="shared" si="176"/>
        <v>0</v>
      </c>
      <c r="PRL8" s="897">
        <f t="shared" si="176"/>
        <v>0</v>
      </c>
      <c r="PRM8" s="897">
        <f t="shared" si="176"/>
        <v>0</v>
      </c>
      <c r="PRN8" s="897">
        <f t="shared" si="176"/>
        <v>0</v>
      </c>
      <c r="PRO8" s="897">
        <f t="shared" si="176"/>
        <v>0</v>
      </c>
      <c r="PRP8" s="897">
        <f t="shared" si="176"/>
        <v>0</v>
      </c>
      <c r="PRQ8" s="897">
        <f t="shared" si="176"/>
        <v>0</v>
      </c>
      <c r="PRR8" s="897">
        <f t="shared" si="176"/>
        <v>0</v>
      </c>
      <c r="PRS8" s="897">
        <f t="shared" si="176"/>
        <v>0</v>
      </c>
      <c r="PRT8" s="897">
        <f t="shared" si="176"/>
        <v>0</v>
      </c>
      <c r="PRU8" s="897">
        <f t="shared" si="176"/>
        <v>0</v>
      </c>
      <c r="PRV8" s="897">
        <f t="shared" si="176"/>
        <v>0</v>
      </c>
      <c r="PRW8" s="897">
        <f t="shared" si="176"/>
        <v>0</v>
      </c>
      <c r="PRX8" s="897">
        <f t="shared" si="176"/>
        <v>0</v>
      </c>
      <c r="PRY8" s="897">
        <f t="shared" si="176"/>
        <v>0</v>
      </c>
      <c r="PRZ8" s="897">
        <f t="shared" si="176"/>
        <v>0</v>
      </c>
      <c r="PSA8" s="897">
        <f t="shared" si="176"/>
        <v>0</v>
      </c>
      <c r="PSB8" s="897">
        <f t="shared" si="176"/>
        <v>0</v>
      </c>
      <c r="PSC8" s="897">
        <f t="shared" si="176"/>
        <v>0</v>
      </c>
      <c r="PSD8" s="897">
        <f t="shared" si="176"/>
        <v>0</v>
      </c>
      <c r="PSE8" s="897">
        <f t="shared" si="176"/>
        <v>0</v>
      </c>
      <c r="PSF8" s="897">
        <f t="shared" si="176"/>
        <v>0</v>
      </c>
      <c r="PSG8" s="897">
        <f t="shared" si="176"/>
        <v>0</v>
      </c>
      <c r="PSH8" s="897">
        <f t="shared" si="176"/>
        <v>0</v>
      </c>
      <c r="PSI8" s="897">
        <f t="shared" si="176"/>
        <v>0</v>
      </c>
      <c r="PSJ8" s="897">
        <f t="shared" si="176"/>
        <v>0</v>
      </c>
      <c r="PSK8" s="897">
        <f t="shared" si="176"/>
        <v>0</v>
      </c>
      <c r="PSL8" s="897">
        <f t="shared" si="176"/>
        <v>0</v>
      </c>
      <c r="PSM8" s="897">
        <f t="shared" si="176"/>
        <v>0</v>
      </c>
      <c r="PSN8" s="897">
        <f t="shared" si="176"/>
        <v>0</v>
      </c>
      <c r="PSO8" s="897">
        <f t="shared" si="176"/>
        <v>0</v>
      </c>
      <c r="PSP8" s="897">
        <f t="shared" si="176"/>
        <v>0</v>
      </c>
      <c r="PSQ8" s="897">
        <f t="shared" si="176"/>
        <v>0</v>
      </c>
      <c r="PSR8" s="897">
        <f t="shared" si="176"/>
        <v>0</v>
      </c>
      <c r="PSS8" s="897">
        <f t="shared" si="176"/>
        <v>0</v>
      </c>
      <c r="PST8" s="897">
        <f t="shared" si="176"/>
        <v>0</v>
      </c>
      <c r="PSU8" s="897">
        <f t="shared" si="176"/>
        <v>0</v>
      </c>
      <c r="PSV8" s="897">
        <f t="shared" si="176"/>
        <v>0</v>
      </c>
      <c r="PSW8" s="897">
        <f t="shared" si="176"/>
        <v>0</v>
      </c>
      <c r="PSX8" s="897">
        <f t="shared" si="176"/>
        <v>0</v>
      </c>
      <c r="PSY8" s="897">
        <f t="shared" si="176"/>
        <v>0</v>
      </c>
      <c r="PSZ8" s="897">
        <f t="shared" si="176"/>
        <v>0</v>
      </c>
      <c r="PTA8" s="897">
        <f t="shared" si="176"/>
        <v>0</v>
      </c>
      <c r="PTB8" s="897">
        <f t="shared" si="176"/>
        <v>0</v>
      </c>
      <c r="PTC8" s="897">
        <f t="shared" si="176"/>
        <v>0</v>
      </c>
      <c r="PTD8" s="897">
        <f t="shared" si="176"/>
        <v>0</v>
      </c>
      <c r="PTE8" s="897">
        <f t="shared" si="176"/>
        <v>0</v>
      </c>
      <c r="PTF8" s="897">
        <f t="shared" si="176"/>
        <v>0</v>
      </c>
      <c r="PTG8" s="897">
        <f t="shared" si="176"/>
        <v>0</v>
      </c>
      <c r="PTH8" s="897">
        <f t="shared" si="176"/>
        <v>0</v>
      </c>
      <c r="PTI8" s="897">
        <f t="shared" si="176"/>
        <v>0</v>
      </c>
      <c r="PTJ8" s="897">
        <f t="shared" si="176"/>
        <v>0</v>
      </c>
      <c r="PTK8" s="897">
        <f t="shared" si="176"/>
        <v>0</v>
      </c>
      <c r="PTL8" s="897">
        <f t="shared" si="176"/>
        <v>0</v>
      </c>
      <c r="PTM8" s="897">
        <f t="shared" si="176"/>
        <v>0</v>
      </c>
      <c r="PTN8" s="897">
        <f t="shared" si="176"/>
        <v>0</v>
      </c>
      <c r="PTO8" s="897">
        <f t="shared" si="176"/>
        <v>0</v>
      </c>
      <c r="PTP8" s="897">
        <f t="shared" si="176"/>
        <v>0</v>
      </c>
      <c r="PTQ8" s="897">
        <f t="shared" si="176"/>
        <v>0</v>
      </c>
      <c r="PTR8" s="897">
        <f t="shared" si="176"/>
        <v>0</v>
      </c>
      <c r="PTS8" s="897">
        <f t="shared" si="176"/>
        <v>0</v>
      </c>
      <c r="PTT8" s="897">
        <f t="shared" ref="PTT8:PWE8" si="177">PTT9+PTT18+PTT40+PTT44+PTT50+PTT14</f>
        <v>0</v>
      </c>
      <c r="PTU8" s="897">
        <f t="shared" si="177"/>
        <v>0</v>
      </c>
      <c r="PTV8" s="897">
        <f t="shared" si="177"/>
        <v>0</v>
      </c>
      <c r="PTW8" s="897">
        <f t="shared" si="177"/>
        <v>0</v>
      </c>
      <c r="PTX8" s="897">
        <f t="shared" si="177"/>
        <v>0</v>
      </c>
      <c r="PTY8" s="897">
        <f t="shared" si="177"/>
        <v>0</v>
      </c>
      <c r="PTZ8" s="897">
        <f t="shared" si="177"/>
        <v>0</v>
      </c>
      <c r="PUA8" s="897">
        <f t="shared" si="177"/>
        <v>0</v>
      </c>
      <c r="PUB8" s="897">
        <f t="shared" si="177"/>
        <v>0</v>
      </c>
      <c r="PUC8" s="897">
        <f t="shared" si="177"/>
        <v>0</v>
      </c>
      <c r="PUD8" s="897">
        <f t="shared" si="177"/>
        <v>0</v>
      </c>
      <c r="PUE8" s="897">
        <f t="shared" si="177"/>
        <v>0</v>
      </c>
      <c r="PUF8" s="897">
        <f t="shared" si="177"/>
        <v>0</v>
      </c>
      <c r="PUG8" s="897">
        <f t="shared" si="177"/>
        <v>0</v>
      </c>
      <c r="PUH8" s="897">
        <f t="shared" si="177"/>
        <v>0</v>
      </c>
      <c r="PUI8" s="897">
        <f t="shared" si="177"/>
        <v>0</v>
      </c>
      <c r="PUJ8" s="897">
        <f t="shared" si="177"/>
        <v>0</v>
      </c>
      <c r="PUK8" s="897">
        <f t="shared" si="177"/>
        <v>0</v>
      </c>
      <c r="PUL8" s="897">
        <f t="shared" si="177"/>
        <v>0</v>
      </c>
      <c r="PUM8" s="897">
        <f t="shared" si="177"/>
        <v>0</v>
      </c>
      <c r="PUN8" s="897">
        <f t="shared" si="177"/>
        <v>0</v>
      </c>
      <c r="PUO8" s="897">
        <f t="shared" si="177"/>
        <v>0</v>
      </c>
      <c r="PUP8" s="897">
        <f t="shared" si="177"/>
        <v>0</v>
      </c>
      <c r="PUQ8" s="897">
        <f t="shared" si="177"/>
        <v>0</v>
      </c>
      <c r="PUR8" s="897">
        <f t="shared" si="177"/>
        <v>0</v>
      </c>
      <c r="PUS8" s="897">
        <f t="shared" si="177"/>
        <v>0</v>
      </c>
      <c r="PUT8" s="897">
        <f t="shared" si="177"/>
        <v>0</v>
      </c>
      <c r="PUU8" s="897">
        <f t="shared" si="177"/>
        <v>0</v>
      </c>
      <c r="PUV8" s="897">
        <f t="shared" si="177"/>
        <v>0</v>
      </c>
      <c r="PUW8" s="897">
        <f t="shared" si="177"/>
        <v>0</v>
      </c>
      <c r="PUX8" s="897">
        <f t="shared" si="177"/>
        <v>0</v>
      </c>
      <c r="PUY8" s="897">
        <f t="shared" si="177"/>
        <v>0</v>
      </c>
      <c r="PUZ8" s="897">
        <f t="shared" si="177"/>
        <v>0</v>
      </c>
      <c r="PVA8" s="897">
        <f t="shared" si="177"/>
        <v>0</v>
      </c>
      <c r="PVB8" s="897">
        <f t="shared" si="177"/>
        <v>0</v>
      </c>
      <c r="PVC8" s="897">
        <f t="shared" si="177"/>
        <v>0</v>
      </c>
      <c r="PVD8" s="897">
        <f t="shared" si="177"/>
        <v>0</v>
      </c>
      <c r="PVE8" s="897">
        <f t="shared" si="177"/>
        <v>0</v>
      </c>
      <c r="PVF8" s="897">
        <f t="shared" si="177"/>
        <v>0</v>
      </c>
      <c r="PVG8" s="897">
        <f t="shared" si="177"/>
        <v>0</v>
      </c>
      <c r="PVH8" s="897">
        <f t="shared" si="177"/>
        <v>0</v>
      </c>
      <c r="PVI8" s="897">
        <f t="shared" si="177"/>
        <v>0</v>
      </c>
      <c r="PVJ8" s="897">
        <f t="shared" si="177"/>
        <v>0</v>
      </c>
      <c r="PVK8" s="897">
        <f t="shared" si="177"/>
        <v>0</v>
      </c>
      <c r="PVL8" s="897">
        <f t="shared" si="177"/>
        <v>0</v>
      </c>
      <c r="PVM8" s="897">
        <f t="shared" si="177"/>
        <v>0</v>
      </c>
      <c r="PVN8" s="897">
        <f t="shared" si="177"/>
        <v>0</v>
      </c>
      <c r="PVO8" s="897">
        <f t="shared" si="177"/>
        <v>0</v>
      </c>
      <c r="PVP8" s="897">
        <f t="shared" si="177"/>
        <v>0</v>
      </c>
      <c r="PVQ8" s="897">
        <f t="shared" si="177"/>
        <v>0</v>
      </c>
      <c r="PVR8" s="897">
        <f t="shared" si="177"/>
        <v>0</v>
      </c>
      <c r="PVS8" s="897">
        <f t="shared" si="177"/>
        <v>0</v>
      </c>
      <c r="PVT8" s="897">
        <f t="shared" si="177"/>
        <v>0</v>
      </c>
      <c r="PVU8" s="897">
        <f t="shared" si="177"/>
        <v>0</v>
      </c>
      <c r="PVV8" s="897">
        <f t="shared" si="177"/>
        <v>0</v>
      </c>
      <c r="PVW8" s="897">
        <f t="shared" si="177"/>
        <v>0</v>
      </c>
      <c r="PVX8" s="897">
        <f t="shared" si="177"/>
        <v>0</v>
      </c>
      <c r="PVY8" s="897">
        <f t="shared" si="177"/>
        <v>0</v>
      </c>
      <c r="PVZ8" s="897">
        <f t="shared" si="177"/>
        <v>0</v>
      </c>
      <c r="PWA8" s="897">
        <f t="shared" si="177"/>
        <v>0</v>
      </c>
      <c r="PWB8" s="897">
        <f t="shared" si="177"/>
        <v>0</v>
      </c>
      <c r="PWC8" s="897">
        <f t="shared" si="177"/>
        <v>0</v>
      </c>
      <c r="PWD8" s="897">
        <f t="shared" si="177"/>
        <v>0</v>
      </c>
      <c r="PWE8" s="897">
        <f t="shared" si="177"/>
        <v>0</v>
      </c>
      <c r="PWF8" s="897">
        <f t="shared" ref="PWF8:PYQ8" si="178">PWF9+PWF18+PWF40+PWF44+PWF50+PWF14</f>
        <v>0</v>
      </c>
      <c r="PWG8" s="897">
        <f t="shared" si="178"/>
        <v>0</v>
      </c>
      <c r="PWH8" s="897">
        <f t="shared" si="178"/>
        <v>0</v>
      </c>
      <c r="PWI8" s="897">
        <f t="shared" si="178"/>
        <v>0</v>
      </c>
      <c r="PWJ8" s="897">
        <f t="shared" si="178"/>
        <v>0</v>
      </c>
      <c r="PWK8" s="897">
        <f t="shared" si="178"/>
        <v>0</v>
      </c>
      <c r="PWL8" s="897">
        <f t="shared" si="178"/>
        <v>0</v>
      </c>
      <c r="PWM8" s="897">
        <f t="shared" si="178"/>
        <v>0</v>
      </c>
      <c r="PWN8" s="897">
        <f t="shared" si="178"/>
        <v>0</v>
      </c>
      <c r="PWO8" s="897">
        <f t="shared" si="178"/>
        <v>0</v>
      </c>
      <c r="PWP8" s="897">
        <f t="shared" si="178"/>
        <v>0</v>
      </c>
      <c r="PWQ8" s="897">
        <f t="shared" si="178"/>
        <v>0</v>
      </c>
      <c r="PWR8" s="897">
        <f t="shared" si="178"/>
        <v>0</v>
      </c>
      <c r="PWS8" s="897">
        <f t="shared" si="178"/>
        <v>0</v>
      </c>
      <c r="PWT8" s="897">
        <f t="shared" si="178"/>
        <v>0</v>
      </c>
      <c r="PWU8" s="897">
        <f t="shared" si="178"/>
        <v>0</v>
      </c>
      <c r="PWV8" s="897">
        <f t="shared" si="178"/>
        <v>0</v>
      </c>
      <c r="PWW8" s="897">
        <f t="shared" si="178"/>
        <v>0</v>
      </c>
      <c r="PWX8" s="897">
        <f t="shared" si="178"/>
        <v>0</v>
      </c>
      <c r="PWY8" s="897">
        <f t="shared" si="178"/>
        <v>0</v>
      </c>
      <c r="PWZ8" s="897">
        <f t="shared" si="178"/>
        <v>0</v>
      </c>
      <c r="PXA8" s="897">
        <f t="shared" si="178"/>
        <v>0</v>
      </c>
      <c r="PXB8" s="897">
        <f t="shared" si="178"/>
        <v>0</v>
      </c>
      <c r="PXC8" s="897">
        <f t="shared" si="178"/>
        <v>0</v>
      </c>
      <c r="PXD8" s="897">
        <f t="shared" si="178"/>
        <v>0</v>
      </c>
      <c r="PXE8" s="897">
        <f t="shared" si="178"/>
        <v>0</v>
      </c>
      <c r="PXF8" s="897">
        <f t="shared" si="178"/>
        <v>0</v>
      </c>
      <c r="PXG8" s="897">
        <f t="shared" si="178"/>
        <v>0</v>
      </c>
      <c r="PXH8" s="897">
        <f t="shared" si="178"/>
        <v>0</v>
      </c>
      <c r="PXI8" s="897">
        <f t="shared" si="178"/>
        <v>0</v>
      </c>
      <c r="PXJ8" s="897">
        <f t="shared" si="178"/>
        <v>0</v>
      </c>
      <c r="PXK8" s="897">
        <f t="shared" si="178"/>
        <v>0</v>
      </c>
      <c r="PXL8" s="897">
        <f t="shared" si="178"/>
        <v>0</v>
      </c>
      <c r="PXM8" s="897">
        <f t="shared" si="178"/>
        <v>0</v>
      </c>
      <c r="PXN8" s="897">
        <f t="shared" si="178"/>
        <v>0</v>
      </c>
      <c r="PXO8" s="897">
        <f t="shared" si="178"/>
        <v>0</v>
      </c>
      <c r="PXP8" s="897">
        <f t="shared" si="178"/>
        <v>0</v>
      </c>
      <c r="PXQ8" s="897">
        <f t="shared" si="178"/>
        <v>0</v>
      </c>
      <c r="PXR8" s="897">
        <f t="shared" si="178"/>
        <v>0</v>
      </c>
      <c r="PXS8" s="897">
        <f t="shared" si="178"/>
        <v>0</v>
      </c>
      <c r="PXT8" s="897">
        <f t="shared" si="178"/>
        <v>0</v>
      </c>
      <c r="PXU8" s="897">
        <f t="shared" si="178"/>
        <v>0</v>
      </c>
      <c r="PXV8" s="897">
        <f t="shared" si="178"/>
        <v>0</v>
      </c>
      <c r="PXW8" s="897">
        <f t="shared" si="178"/>
        <v>0</v>
      </c>
      <c r="PXX8" s="897">
        <f t="shared" si="178"/>
        <v>0</v>
      </c>
      <c r="PXY8" s="897">
        <f t="shared" si="178"/>
        <v>0</v>
      </c>
      <c r="PXZ8" s="897">
        <f t="shared" si="178"/>
        <v>0</v>
      </c>
      <c r="PYA8" s="897">
        <f t="shared" si="178"/>
        <v>0</v>
      </c>
      <c r="PYB8" s="897">
        <f t="shared" si="178"/>
        <v>0</v>
      </c>
      <c r="PYC8" s="897">
        <f t="shared" si="178"/>
        <v>0</v>
      </c>
      <c r="PYD8" s="897">
        <f t="shared" si="178"/>
        <v>0</v>
      </c>
      <c r="PYE8" s="897">
        <f t="shared" si="178"/>
        <v>0</v>
      </c>
      <c r="PYF8" s="897">
        <f t="shared" si="178"/>
        <v>0</v>
      </c>
      <c r="PYG8" s="897">
        <f t="shared" si="178"/>
        <v>0</v>
      </c>
      <c r="PYH8" s="897">
        <f t="shared" si="178"/>
        <v>0</v>
      </c>
      <c r="PYI8" s="897">
        <f t="shared" si="178"/>
        <v>0</v>
      </c>
      <c r="PYJ8" s="897">
        <f t="shared" si="178"/>
        <v>0</v>
      </c>
      <c r="PYK8" s="897">
        <f t="shared" si="178"/>
        <v>0</v>
      </c>
      <c r="PYL8" s="897">
        <f t="shared" si="178"/>
        <v>0</v>
      </c>
      <c r="PYM8" s="897">
        <f t="shared" si="178"/>
        <v>0</v>
      </c>
      <c r="PYN8" s="897">
        <f t="shared" si="178"/>
        <v>0</v>
      </c>
      <c r="PYO8" s="897">
        <f t="shared" si="178"/>
        <v>0</v>
      </c>
      <c r="PYP8" s="897">
        <f t="shared" si="178"/>
        <v>0</v>
      </c>
      <c r="PYQ8" s="897">
        <f t="shared" si="178"/>
        <v>0</v>
      </c>
      <c r="PYR8" s="897">
        <f t="shared" ref="PYR8:QBC8" si="179">PYR9+PYR18+PYR40+PYR44+PYR50+PYR14</f>
        <v>0</v>
      </c>
      <c r="PYS8" s="897">
        <f t="shared" si="179"/>
        <v>0</v>
      </c>
      <c r="PYT8" s="897">
        <f t="shared" si="179"/>
        <v>0</v>
      </c>
      <c r="PYU8" s="897">
        <f t="shared" si="179"/>
        <v>0</v>
      </c>
      <c r="PYV8" s="897">
        <f t="shared" si="179"/>
        <v>0</v>
      </c>
      <c r="PYW8" s="897">
        <f t="shared" si="179"/>
        <v>0</v>
      </c>
      <c r="PYX8" s="897">
        <f t="shared" si="179"/>
        <v>0</v>
      </c>
      <c r="PYY8" s="897">
        <f t="shared" si="179"/>
        <v>0</v>
      </c>
      <c r="PYZ8" s="897">
        <f t="shared" si="179"/>
        <v>0</v>
      </c>
      <c r="PZA8" s="897">
        <f t="shared" si="179"/>
        <v>0</v>
      </c>
      <c r="PZB8" s="897">
        <f t="shared" si="179"/>
        <v>0</v>
      </c>
      <c r="PZC8" s="897">
        <f t="shared" si="179"/>
        <v>0</v>
      </c>
      <c r="PZD8" s="897">
        <f t="shared" si="179"/>
        <v>0</v>
      </c>
      <c r="PZE8" s="897">
        <f t="shared" si="179"/>
        <v>0</v>
      </c>
      <c r="PZF8" s="897">
        <f t="shared" si="179"/>
        <v>0</v>
      </c>
      <c r="PZG8" s="897">
        <f t="shared" si="179"/>
        <v>0</v>
      </c>
      <c r="PZH8" s="897">
        <f t="shared" si="179"/>
        <v>0</v>
      </c>
      <c r="PZI8" s="897">
        <f t="shared" si="179"/>
        <v>0</v>
      </c>
      <c r="PZJ8" s="897">
        <f t="shared" si="179"/>
        <v>0</v>
      </c>
      <c r="PZK8" s="897">
        <f t="shared" si="179"/>
        <v>0</v>
      </c>
      <c r="PZL8" s="897">
        <f t="shared" si="179"/>
        <v>0</v>
      </c>
      <c r="PZM8" s="897">
        <f t="shared" si="179"/>
        <v>0</v>
      </c>
      <c r="PZN8" s="897">
        <f t="shared" si="179"/>
        <v>0</v>
      </c>
      <c r="PZO8" s="897">
        <f t="shared" si="179"/>
        <v>0</v>
      </c>
      <c r="PZP8" s="897">
        <f t="shared" si="179"/>
        <v>0</v>
      </c>
      <c r="PZQ8" s="897">
        <f t="shared" si="179"/>
        <v>0</v>
      </c>
      <c r="PZR8" s="897">
        <f t="shared" si="179"/>
        <v>0</v>
      </c>
      <c r="PZS8" s="897">
        <f t="shared" si="179"/>
        <v>0</v>
      </c>
      <c r="PZT8" s="897">
        <f t="shared" si="179"/>
        <v>0</v>
      </c>
      <c r="PZU8" s="897">
        <f t="shared" si="179"/>
        <v>0</v>
      </c>
      <c r="PZV8" s="897">
        <f t="shared" si="179"/>
        <v>0</v>
      </c>
      <c r="PZW8" s="897">
        <f t="shared" si="179"/>
        <v>0</v>
      </c>
      <c r="PZX8" s="897">
        <f t="shared" si="179"/>
        <v>0</v>
      </c>
      <c r="PZY8" s="897">
        <f t="shared" si="179"/>
        <v>0</v>
      </c>
      <c r="PZZ8" s="897">
        <f t="shared" si="179"/>
        <v>0</v>
      </c>
      <c r="QAA8" s="897">
        <f t="shared" si="179"/>
        <v>0</v>
      </c>
      <c r="QAB8" s="897">
        <f t="shared" si="179"/>
        <v>0</v>
      </c>
      <c r="QAC8" s="897">
        <f t="shared" si="179"/>
        <v>0</v>
      </c>
      <c r="QAD8" s="897">
        <f t="shared" si="179"/>
        <v>0</v>
      </c>
      <c r="QAE8" s="897">
        <f t="shared" si="179"/>
        <v>0</v>
      </c>
      <c r="QAF8" s="897">
        <f t="shared" si="179"/>
        <v>0</v>
      </c>
      <c r="QAG8" s="897">
        <f t="shared" si="179"/>
        <v>0</v>
      </c>
      <c r="QAH8" s="897">
        <f t="shared" si="179"/>
        <v>0</v>
      </c>
      <c r="QAI8" s="897">
        <f t="shared" si="179"/>
        <v>0</v>
      </c>
      <c r="QAJ8" s="897">
        <f t="shared" si="179"/>
        <v>0</v>
      </c>
      <c r="QAK8" s="897">
        <f t="shared" si="179"/>
        <v>0</v>
      </c>
      <c r="QAL8" s="897">
        <f t="shared" si="179"/>
        <v>0</v>
      </c>
      <c r="QAM8" s="897">
        <f t="shared" si="179"/>
        <v>0</v>
      </c>
      <c r="QAN8" s="897">
        <f t="shared" si="179"/>
        <v>0</v>
      </c>
      <c r="QAO8" s="897">
        <f t="shared" si="179"/>
        <v>0</v>
      </c>
      <c r="QAP8" s="897">
        <f t="shared" si="179"/>
        <v>0</v>
      </c>
      <c r="QAQ8" s="897">
        <f t="shared" si="179"/>
        <v>0</v>
      </c>
      <c r="QAR8" s="897">
        <f t="shared" si="179"/>
        <v>0</v>
      </c>
      <c r="QAS8" s="897">
        <f t="shared" si="179"/>
        <v>0</v>
      </c>
      <c r="QAT8" s="897">
        <f t="shared" si="179"/>
        <v>0</v>
      </c>
      <c r="QAU8" s="897">
        <f t="shared" si="179"/>
        <v>0</v>
      </c>
      <c r="QAV8" s="897">
        <f t="shared" si="179"/>
        <v>0</v>
      </c>
      <c r="QAW8" s="897">
        <f t="shared" si="179"/>
        <v>0</v>
      </c>
      <c r="QAX8" s="897">
        <f t="shared" si="179"/>
        <v>0</v>
      </c>
      <c r="QAY8" s="897">
        <f t="shared" si="179"/>
        <v>0</v>
      </c>
      <c r="QAZ8" s="897">
        <f t="shared" si="179"/>
        <v>0</v>
      </c>
      <c r="QBA8" s="897">
        <f t="shared" si="179"/>
        <v>0</v>
      </c>
      <c r="QBB8" s="897">
        <f t="shared" si="179"/>
        <v>0</v>
      </c>
      <c r="QBC8" s="897">
        <f t="shared" si="179"/>
        <v>0</v>
      </c>
      <c r="QBD8" s="897">
        <f t="shared" ref="QBD8:QDO8" si="180">QBD9+QBD18+QBD40+QBD44+QBD50+QBD14</f>
        <v>0</v>
      </c>
      <c r="QBE8" s="897">
        <f t="shared" si="180"/>
        <v>0</v>
      </c>
      <c r="QBF8" s="897">
        <f t="shared" si="180"/>
        <v>0</v>
      </c>
      <c r="QBG8" s="897">
        <f t="shared" si="180"/>
        <v>0</v>
      </c>
      <c r="QBH8" s="897">
        <f t="shared" si="180"/>
        <v>0</v>
      </c>
      <c r="QBI8" s="897">
        <f t="shared" si="180"/>
        <v>0</v>
      </c>
      <c r="QBJ8" s="897">
        <f t="shared" si="180"/>
        <v>0</v>
      </c>
      <c r="QBK8" s="897">
        <f t="shared" si="180"/>
        <v>0</v>
      </c>
      <c r="QBL8" s="897">
        <f t="shared" si="180"/>
        <v>0</v>
      </c>
      <c r="QBM8" s="897">
        <f t="shared" si="180"/>
        <v>0</v>
      </c>
      <c r="QBN8" s="897">
        <f t="shared" si="180"/>
        <v>0</v>
      </c>
      <c r="QBO8" s="897">
        <f t="shared" si="180"/>
        <v>0</v>
      </c>
      <c r="QBP8" s="897">
        <f t="shared" si="180"/>
        <v>0</v>
      </c>
      <c r="QBQ8" s="897">
        <f t="shared" si="180"/>
        <v>0</v>
      </c>
      <c r="QBR8" s="897">
        <f t="shared" si="180"/>
        <v>0</v>
      </c>
      <c r="QBS8" s="897">
        <f t="shared" si="180"/>
        <v>0</v>
      </c>
      <c r="QBT8" s="897">
        <f t="shared" si="180"/>
        <v>0</v>
      </c>
      <c r="QBU8" s="897">
        <f t="shared" si="180"/>
        <v>0</v>
      </c>
      <c r="QBV8" s="897">
        <f t="shared" si="180"/>
        <v>0</v>
      </c>
      <c r="QBW8" s="897">
        <f t="shared" si="180"/>
        <v>0</v>
      </c>
      <c r="QBX8" s="897">
        <f t="shared" si="180"/>
        <v>0</v>
      </c>
      <c r="QBY8" s="897">
        <f t="shared" si="180"/>
        <v>0</v>
      </c>
      <c r="QBZ8" s="897">
        <f t="shared" si="180"/>
        <v>0</v>
      </c>
      <c r="QCA8" s="897">
        <f t="shared" si="180"/>
        <v>0</v>
      </c>
      <c r="QCB8" s="897">
        <f t="shared" si="180"/>
        <v>0</v>
      </c>
      <c r="QCC8" s="897">
        <f t="shared" si="180"/>
        <v>0</v>
      </c>
      <c r="QCD8" s="897">
        <f t="shared" si="180"/>
        <v>0</v>
      </c>
      <c r="QCE8" s="897">
        <f t="shared" si="180"/>
        <v>0</v>
      </c>
      <c r="QCF8" s="897">
        <f t="shared" si="180"/>
        <v>0</v>
      </c>
      <c r="QCG8" s="897">
        <f t="shared" si="180"/>
        <v>0</v>
      </c>
      <c r="QCH8" s="897">
        <f t="shared" si="180"/>
        <v>0</v>
      </c>
      <c r="QCI8" s="897">
        <f t="shared" si="180"/>
        <v>0</v>
      </c>
      <c r="QCJ8" s="897">
        <f t="shared" si="180"/>
        <v>0</v>
      </c>
      <c r="QCK8" s="897">
        <f t="shared" si="180"/>
        <v>0</v>
      </c>
      <c r="QCL8" s="897">
        <f t="shared" si="180"/>
        <v>0</v>
      </c>
      <c r="QCM8" s="897">
        <f t="shared" si="180"/>
        <v>0</v>
      </c>
      <c r="QCN8" s="897">
        <f t="shared" si="180"/>
        <v>0</v>
      </c>
      <c r="QCO8" s="897">
        <f t="shared" si="180"/>
        <v>0</v>
      </c>
      <c r="QCP8" s="897">
        <f t="shared" si="180"/>
        <v>0</v>
      </c>
      <c r="QCQ8" s="897">
        <f t="shared" si="180"/>
        <v>0</v>
      </c>
      <c r="QCR8" s="897">
        <f t="shared" si="180"/>
        <v>0</v>
      </c>
      <c r="QCS8" s="897">
        <f t="shared" si="180"/>
        <v>0</v>
      </c>
      <c r="QCT8" s="897">
        <f t="shared" si="180"/>
        <v>0</v>
      </c>
      <c r="QCU8" s="897">
        <f t="shared" si="180"/>
        <v>0</v>
      </c>
      <c r="QCV8" s="897">
        <f t="shared" si="180"/>
        <v>0</v>
      </c>
      <c r="QCW8" s="897">
        <f t="shared" si="180"/>
        <v>0</v>
      </c>
      <c r="QCX8" s="897">
        <f t="shared" si="180"/>
        <v>0</v>
      </c>
      <c r="QCY8" s="897">
        <f t="shared" si="180"/>
        <v>0</v>
      </c>
      <c r="QCZ8" s="897">
        <f t="shared" si="180"/>
        <v>0</v>
      </c>
      <c r="QDA8" s="897">
        <f t="shared" si="180"/>
        <v>0</v>
      </c>
      <c r="QDB8" s="897">
        <f t="shared" si="180"/>
        <v>0</v>
      </c>
      <c r="QDC8" s="897">
        <f t="shared" si="180"/>
        <v>0</v>
      </c>
      <c r="QDD8" s="897">
        <f t="shared" si="180"/>
        <v>0</v>
      </c>
      <c r="QDE8" s="897">
        <f t="shared" si="180"/>
        <v>0</v>
      </c>
      <c r="QDF8" s="897">
        <f t="shared" si="180"/>
        <v>0</v>
      </c>
      <c r="QDG8" s="897">
        <f t="shared" si="180"/>
        <v>0</v>
      </c>
      <c r="QDH8" s="897">
        <f t="shared" si="180"/>
        <v>0</v>
      </c>
      <c r="QDI8" s="897">
        <f t="shared" si="180"/>
        <v>0</v>
      </c>
      <c r="QDJ8" s="897">
        <f t="shared" si="180"/>
        <v>0</v>
      </c>
      <c r="QDK8" s="897">
        <f t="shared" si="180"/>
        <v>0</v>
      </c>
      <c r="QDL8" s="897">
        <f t="shared" si="180"/>
        <v>0</v>
      </c>
      <c r="QDM8" s="897">
        <f t="shared" si="180"/>
        <v>0</v>
      </c>
      <c r="QDN8" s="897">
        <f t="shared" si="180"/>
        <v>0</v>
      </c>
      <c r="QDO8" s="897">
        <f t="shared" si="180"/>
        <v>0</v>
      </c>
      <c r="QDP8" s="897">
        <f t="shared" ref="QDP8:QGA8" si="181">QDP9+QDP18+QDP40+QDP44+QDP50+QDP14</f>
        <v>0</v>
      </c>
      <c r="QDQ8" s="897">
        <f t="shared" si="181"/>
        <v>0</v>
      </c>
      <c r="QDR8" s="897">
        <f t="shared" si="181"/>
        <v>0</v>
      </c>
      <c r="QDS8" s="897">
        <f t="shared" si="181"/>
        <v>0</v>
      </c>
      <c r="QDT8" s="897">
        <f t="shared" si="181"/>
        <v>0</v>
      </c>
      <c r="QDU8" s="897">
        <f t="shared" si="181"/>
        <v>0</v>
      </c>
      <c r="QDV8" s="897">
        <f t="shared" si="181"/>
        <v>0</v>
      </c>
      <c r="QDW8" s="897">
        <f t="shared" si="181"/>
        <v>0</v>
      </c>
      <c r="QDX8" s="897">
        <f t="shared" si="181"/>
        <v>0</v>
      </c>
      <c r="QDY8" s="897">
        <f t="shared" si="181"/>
        <v>0</v>
      </c>
      <c r="QDZ8" s="897">
        <f t="shared" si="181"/>
        <v>0</v>
      </c>
      <c r="QEA8" s="897">
        <f t="shared" si="181"/>
        <v>0</v>
      </c>
      <c r="QEB8" s="897">
        <f t="shared" si="181"/>
        <v>0</v>
      </c>
      <c r="QEC8" s="897">
        <f t="shared" si="181"/>
        <v>0</v>
      </c>
      <c r="QED8" s="897">
        <f t="shared" si="181"/>
        <v>0</v>
      </c>
      <c r="QEE8" s="897">
        <f t="shared" si="181"/>
        <v>0</v>
      </c>
      <c r="QEF8" s="897">
        <f t="shared" si="181"/>
        <v>0</v>
      </c>
      <c r="QEG8" s="897">
        <f t="shared" si="181"/>
        <v>0</v>
      </c>
      <c r="QEH8" s="897">
        <f t="shared" si="181"/>
        <v>0</v>
      </c>
      <c r="QEI8" s="897">
        <f t="shared" si="181"/>
        <v>0</v>
      </c>
      <c r="QEJ8" s="897">
        <f t="shared" si="181"/>
        <v>0</v>
      </c>
      <c r="QEK8" s="897">
        <f t="shared" si="181"/>
        <v>0</v>
      </c>
      <c r="QEL8" s="897">
        <f t="shared" si="181"/>
        <v>0</v>
      </c>
      <c r="QEM8" s="897">
        <f t="shared" si="181"/>
        <v>0</v>
      </c>
      <c r="QEN8" s="897">
        <f t="shared" si="181"/>
        <v>0</v>
      </c>
      <c r="QEO8" s="897">
        <f t="shared" si="181"/>
        <v>0</v>
      </c>
      <c r="QEP8" s="897">
        <f t="shared" si="181"/>
        <v>0</v>
      </c>
      <c r="QEQ8" s="897">
        <f t="shared" si="181"/>
        <v>0</v>
      </c>
      <c r="QER8" s="897">
        <f t="shared" si="181"/>
        <v>0</v>
      </c>
      <c r="QES8" s="897">
        <f t="shared" si="181"/>
        <v>0</v>
      </c>
      <c r="QET8" s="897">
        <f t="shared" si="181"/>
        <v>0</v>
      </c>
      <c r="QEU8" s="897">
        <f t="shared" si="181"/>
        <v>0</v>
      </c>
      <c r="QEV8" s="897">
        <f t="shared" si="181"/>
        <v>0</v>
      </c>
      <c r="QEW8" s="897">
        <f t="shared" si="181"/>
        <v>0</v>
      </c>
      <c r="QEX8" s="897">
        <f t="shared" si="181"/>
        <v>0</v>
      </c>
      <c r="QEY8" s="897">
        <f t="shared" si="181"/>
        <v>0</v>
      </c>
      <c r="QEZ8" s="897">
        <f t="shared" si="181"/>
        <v>0</v>
      </c>
      <c r="QFA8" s="897">
        <f t="shared" si="181"/>
        <v>0</v>
      </c>
      <c r="QFB8" s="897">
        <f t="shared" si="181"/>
        <v>0</v>
      </c>
      <c r="QFC8" s="897">
        <f t="shared" si="181"/>
        <v>0</v>
      </c>
      <c r="QFD8" s="897">
        <f t="shared" si="181"/>
        <v>0</v>
      </c>
      <c r="QFE8" s="897">
        <f t="shared" si="181"/>
        <v>0</v>
      </c>
      <c r="QFF8" s="897">
        <f t="shared" si="181"/>
        <v>0</v>
      </c>
      <c r="QFG8" s="897">
        <f t="shared" si="181"/>
        <v>0</v>
      </c>
      <c r="QFH8" s="897">
        <f t="shared" si="181"/>
        <v>0</v>
      </c>
      <c r="QFI8" s="897">
        <f t="shared" si="181"/>
        <v>0</v>
      </c>
      <c r="QFJ8" s="897">
        <f t="shared" si="181"/>
        <v>0</v>
      </c>
      <c r="QFK8" s="897">
        <f t="shared" si="181"/>
        <v>0</v>
      </c>
      <c r="QFL8" s="897">
        <f t="shared" si="181"/>
        <v>0</v>
      </c>
      <c r="QFM8" s="897">
        <f t="shared" si="181"/>
        <v>0</v>
      </c>
      <c r="QFN8" s="897">
        <f t="shared" si="181"/>
        <v>0</v>
      </c>
      <c r="QFO8" s="897">
        <f t="shared" si="181"/>
        <v>0</v>
      </c>
      <c r="QFP8" s="897">
        <f t="shared" si="181"/>
        <v>0</v>
      </c>
      <c r="QFQ8" s="897">
        <f t="shared" si="181"/>
        <v>0</v>
      </c>
      <c r="QFR8" s="897">
        <f t="shared" si="181"/>
        <v>0</v>
      </c>
      <c r="QFS8" s="897">
        <f t="shared" si="181"/>
        <v>0</v>
      </c>
      <c r="QFT8" s="897">
        <f t="shared" si="181"/>
        <v>0</v>
      </c>
      <c r="QFU8" s="897">
        <f t="shared" si="181"/>
        <v>0</v>
      </c>
      <c r="QFV8" s="897">
        <f t="shared" si="181"/>
        <v>0</v>
      </c>
      <c r="QFW8" s="897">
        <f t="shared" si="181"/>
        <v>0</v>
      </c>
      <c r="QFX8" s="897">
        <f t="shared" si="181"/>
        <v>0</v>
      </c>
      <c r="QFY8" s="897">
        <f t="shared" si="181"/>
        <v>0</v>
      </c>
      <c r="QFZ8" s="897">
        <f t="shared" si="181"/>
        <v>0</v>
      </c>
      <c r="QGA8" s="897">
        <f t="shared" si="181"/>
        <v>0</v>
      </c>
      <c r="QGB8" s="897">
        <f t="shared" ref="QGB8:QIM8" si="182">QGB9+QGB18+QGB40+QGB44+QGB50+QGB14</f>
        <v>0</v>
      </c>
      <c r="QGC8" s="897">
        <f t="shared" si="182"/>
        <v>0</v>
      </c>
      <c r="QGD8" s="897">
        <f t="shared" si="182"/>
        <v>0</v>
      </c>
      <c r="QGE8" s="897">
        <f t="shared" si="182"/>
        <v>0</v>
      </c>
      <c r="QGF8" s="897">
        <f t="shared" si="182"/>
        <v>0</v>
      </c>
      <c r="QGG8" s="897">
        <f t="shared" si="182"/>
        <v>0</v>
      </c>
      <c r="QGH8" s="897">
        <f t="shared" si="182"/>
        <v>0</v>
      </c>
      <c r="QGI8" s="897">
        <f t="shared" si="182"/>
        <v>0</v>
      </c>
      <c r="QGJ8" s="897">
        <f t="shared" si="182"/>
        <v>0</v>
      </c>
      <c r="QGK8" s="897">
        <f t="shared" si="182"/>
        <v>0</v>
      </c>
      <c r="QGL8" s="897">
        <f t="shared" si="182"/>
        <v>0</v>
      </c>
      <c r="QGM8" s="897">
        <f t="shared" si="182"/>
        <v>0</v>
      </c>
      <c r="QGN8" s="897">
        <f t="shared" si="182"/>
        <v>0</v>
      </c>
      <c r="QGO8" s="897">
        <f t="shared" si="182"/>
        <v>0</v>
      </c>
      <c r="QGP8" s="897">
        <f t="shared" si="182"/>
        <v>0</v>
      </c>
      <c r="QGQ8" s="897">
        <f t="shared" si="182"/>
        <v>0</v>
      </c>
      <c r="QGR8" s="897">
        <f t="shared" si="182"/>
        <v>0</v>
      </c>
      <c r="QGS8" s="897">
        <f t="shared" si="182"/>
        <v>0</v>
      </c>
      <c r="QGT8" s="897">
        <f t="shared" si="182"/>
        <v>0</v>
      </c>
      <c r="QGU8" s="897">
        <f t="shared" si="182"/>
        <v>0</v>
      </c>
      <c r="QGV8" s="897">
        <f t="shared" si="182"/>
        <v>0</v>
      </c>
      <c r="QGW8" s="897">
        <f t="shared" si="182"/>
        <v>0</v>
      </c>
      <c r="QGX8" s="897">
        <f t="shared" si="182"/>
        <v>0</v>
      </c>
      <c r="QGY8" s="897">
        <f t="shared" si="182"/>
        <v>0</v>
      </c>
      <c r="QGZ8" s="897">
        <f t="shared" si="182"/>
        <v>0</v>
      </c>
      <c r="QHA8" s="897">
        <f t="shared" si="182"/>
        <v>0</v>
      </c>
      <c r="QHB8" s="897">
        <f t="shared" si="182"/>
        <v>0</v>
      </c>
      <c r="QHC8" s="897">
        <f t="shared" si="182"/>
        <v>0</v>
      </c>
      <c r="QHD8" s="897">
        <f t="shared" si="182"/>
        <v>0</v>
      </c>
      <c r="QHE8" s="897">
        <f t="shared" si="182"/>
        <v>0</v>
      </c>
      <c r="QHF8" s="897">
        <f t="shared" si="182"/>
        <v>0</v>
      </c>
      <c r="QHG8" s="897">
        <f t="shared" si="182"/>
        <v>0</v>
      </c>
      <c r="QHH8" s="897">
        <f t="shared" si="182"/>
        <v>0</v>
      </c>
      <c r="QHI8" s="897">
        <f t="shared" si="182"/>
        <v>0</v>
      </c>
      <c r="QHJ8" s="897">
        <f t="shared" si="182"/>
        <v>0</v>
      </c>
      <c r="QHK8" s="897">
        <f t="shared" si="182"/>
        <v>0</v>
      </c>
      <c r="QHL8" s="897">
        <f t="shared" si="182"/>
        <v>0</v>
      </c>
      <c r="QHM8" s="897">
        <f t="shared" si="182"/>
        <v>0</v>
      </c>
      <c r="QHN8" s="897">
        <f t="shared" si="182"/>
        <v>0</v>
      </c>
      <c r="QHO8" s="897">
        <f t="shared" si="182"/>
        <v>0</v>
      </c>
      <c r="QHP8" s="897">
        <f t="shared" si="182"/>
        <v>0</v>
      </c>
      <c r="QHQ8" s="897">
        <f t="shared" si="182"/>
        <v>0</v>
      </c>
      <c r="QHR8" s="897">
        <f t="shared" si="182"/>
        <v>0</v>
      </c>
      <c r="QHS8" s="897">
        <f t="shared" si="182"/>
        <v>0</v>
      </c>
      <c r="QHT8" s="897">
        <f t="shared" si="182"/>
        <v>0</v>
      </c>
      <c r="QHU8" s="897">
        <f t="shared" si="182"/>
        <v>0</v>
      </c>
      <c r="QHV8" s="897">
        <f t="shared" si="182"/>
        <v>0</v>
      </c>
      <c r="QHW8" s="897">
        <f t="shared" si="182"/>
        <v>0</v>
      </c>
      <c r="QHX8" s="897">
        <f t="shared" si="182"/>
        <v>0</v>
      </c>
      <c r="QHY8" s="897">
        <f t="shared" si="182"/>
        <v>0</v>
      </c>
      <c r="QHZ8" s="897">
        <f t="shared" si="182"/>
        <v>0</v>
      </c>
      <c r="QIA8" s="897">
        <f t="shared" si="182"/>
        <v>0</v>
      </c>
      <c r="QIB8" s="897">
        <f t="shared" si="182"/>
        <v>0</v>
      </c>
      <c r="QIC8" s="897">
        <f t="shared" si="182"/>
        <v>0</v>
      </c>
      <c r="QID8" s="897">
        <f t="shared" si="182"/>
        <v>0</v>
      </c>
      <c r="QIE8" s="897">
        <f t="shared" si="182"/>
        <v>0</v>
      </c>
      <c r="QIF8" s="897">
        <f t="shared" si="182"/>
        <v>0</v>
      </c>
      <c r="QIG8" s="897">
        <f t="shared" si="182"/>
        <v>0</v>
      </c>
      <c r="QIH8" s="897">
        <f t="shared" si="182"/>
        <v>0</v>
      </c>
      <c r="QII8" s="897">
        <f t="shared" si="182"/>
        <v>0</v>
      </c>
      <c r="QIJ8" s="897">
        <f t="shared" si="182"/>
        <v>0</v>
      </c>
      <c r="QIK8" s="897">
        <f t="shared" si="182"/>
        <v>0</v>
      </c>
      <c r="QIL8" s="897">
        <f t="shared" si="182"/>
        <v>0</v>
      </c>
      <c r="QIM8" s="897">
        <f t="shared" si="182"/>
        <v>0</v>
      </c>
      <c r="QIN8" s="897">
        <f t="shared" ref="QIN8:QKY8" si="183">QIN9+QIN18+QIN40+QIN44+QIN50+QIN14</f>
        <v>0</v>
      </c>
      <c r="QIO8" s="897">
        <f t="shared" si="183"/>
        <v>0</v>
      </c>
      <c r="QIP8" s="897">
        <f t="shared" si="183"/>
        <v>0</v>
      </c>
      <c r="QIQ8" s="897">
        <f t="shared" si="183"/>
        <v>0</v>
      </c>
      <c r="QIR8" s="897">
        <f t="shared" si="183"/>
        <v>0</v>
      </c>
      <c r="QIS8" s="897">
        <f t="shared" si="183"/>
        <v>0</v>
      </c>
      <c r="QIT8" s="897">
        <f t="shared" si="183"/>
        <v>0</v>
      </c>
      <c r="QIU8" s="897">
        <f t="shared" si="183"/>
        <v>0</v>
      </c>
      <c r="QIV8" s="897">
        <f t="shared" si="183"/>
        <v>0</v>
      </c>
      <c r="QIW8" s="897">
        <f t="shared" si="183"/>
        <v>0</v>
      </c>
      <c r="QIX8" s="897">
        <f t="shared" si="183"/>
        <v>0</v>
      </c>
      <c r="QIY8" s="897">
        <f t="shared" si="183"/>
        <v>0</v>
      </c>
      <c r="QIZ8" s="897">
        <f t="shared" si="183"/>
        <v>0</v>
      </c>
      <c r="QJA8" s="897">
        <f t="shared" si="183"/>
        <v>0</v>
      </c>
      <c r="QJB8" s="897">
        <f t="shared" si="183"/>
        <v>0</v>
      </c>
      <c r="QJC8" s="897">
        <f t="shared" si="183"/>
        <v>0</v>
      </c>
      <c r="QJD8" s="897">
        <f t="shared" si="183"/>
        <v>0</v>
      </c>
      <c r="QJE8" s="897">
        <f t="shared" si="183"/>
        <v>0</v>
      </c>
      <c r="QJF8" s="897">
        <f t="shared" si="183"/>
        <v>0</v>
      </c>
      <c r="QJG8" s="897">
        <f t="shared" si="183"/>
        <v>0</v>
      </c>
      <c r="QJH8" s="897">
        <f t="shared" si="183"/>
        <v>0</v>
      </c>
      <c r="QJI8" s="897">
        <f t="shared" si="183"/>
        <v>0</v>
      </c>
      <c r="QJJ8" s="897">
        <f t="shared" si="183"/>
        <v>0</v>
      </c>
      <c r="QJK8" s="897">
        <f t="shared" si="183"/>
        <v>0</v>
      </c>
      <c r="QJL8" s="897">
        <f t="shared" si="183"/>
        <v>0</v>
      </c>
      <c r="QJM8" s="897">
        <f t="shared" si="183"/>
        <v>0</v>
      </c>
      <c r="QJN8" s="897">
        <f t="shared" si="183"/>
        <v>0</v>
      </c>
      <c r="QJO8" s="897">
        <f t="shared" si="183"/>
        <v>0</v>
      </c>
      <c r="QJP8" s="897">
        <f t="shared" si="183"/>
        <v>0</v>
      </c>
      <c r="QJQ8" s="897">
        <f t="shared" si="183"/>
        <v>0</v>
      </c>
      <c r="QJR8" s="897">
        <f t="shared" si="183"/>
        <v>0</v>
      </c>
      <c r="QJS8" s="897">
        <f t="shared" si="183"/>
        <v>0</v>
      </c>
      <c r="QJT8" s="897">
        <f t="shared" si="183"/>
        <v>0</v>
      </c>
      <c r="QJU8" s="897">
        <f t="shared" si="183"/>
        <v>0</v>
      </c>
      <c r="QJV8" s="897">
        <f t="shared" si="183"/>
        <v>0</v>
      </c>
      <c r="QJW8" s="897">
        <f t="shared" si="183"/>
        <v>0</v>
      </c>
      <c r="QJX8" s="897">
        <f t="shared" si="183"/>
        <v>0</v>
      </c>
      <c r="QJY8" s="897">
        <f t="shared" si="183"/>
        <v>0</v>
      </c>
      <c r="QJZ8" s="897">
        <f t="shared" si="183"/>
        <v>0</v>
      </c>
      <c r="QKA8" s="897">
        <f t="shared" si="183"/>
        <v>0</v>
      </c>
      <c r="QKB8" s="897">
        <f t="shared" si="183"/>
        <v>0</v>
      </c>
      <c r="QKC8" s="897">
        <f t="shared" si="183"/>
        <v>0</v>
      </c>
      <c r="QKD8" s="897">
        <f t="shared" si="183"/>
        <v>0</v>
      </c>
      <c r="QKE8" s="897">
        <f t="shared" si="183"/>
        <v>0</v>
      </c>
      <c r="QKF8" s="897">
        <f t="shared" si="183"/>
        <v>0</v>
      </c>
      <c r="QKG8" s="897">
        <f t="shared" si="183"/>
        <v>0</v>
      </c>
      <c r="QKH8" s="897">
        <f t="shared" si="183"/>
        <v>0</v>
      </c>
      <c r="QKI8" s="897">
        <f t="shared" si="183"/>
        <v>0</v>
      </c>
      <c r="QKJ8" s="897">
        <f t="shared" si="183"/>
        <v>0</v>
      </c>
      <c r="QKK8" s="897">
        <f t="shared" si="183"/>
        <v>0</v>
      </c>
      <c r="QKL8" s="897">
        <f t="shared" si="183"/>
        <v>0</v>
      </c>
      <c r="QKM8" s="897">
        <f t="shared" si="183"/>
        <v>0</v>
      </c>
      <c r="QKN8" s="897">
        <f t="shared" si="183"/>
        <v>0</v>
      </c>
      <c r="QKO8" s="897">
        <f t="shared" si="183"/>
        <v>0</v>
      </c>
      <c r="QKP8" s="897">
        <f t="shared" si="183"/>
        <v>0</v>
      </c>
      <c r="QKQ8" s="897">
        <f t="shared" si="183"/>
        <v>0</v>
      </c>
      <c r="QKR8" s="897">
        <f t="shared" si="183"/>
        <v>0</v>
      </c>
      <c r="QKS8" s="897">
        <f t="shared" si="183"/>
        <v>0</v>
      </c>
      <c r="QKT8" s="897">
        <f t="shared" si="183"/>
        <v>0</v>
      </c>
      <c r="QKU8" s="897">
        <f t="shared" si="183"/>
        <v>0</v>
      </c>
      <c r="QKV8" s="897">
        <f t="shared" si="183"/>
        <v>0</v>
      </c>
      <c r="QKW8" s="897">
        <f t="shared" si="183"/>
        <v>0</v>
      </c>
      <c r="QKX8" s="897">
        <f t="shared" si="183"/>
        <v>0</v>
      </c>
      <c r="QKY8" s="897">
        <f t="shared" si="183"/>
        <v>0</v>
      </c>
      <c r="QKZ8" s="897">
        <f t="shared" ref="QKZ8:QNK8" si="184">QKZ9+QKZ18+QKZ40+QKZ44+QKZ50+QKZ14</f>
        <v>0</v>
      </c>
      <c r="QLA8" s="897">
        <f t="shared" si="184"/>
        <v>0</v>
      </c>
      <c r="QLB8" s="897">
        <f t="shared" si="184"/>
        <v>0</v>
      </c>
      <c r="QLC8" s="897">
        <f t="shared" si="184"/>
        <v>0</v>
      </c>
      <c r="QLD8" s="897">
        <f t="shared" si="184"/>
        <v>0</v>
      </c>
      <c r="QLE8" s="897">
        <f t="shared" si="184"/>
        <v>0</v>
      </c>
      <c r="QLF8" s="897">
        <f t="shared" si="184"/>
        <v>0</v>
      </c>
      <c r="QLG8" s="897">
        <f t="shared" si="184"/>
        <v>0</v>
      </c>
      <c r="QLH8" s="897">
        <f t="shared" si="184"/>
        <v>0</v>
      </c>
      <c r="QLI8" s="897">
        <f t="shared" si="184"/>
        <v>0</v>
      </c>
      <c r="QLJ8" s="897">
        <f t="shared" si="184"/>
        <v>0</v>
      </c>
      <c r="QLK8" s="897">
        <f t="shared" si="184"/>
        <v>0</v>
      </c>
      <c r="QLL8" s="897">
        <f t="shared" si="184"/>
        <v>0</v>
      </c>
      <c r="QLM8" s="897">
        <f t="shared" si="184"/>
        <v>0</v>
      </c>
      <c r="QLN8" s="897">
        <f t="shared" si="184"/>
        <v>0</v>
      </c>
      <c r="QLO8" s="897">
        <f t="shared" si="184"/>
        <v>0</v>
      </c>
      <c r="QLP8" s="897">
        <f t="shared" si="184"/>
        <v>0</v>
      </c>
      <c r="QLQ8" s="897">
        <f t="shared" si="184"/>
        <v>0</v>
      </c>
      <c r="QLR8" s="897">
        <f t="shared" si="184"/>
        <v>0</v>
      </c>
      <c r="QLS8" s="897">
        <f t="shared" si="184"/>
        <v>0</v>
      </c>
      <c r="QLT8" s="897">
        <f t="shared" si="184"/>
        <v>0</v>
      </c>
      <c r="QLU8" s="897">
        <f t="shared" si="184"/>
        <v>0</v>
      </c>
      <c r="QLV8" s="897">
        <f t="shared" si="184"/>
        <v>0</v>
      </c>
      <c r="QLW8" s="897">
        <f t="shared" si="184"/>
        <v>0</v>
      </c>
      <c r="QLX8" s="897">
        <f t="shared" si="184"/>
        <v>0</v>
      </c>
      <c r="QLY8" s="897">
        <f t="shared" si="184"/>
        <v>0</v>
      </c>
      <c r="QLZ8" s="897">
        <f t="shared" si="184"/>
        <v>0</v>
      </c>
      <c r="QMA8" s="897">
        <f t="shared" si="184"/>
        <v>0</v>
      </c>
      <c r="QMB8" s="897">
        <f t="shared" si="184"/>
        <v>0</v>
      </c>
      <c r="QMC8" s="897">
        <f t="shared" si="184"/>
        <v>0</v>
      </c>
      <c r="QMD8" s="897">
        <f t="shared" si="184"/>
        <v>0</v>
      </c>
      <c r="QME8" s="897">
        <f t="shared" si="184"/>
        <v>0</v>
      </c>
      <c r="QMF8" s="897">
        <f t="shared" si="184"/>
        <v>0</v>
      </c>
      <c r="QMG8" s="897">
        <f t="shared" si="184"/>
        <v>0</v>
      </c>
      <c r="QMH8" s="897">
        <f t="shared" si="184"/>
        <v>0</v>
      </c>
      <c r="QMI8" s="897">
        <f t="shared" si="184"/>
        <v>0</v>
      </c>
      <c r="QMJ8" s="897">
        <f t="shared" si="184"/>
        <v>0</v>
      </c>
      <c r="QMK8" s="897">
        <f t="shared" si="184"/>
        <v>0</v>
      </c>
      <c r="QML8" s="897">
        <f t="shared" si="184"/>
        <v>0</v>
      </c>
      <c r="QMM8" s="897">
        <f t="shared" si="184"/>
        <v>0</v>
      </c>
      <c r="QMN8" s="897">
        <f t="shared" si="184"/>
        <v>0</v>
      </c>
      <c r="QMO8" s="897">
        <f t="shared" si="184"/>
        <v>0</v>
      </c>
      <c r="QMP8" s="897">
        <f t="shared" si="184"/>
        <v>0</v>
      </c>
      <c r="QMQ8" s="897">
        <f t="shared" si="184"/>
        <v>0</v>
      </c>
      <c r="QMR8" s="897">
        <f t="shared" si="184"/>
        <v>0</v>
      </c>
      <c r="QMS8" s="897">
        <f t="shared" si="184"/>
        <v>0</v>
      </c>
      <c r="QMT8" s="897">
        <f t="shared" si="184"/>
        <v>0</v>
      </c>
      <c r="QMU8" s="897">
        <f t="shared" si="184"/>
        <v>0</v>
      </c>
      <c r="QMV8" s="897">
        <f t="shared" si="184"/>
        <v>0</v>
      </c>
      <c r="QMW8" s="897">
        <f t="shared" si="184"/>
        <v>0</v>
      </c>
      <c r="QMX8" s="897">
        <f t="shared" si="184"/>
        <v>0</v>
      </c>
      <c r="QMY8" s="897">
        <f t="shared" si="184"/>
        <v>0</v>
      </c>
      <c r="QMZ8" s="897">
        <f t="shared" si="184"/>
        <v>0</v>
      </c>
      <c r="QNA8" s="897">
        <f t="shared" si="184"/>
        <v>0</v>
      </c>
      <c r="QNB8" s="897">
        <f t="shared" si="184"/>
        <v>0</v>
      </c>
      <c r="QNC8" s="897">
        <f t="shared" si="184"/>
        <v>0</v>
      </c>
      <c r="QND8" s="897">
        <f t="shared" si="184"/>
        <v>0</v>
      </c>
      <c r="QNE8" s="897">
        <f t="shared" si="184"/>
        <v>0</v>
      </c>
      <c r="QNF8" s="897">
        <f t="shared" si="184"/>
        <v>0</v>
      </c>
      <c r="QNG8" s="897">
        <f t="shared" si="184"/>
        <v>0</v>
      </c>
      <c r="QNH8" s="897">
        <f t="shared" si="184"/>
        <v>0</v>
      </c>
      <c r="QNI8" s="897">
        <f t="shared" si="184"/>
        <v>0</v>
      </c>
      <c r="QNJ8" s="897">
        <f t="shared" si="184"/>
        <v>0</v>
      </c>
      <c r="QNK8" s="897">
        <f t="shared" si="184"/>
        <v>0</v>
      </c>
      <c r="QNL8" s="897">
        <f t="shared" ref="QNL8:QPW8" si="185">QNL9+QNL18+QNL40+QNL44+QNL50+QNL14</f>
        <v>0</v>
      </c>
      <c r="QNM8" s="897">
        <f t="shared" si="185"/>
        <v>0</v>
      </c>
      <c r="QNN8" s="897">
        <f t="shared" si="185"/>
        <v>0</v>
      </c>
      <c r="QNO8" s="897">
        <f t="shared" si="185"/>
        <v>0</v>
      </c>
      <c r="QNP8" s="897">
        <f t="shared" si="185"/>
        <v>0</v>
      </c>
      <c r="QNQ8" s="897">
        <f t="shared" si="185"/>
        <v>0</v>
      </c>
      <c r="QNR8" s="897">
        <f t="shared" si="185"/>
        <v>0</v>
      </c>
      <c r="QNS8" s="897">
        <f t="shared" si="185"/>
        <v>0</v>
      </c>
      <c r="QNT8" s="897">
        <f t="shared" si="185"/>
        <v>0</v>
      </c>
      <c r="QNU8" s="897">
        <f t="shared" si="185"/>
        <v>0</v>
      </c>
      <c r="QNV8" s="897">
        <f t="shared" si="185"/>
        <v>0</v>
      </c>
      <c r="QNW8" s="897">
        <f t="shared" si="185"/>
        <v>0</v>
      </c>
      <c r="QNX8" s="897">
        <f t="shared" si="185"/>
        <v>0</v>
      </c>
      <c r="QNY8" s="897">
        <f t="shared" si="185"/>
        <v>0</v>
      </c>
      <c r="QNZ8" s="897">
        <f t="shared" si="185"/>
        <v>0</v>
      </c>
      <c r="QOA8" s="897">
        <f t="shared" si="185"/>
        <v>0</v>
      </c>
      <c r="QOB8" s="897">
        <f t="shared" si="185"/>
        <v>0</v>
      </c>
      <c r="QOC8" s="897">
        <f t="shared" si="185"/>
        <v>0</v>
      </c>
      <c r="QOD8" s="897">
        <f t="shared" si="185"/>
        <v>0</v>
      </c>
      <c r="QOE8" s="897">
        <f t="shared" si="185"/>
        <v>0</v>
      </c>
      <c r="QOF8" s="897">
        <f t="shared" si="185"/>
        <v>0</v>
      </c>
      <c r="QOG8" s="897">
        <f t="shared" si="185"/>
        <v>0</v>
      </c>
      <c r="QOH8" s="897">
        <f t="shared" si="185"/>
        <v>0</v>
      </c>
      <c r="QOI8" s="897">
        <f t="shared" si="185"/>
        <v>0</v>
      </c>
      <c r="QOJ8" s="897">
        <f t="shared" si="185"/>
        <v>0</v>
      </c>
      <c r="QOK8" s="897">
        <f t="shared" si="185"/>
        <v>0</v>
      </c>
      <c r="QOL8" s="897">
        <f t="shared" si="185"/>
        <v>0</v>
      </c>
      <c r="QOM8" s="897">
        <f t="shared" si="185"/>
        <v>0</v>
      </c>
      <c r="QON8" s="897">
        <f t="shared" si="185"/>
        <v>0</v>
      </c>
      <c r="QOO8" s="897">
        <f t="shared" si="185"/>
        <v>0</v>
      </c>
      <c r="QOP8" s="897">
        <f t="shared" si="185"/>
        <v>0</v>
      </c>
      <c r="QOQ8" s="897">
        <f t="shared" si="185"/>
        <v>0</v>
      </c>
      <c r="QOR8" s="897">
        <f t="shared" si="185"/>
        <v>0</v>
      </c>
      <c r="QOS8" s="897">
        <f t="shared" si="185"/>
        <v>0</v>
      </c>
      <c r="QOT8" s="897">
        <f t="shared" si="185"/>
        <v>0</v>
      </c>
      <c r="QOU8" s="897">
        <f t="shared" si="185"/>
        <v>0</v>
      </c>
      <c r="QOV8" s="897">
        <f t="shared" si="185"/>
        <v>0</v>
      </c>
      <c r="QOW8" s="897">
        <f t="shared" si="185"/>
        <v>0</v>
      </c>
      <c r="QOX8" s="897">
        <f t="shared" si="185"/>
        <v>0</v>
      </c>
      <c r="QOY8" s="897">
        <f t="shared" si="185"/>
        <v>0</v>
      </c>
      <c r="QOZ8" s="897">
        <f t="shared" si="185"/>
        <v>0</v>
      </c>
      <c r="QPA8" s="897">
        <f t="shared" si="185"/>
        <v>0</v>
      </c>
      <c r="QPB8" s="897">
        <f t="shared" si="185"/>
        <v>0</v>
      </c>
      <c r="QPC8" s="897">
        <f t="shared" si="185"/>
        <v>0</v>
      </c>
      <c r="QPD8" s="897">
        <f t="shared" si="185"/>
        <v>0</v>
      </c>
      <c r="QPE8" s="897">
        <f t="shared" si="185"/>
        <v>0</v>
      </c>
      <c r="QPF8" s="897">
        <f t="shared" si="185"/>
        <v>0</v>
      </c>
      <c r="QPG8" s="897">
        <f t="shared" si="185"/>
        <v>0</v>
      </c>
      <c r="QPH8" s="897">
        <f t="shared" si="185"/>
        <v>0</v>
      </c>
      <c r="QPI8" s="897">
        <f t="shared" si="185"/>
        <v>0</v>
      </c>
      <c r="QPJ8" s="897">
        <f t="shared" si="185"/>
        <v>0</v>
      </c>
      <c r="QPK8" s="897">
        <f t="shared" si="185"/>
        <v>0</v>
      </c>
      <c r="QPL8" s="897">
        <f t="shared" si="185"/>
        <v>0</v>
      </c>
      <c r="QPM8" s="897">
        <f t="shared" si="185"/>
        <v>0</v>
      </c>
      <c r="QPN8" s="897">
        <f t="shared" si="185"/>
        <v>0</v>
      </c>
      <c r="QPO8" s="897">
        <f t="shared" si="185"/>
        <v>0</v>
      </c>
      <c r="QPP8" s="897">
        <f t="shared" si="185"/>
        <v>0</v>
      </c>
      <c r="QPQ8" s="897">
        <f t="shared" si="185"/>
        <v>0</v>
      </c>
      <c r="QPR8" s="897">
        <f t="shared" si="185"/>
        <v>0</v>
      </c>
      <c r="QPS8" s="897">
        <f t="shared" si="185"/>
        <v>0</v>
      </c>
      <c r="QPT8" s="897">
        <f t="shared" si="185"/>
        <v>0</v>
      </c>
      <c r="QPU8" s="897">
        <f t="shared" si="185"/>
        <v>0</v>
      </c>
      <c r="QPV8" s="897">
        <f t="shared" si="185"/>
        <v>0</v>
      </c>
      <c r="QPW8" s="897">
        <f t="shared" si="185"/>
        <v>0</v>
      </c>
      <c r="QPX8" s="897">
        <f t="shared" ref="QPX8:QSI8" si="186">QPX9+QPX18+QPX40+QPX44+QPX50+QPX14</f>
        <v>0</v>
      </c>
      <c r="QPY8" s="897">
        <f t="shared" si="186"/>
        <v>0</v>
      </c>
      <c r="QPZ8" s="897">
        <f t="shared" si="186"/>
        <v>0</v>
      </c>
      <c r="QQA8" s="897">
        <f t="shared" si="186"/>
        <v>0</v>
      </c>
      <c r="QQB8" s="897">
        <f t="shared" si="186"/>
        <v>0</v>
      </c>
      <c r="QQC8" s="897">
        <f t="shared" si="186"/>
        <v>0</v>
      </c>
      <c r="QQD8" s="897">
        <f t="shared" si="186"/>
        <v>0</v>
      </c>
      <c r="QQE8" s="897">
        <f t="shared" si="186"/>
        <v>0</v>
      </c>
      <c r="QQF8" s="897">
        <f t="shared" si="186"/>
        <v>0</v>
      </c>
      <c r="QQG8" s="897">
        <f t="shared" si="186"/>
        <v>0</v>
      </c>
      <c r="QQH8" s="897">
        <f t="shared" si="186"/>
        <v>0</v>
      </c>
      <c r="QQI8" s="897">
        <f t="shared" si="186"/>
        <v>0</v>
      </c>
      <c r="QQJ8" s="897">
        <f t="shared" si="186"/>
        <v>0</v>
      </c>
      <c r="QQK8" s="897">
        <f t="shared" si="186"/>
        <v>0</v>
      </c>
      <c r="QQL8" s="897">
        <f t="shared" si="186"/>
        <v>0</v>
      </c>
      <c r="QQM8" s="897">
        <f t="shared" si="186"/>
        <v>0</v>
      </c>
      <c r="QQN8" s="897">
        <f t="shared" si="186"/>
        <v>0</v>
      </c>
      <c r="QQO8" s="897">
        <f t="shared" si="186"/>
        <v>0</v>
      </c>
      <c r="QQP8" s="897">
        <f t="shared" si="186"/>
        <v>0</v>
      </c>
      <c r="QQQ8" s="897">
        <f t="shared" si="186"/>
        <v>0</v>
      </c>
      <c r="QQR8" s="897">
        <f t="shared" si="186"/>
        <v>0</v>
      </c>
      <c r="QQS8" s="897">
        <f t="shared" si="186"/>
        <v>0</v>
      </c>
      <c r="QQT8" s="897">
        <f t="shared" si="186"/>
        <v>0</v>
      </c>
      <c r="QQU8" s="897">
        <f t="shared" si="186"/>
        <v>0</v>
      </c>
      <c r="QQV8" s="897">
        <f t="shared" si="186"/>
        <v>0</v>
      </c>
      <c r="QQW8" s="897">
        <f t="shared" si="186"/>
        <v>0</v>
      </c>
      <c r="QQX8" s="897">
        <f t="shared" si="186"/>
        <v>0</v>
      </c>
      <c r="QQY8" s="897">
        <f t="shared" si="186"/>
        <v>0</v>
      </c>
      <c r="QQZ8" s="897">
        <f t="shared" si="186"/>
        <v>0</v>
      </c>
      <c r="QRA8" s="897">
        <f t="shared" si="186"/>
        <v>0</v>
      </c>
      <c r="QRB8" s="897">
        <f t="shared" si="186"/>
        <v>0</v>
      </c>
      <c r="QRC8" s="897">
        <f t="shared" si="186"/>
        <v>0</v>
      </c>
      <c r="QRD8" s="897">
        <f t="shared" si="186"/>
        <v>0</v>
      </c>
      <c r="QRE8" s="897">
        <f t="shared" si="186"/>
        <v>0</v>
      </c>
      <c r="QRF8" s="897">
        <f t="shared" si="186"/>
        <v>0</v>
      </c>
      <c r="QRG8" s="897">
        <f t="shared" si="186"/>
        <v>0</v>
      </c>
      <c r="QRH8" s="897">
        <f t="shared" si="186"/>
        <v>0</v>
      </c>
      <c r="QRI8" s="897">
        <f t="shared" si="186"/>
        <v>0</v>
      </c>
      <c r="QRJ8" s="897">
        <f t="shared" si="186"/>
        <v>0</v>
      </c>
      <c r="QRK8" s="897">
        <f t="shared" si="186"/>
        <v>0</v>
      </c>
      <c r="QRL8" s="897">
        <f t="shared" si="186"/>
        <v>0</v>
      </c>
      <c r="QRM8" s="897">
        <f t="shared" si="186"/>
        <v>0</v>
      </c>
      <c r="QRN8" s="897">
        <f t="shared" si="186"/>
        <v>0</v>
      </c>
      <c r="QRO8" s="897">
        <f t="shared" si="186"/>
        <v>0</v>
      </c>
      <c r="QRP8" s="897">
        <f t="shared" si="186"/>
        <v>0</v>
      </c>
      <c r="QRQ8" s="897">
        <f t="shared" si="186"/>
        <v>0</v>
      </c>
      <c r="QRR8" s="897">
        <f t="shared" si="186"/>
        <v>0</v>
      </c>
      <c r="QRS8" s="897">
        <f t="shared" si="186"/>
        <v>0</v>
      </c>
      <c r="QRT8" s="897">
        <f t="shared" si="186"/>
        <v>0</v>
      </c>
      <c r="QRU8" s="897">
        <f t="shared" si="186"/>
        <v>0</v>
      </c>
      <c r="QRV8" s="897">
        <f t="shared" si="186"/>
        <v>0</v>
      </c>
      <c r="QRW8" s="897">
        <f t="shared" si="186"/>
        <v>0</v>
      </c>
      <c r="QRX8" s="897">
        <f t="shared" si="186"/>
        <v>0</v>
      </c>
      <c r="QRY8" s="897">
        <f t="shared" si="186"/>
        <v>0</v>
      </c>
      <c r="QRZ8" s="897">
        <f t="shared" si="186"/>
        <v>0</v>
      </c>
      <c r="QSA8" s="897">
        <f t="shared" si="186"/>
        <v>0</v>
      </c>
      <c r="QSB8" s="897">
        <f t="shared" si="186"/>
        <v>0</v>
      </c>
      <c r="QSC8" s="897">
        <f t="shared" si="186"/>
        <v>0</v>
      </c>
      <c r="QSD8" s="897">
        <f t="shared" si="186"/>
        <v>0</v>
      </c>
      <c r="QSE8" s="897">
        <f t="shared" si="186"/>
        <v>0</v>
      </c>
      <c r="QSF8" s="897">
        <f t="shared" si="186"/>
        <v>0</v>
      </c>
      <c r="QSG8" s="897">
        <f t="shared" si="186"/>
        <v>0</v>
      </c>
      <c r="QSH8" s="897">
        <f t="shared" si="186"/>
        <v>0</v>
      </c>
      <c r="QSI8" s="897">
        <f t="shared" si="186"/>
        <v>0</v>
      </c>
      <c r="QSJ8" s="897">
        <f t="shared" ref="QSJ8:QUU8" si="187">QSJ9+QSJ18+QSJ40+QSJ44+QSJ50+QSJ14</f>
        <v>0</v>
      </c>
      <c r="QSK8" s="897">
        <f t="shared" si="187"/>
        <v>0</v>
      </c>
      <c r="QSL8" s="897">
        <f t="shared" si="187"/>
        <v>0</v>
      </c>
      <c r="QSM8" s="897">
        <f t="shared" si="187"/>
        <v>0</v>
      </c>
      <c r="QSN8" s="897">
        <f t="shared" si="187"/>
        <v>0</v>
      </c>
      <c r="QSO8" s="897">
        <f t="shared" si="187"/>
        <v>0</v>
      </c>
      <c r="QSP8" s="897">
        <f t="shared" si="187"/>
        <v>0</v>
      </c>
      <c r="QSQ8" s="897">
        <f t="shared" si="187"/>
        <v>0</v>
      </c>
      <c r="QSR8" s="897">
        <f t="shared" si="187"/>
        <v>0</v>
      </c>
      <c r="QSS8" s="897">
        <f t="shared" si="187"/>
        <v>0</v>
      </c>
      <c r="QST8" s="897">
        <f t="shared" si="187"/>
        <v>0</v>
      </c>
      <c r="QSU8" s="897">
        <f t="shared" si="187"/>
        <v>0</v>
      </c>
      <c r="QSV8" s="897">
        <f t="shared" si="187"/>
        <v>0</v>
      </c>
      <c r="QSW8" s="897">
        <f t="shared" si="187"/>
        <v>0</v>
      </c>
      <c r="QSX8" s="897">
        <f t="shared" si="187"/>
        <v>0</v>
      </c>
      <c r="QSY8" s="897">
        <f t="shared" si="187"/>
        <v>0</v>
      </c>
      <c r="QSZ8" s="897">
        <f t="shared" si="187"/>
        <v>0</v>
      </c>
      <c r="QTA8" s="897">
        <f t="shared" si="187"/>
        <v>0</v>
      </c>
      <c r="QTB8" s="897">
        <f t="shared" si="187"/>
        <v>0</v>
      </c>
      <c r="QTC8" s="897">
        <f t="shared" si="187"/>
        <v>0</v>
      </c>
      <c r="QTD8" s="897">
        <f t="shared" si="187"/>
        <v>0</v>
      </c>
      <c r="QTE8" s="897">
        <f t="shared" si="187"/>
        <v>0</v>
      </c>
      <c r="QTF8" s="897">
        <f t="shared" si="187"/>
        <v>0</v>
      </c>
      <c r="QTG8" s="897">
        <f t="shared" si="187"/>
        <v>0</v>
      </c>
      <c r="QTH8" s="897">
        <f t="shared" si="187"/>
        <v>0</v>
      </c>
      <c r="QTI8" s="897">
        <f t="shared" si="187"/>
        <v>0</v>
      </c>
      <c r="QTJ8" s="897">
        <f t="shared" si="187"/>
        <v>0</v>
      </c>
      <c r="QTK8" s="897">
        <f t="shared" si="187"/>
        <v>0</v>
      </c>
      <c r="QTL8" s="897">
        <f t="shared" si="187"/>
        <v>0</v>
      </c>
      <c r="QTM8" s="897">
        <f t="shared" si="187"/>
        <v>0</v>
      </c>
      <c r="QTN8" s="897">
        <f t="shared" si="187"/>
        <v>0</v>
      </c>
      <c r="QTO8" s="897">
        <f t="shared" si="187"/>
        <v>0</v>
      </c>
      <c r="QTP8" s="897">
        <f t="shared" si="187"/>
        <v>0</v>
      </c>
      <c r="QTQ8" s="897">
        <f t="shared" si="187"/>
        <v>0</v>
      </c>
      <c r="QTR8" s="897">
        <f t="shared" si="187"/>
        <v>0</v>
      </c>
      <c r="QTS8" s="897">
        <f t="shared" si="187"/>
        <v>0</v>
      </c>
      <c r="QTT8" s="897">
        <f t="shared" si="187"/>
        <v>0</v>
      </c>
      <c r="QTU8" s="897">
        <f t="shared" si="187"/>
        <v>0</v>
      </c>
      <c r="QTV8" s="897">
        <f t="shared" si="187"/>
        <v>0</v>
      </c>
      <c r="QTW8" s="897">
        <f t="shared" si="187"/>
        <v>0</v>
      </c>
      <c r="QTX8" s="897">
        <f t="shared" si="187"/>
        <v>0</v>
      </c>
      <c r="QTY8" s="897">
        <f t="shared" si="187"/>
        <v>0</v>
      </c>
      <c r="QTZ8" s="897">
        <f t="shared" si="187"/>
        <v>0</v>
      </c>
      <c r="QUA8" s="897">
        <f t="shared" si="187"/>
        <v>0</v>
      </c>
      <c r="QUB8" s="897">
        <f t="shared" si="187"/>
        <v>0</v>
      </c>
      <c r="QUC8" s="897">
        <f t="shared" si="187"/>
        <v>0</v>
      </c>
      <c r="QUD8" s="897">
        <f t="shared" si="187"/>
        <v>0</v>
      </c>
      <c r="QUE8" s="897">
        <f t="shared" si="187"/>
        <v>0</v>
      </c>
      <c r="QUF8" s="897">
        <f t="shared" si="187"/>
        <v>0</v>
      </c>
      <c r="QUG8" s="897">
        <f t="shared" si="187"/>
        <v>0</v>
      </c>
      <c r="QUH8" s="897">
        <f t="shared" si="187"/>
        <v>0</v>
      </c>
      <c r="QUI8" s="897">
        <f t="shared" si="187"/>
        <v>0</v>
      </c>
      <c r="QUJ8" s="897">
        <f t="shared" si="187"/>
        <v>0</v>
      </c>
      <c r="QUK8" s="897">
        <f t="shared" si="187"/>
        <v>0</v>
      </c>
      <c r="QUL8" s="897">
        <f t="shared" si="187"/>
        <v>0</v>
      </c>
      <c r="QUM8" s="897">
        <f t="shared" si="187"/>
        <v>0</v>
      </c>
      <c r="QUN8" s="897">
        <f t="shared" si="187"/>
        <v>0</v>
      </c>
      <c r="QUO8" s="897">
        <f t="shared" si="187"/>
        <v>0</v>
      </c>
      <c r="QUP8" s="897">
        <f t="shared" si="187"/>
        <v>0</v>
      </c>
      <c r="QUQ8" s="897">
        <f t="shared" si="187"/>
        <v>0</v>
      </c>
      <c r="QUR8" s="897">
        <f t="shared" si="187"/>
        <v>0</v>
      </c>
      <c r="QUS8" s="897">
        <f t="shared" si="187"/>
        <v>0</v>
      </c>
      <c r="QUT8" s="897">
        <f t="shared" si="187"/>
        <v>0</v>
      </c>
      <c r="QUU8" s="897">
        <f t="shared" si="187"/>
        <v>0</v>
      </c>
      <c r="QUV8" s="897">
        <f t="shared" ref="QUV8:QXG8" si="188">QUV9+QUV18+QUV40+QUV44+QUV50+QUV14</f>
        <v>0</v>
      </c>
      <c r="QUW8" s="897">
        <f t="shared" si="188"/>
        <v>0</v>
      </c>
      <c r="QUX8" s="897">
        <f t="shared" si="188"/>
        <v>0</v>
      </c>
      <c r="QUY8" s="897">
        <f t="shared" si="188"/>
        <v>0</v>
      </c>
      <c r="QUZ8" s="897">
        <f t="shared" si="188"/>
        <v>0</v>
      </c>
      <c r="QVA8" s="897">
        <f t="shared" si="188"/>
        <v>0</v>
      </c>
      <c r="QVB8" s="897">
        <f t="shared" si="188"/>
        <v>0</v>
      </c>
      <c r="QVC8" s="897">
        <f t="shared" si="188"/>
        <v>0</v>
      </c>
      <c r="QVD8" s="897">
        <f t="shared" si="188"/>
        <v>0</v>
      </c>
      <c r="QVE8" s="897">
        <f t="shared" si="188"/>
        <v>0</v>
      </c>
      <c r="QVF8" s="897">
        <f t="shared" si="188"/>
        <v>0</v>
      </c>
      <c r="QVG8" s="897">
        <f t="shared" si="188"/>
        <v>0</v>
      </c>
      <c r="QVH8" s="897">
        <f t="shared" si="188"/>
        <v>0</v>
      </c>
      <c r="QVI8" s="897">
        <f t="shared" si="188"/>
        <v>0</v>
      </c>
      <c r="QVJ8" s="897">
        <f t="shared" si="188"/>
        <v>0</v>
      </c>
      <c r="QVK8" s="897">
        <f t="shared" si="188"/>
        <v>0</v>
      </c>
      <c r="QVL8" s="897">
        <f t="shared" si="188"/>
        <v>0</v>
      </c>
      <c r="QVM8" s="897">
        <f t="shared" si="188"/>
        <v>0</v>
      </c>
      <c r="QVN8" s="897">
        <f t="shared" si="188"/>
        <v>0</v>
      </c>
      <c r="QVO8" s="897">
        <f t="shared" si="188"/>
        <v>0</v>
      </c>
      <c r="QVP8" s="897">
        <f t="shared" si="188"/>
        <v>0</v>
      </c>
      <c r="QVQ8" s="897">
        <f t="shared" si="188"/>
        <v>0</v>
      </c>
      <c r="QVR8" s="897">
        <f t="shared" si="188"/>
        <v>0</v>
      </c>
      <c r="QVS8" s="897">
        <f t="shared" si="188"/>
        <v>0</v>
      </c>
      <c r="QVT8" s="897">
        <f t="shared" si="188"/>
        <v>0</v>
      </c>
      <c r="QVU8" s="897">
        <f t="shared" si="188"/>
        <v>0</v>
      </c>
      <c r="QVV8" s="897">
        <f t="shared" si="188"/>
        <v>0</v>
      </c>
      <c r="QVW8" s="897">
        <f t="shared" si="188"/>
        <v>0</v>
      </c>
      <c r="QVX8" s="897">
        <f t="shared" si="188"/>
        <v>0</v>
      </c>
      <c r="QVY8" s="897">
        <f t="shared" si="188"/>
        <v>0</v>
      </c>
      <c r="QVZ8" s="897">
        <f t="shared" si="188"/>
        <v>0</v>
      </c>
      <c r="QWA8" s="897">
        <f t="shared" si="188"/>
        <v>0</v>
      </c>
      <c r="QWB8" s="897">
        <f t="shared" si="188"/>
        <v>0</v>
      </c>
      <c r="QWC8" s="897">
        <f t="shared" si="188"/>
        <v>0</v>
      </c>
      <c r="QWD8" s="897">
        <f t="shared" si="188"/>
        <v>0</v>
      </c>
      <c r="QWE8" s="897">
        <f t="shared" si="188"/>
        <v>0</v>
      </c>
      <c r="QWF8" s="897">
        <f t="shared" si="188"/>
        <v>0</v>
      </c>
      <c r="QWG8" s="897">
        <f t="shared" si="188"/>
        <v>0</v>
      </c>
      <c r="QWH8" s="897">
        <f t="shared" si="188"/>
        <v>0</v>
      </c>
      <c r="QWI8" s="897">
        <f t="shared" si="188"/>
        <v>0</v>
      </c>
      <c r="QWJ8" s="897">
        <f t="shared" si="188"/>
        <v>0</v>
      </c>
      <c r="QWK8" s="897">
        <f t="shared" si="188"/>
        <v>0</v>
      </c>
      <c r="QWL8" s="897">
        <f t="shared" si="188"/>
        <v>0</v>
      </c>
      <c r="QWM8" s="897">
        <f t="shared" si="188"/>
        <v>0</v>
      </c>
      <c r="QWN8" s="897">
        <f t="shared" si="188"/>
        <v>0</v>
      </c>
      <c r="QWO8" s="897">
        <f t="shared" si="188"/>
        <v>0</v>
      </c>
      <c r="QWP8" s="897">
        <f t="shared" si="188"/>
        <v>0</v>
      </c>
      <c r="QWQ8" s="897">
        <f t="shared" si="188"/>
        <v>0</v>
      </c>
      <c r="QWR8" s="897">
        <f t="shared" si="188"/>
        <v>0</v>
      </c>
      <c r="QWS8" s="897">
        <f t="shared" si="188"/>
        <v>0</v>
      </c>
      <c r="QWT8" s="897">
        <f t="shared" si="188"/>
        <v>0</v>
      </c>
      <c r="QWU8" s="897">
        <f t="shared" si="188"/>
        <v>0</v>
      </c>
      <c r="QWV8" s="897">
        <f t="shared" si="188"/>
        <v>0</v>
      </c>
      <c r="QWW8" s="897">
        <f t="shared" si="188"/>
        <v>0</v>
      </c>
      <c r="QWX8" s="897">
        <f t="shared" si="188"/>
        <v>0</v>
      </c>
      <c r="QWY8" s="897">
        <f t="shared" si="188"/>
        <v>0</v>
      </c>
      <c r="QWZ8" s="897">
        <f t="shared" si="188"/>
        <v>0</v>
      </c>
      <c r="QXA8" s="897">
        <f t="shared" si="188"/>
        <v>0</v>
      </c>
      <c r="QXB8" s="897">
        <f t="shared" si="188"/>
        <v>0</v>
      </c>
      <c r="QXC8" s="897">
        <f t="shared" si="188"/>
        <v>0</v>
      </c>
      <c r="QXD8" s="897">
        <f t="shared" si="188"/>
        <v>0</v>
      </c>
      <c r="QXE8" s="897">
        <f t="shared" si="188"/>
        <v>0</v>
      </c>
      <c r="QXF8" s="897">
        <f t="shared" si="188"/>
        <v>0</v>
      </c>
      <c r="QXG8" s="897">
        <f t="shared" si="188"/>
        <v>0</v>
      </c>
      <c r="QXH8" s="897">
        <f t="shared" ref="QXH8:QZS8" si="189">QXH9+QXH18+QXH40+QXH44+QXH50+QXH14</f>
        <v>0</v>
      </c>
      <c r="QXI8" s="897">
        <f t="shared" si="189"/>
        <v>0</v>
      </c>
      <c r="QXJ8" s="897">
        <f t="shared" si="189"/>
        <v>0</v>
      </c>
      <c r="QXK8" s="897">
        <f t="shared" si="189"/>
        <v>0</v>
      </c>
      <c r="QXL8" s="897">
        <f t="shared" si="189"/>
        <v>0</v>
      </c>
      <c r="QXM8" s="897">
        <f t="shared" si="189"/>
        <v>0</v>
      </c>
      <c r="QXN8" s="897">
        <f t="shared" si="189"/>
        <v>0</v>
      </c>
      <c r="QXO8" s="897">
        <f t="shared" si="189"/>
        <v>0</v>
      </c>
      <c r="QXP8" s="897">
        <f t="shared" si="189"/>
        <v>0</v>
      </c>
      <c r="QXQ8" s="897">
        <f t="shared" si="189"/>
        <v>0</v>
      </c>
      <c r="QXR8" s="897">
        <f t="shared" si="189"/>
        <v>0</v>
      </c>
      <c r="QXS8" s="897">
        <f t="shared" si="189"/>
        <v>0</v>
      </c>
      <c r="QXT8" s="897">
        <f t="shared" si="189"/>
        <v>0</v>
      </c>
      <c r="QXU8" s="897">
        <f t="shared" si="189"/>
        <v>0</v>
      </c>
      <c r="QXV8" s="897">
        <f t="shared" si="189"/>
        <v>0</v>
      </c>
      <c r="QXW8" s="897">
        <f t="shared" si="189"/>
        <v>0</v>
      </c>
      <c r="QXX8" s="897">
        <f t="shared" si="189"/>
        <v>0</v>
      </c>
      <c r="QXY8" s="897">
        <f t="shared" si="189"/>
        <v>0</v>
      </c>
      <c r="QXZ8" s="897">
        <f t="shared" si="189"/>
        <v>0</v>
      </c>
      <c r="QYA8" s="897">
        <f t="shared" si="189"/>
        <v>0</v>
      </c>
      <c r="QYB8" s="897">
        <f t="shared" si="189"/>
        <v>0</v>
      </c>
      <c r="QYC8" s="897">
        <f t="shared" si="189"/>
        <v>0</v>
      </c>
      <c r="QYD8" s="897">
        <f t="shared" si="189"/>
        <v>0</v>
      </c>
      <c r="QYE8" s="897">
        <f t="shared" si="189"/>
        <v>0</v>
      </c>
      <c r="QYF8" s="897">
        <f t="shared" si="189"/>
        <v>0</v>
      </c>
      <c r="QYG8" s="897">
        <f t="shared" si="189"/>
        <v>0</v>
      </c>
      <c r="QYH8" s="897">
        <f t="shared" si="189"/>
        <v>0</v>
      </c>
      <c r="QYI8" s="897">
        <f t="shared" si="189"/>
        <v>0</v>
      </c>
      <c r="QYJ8" s="897">
        <f t="shared" si="189"/>
        <v>0</v>
      </c>
      <c r="QYK8" s="897">
        <f t="shared" si="189"/>
        <v>0</v>
      </c>
      <c r="QYL8" s="897">
        <f t="shared" si="189"/>
        <v>0</v>
      </c>
      <c r="QYM8" s="897">
        <f t="shared" si="189"/>
        <v>0</v>
      </c>
      <c r="QYN8" s="897">
        <f t="shared" si="189"/>
        <v>0</v>
      </c>
      <c r="QYO8" s="897">
        <f t="shared" si="189"/>
        <v>0</v>
      </c>
      <c r="QYP8" s="897">
        <f t="shared" si="189"/>
        <v>0</v>
      </c>
      <c r="QYQ8" s="897">
        <f t="shared" si="189"/>
        <v>0</v>
      </c>
      <c r="QYR8" s="897">
        <f t="shared" si="189"/>
        <v>0</v>
      </c>
      <c r="QYS8" s="897">
        <f t="shared" si="189"/>
        <v>0</v>
      </c>
      <c r="QYT8" s="897">
        <f t="shared" si="189"/>
        <v>0</v>
      </c>
      <c r="QYU8" s="897">
        <f t="shared" si="189"/>
        <v>0</v>
      </c>
      <c r="QYV8" s="897">
        <f t="shared" si="189"/>
        <v>0</v>
      </c>
      <c r="QYW8" s="897">
        <f t="shared" si="189"/>
        <v>0</v>
      </c>
      <c r="QYX8" s="897">
        <f t="shared" si="189"/>
        <v>0</v>
      </c>
      <c r="QYY8" s="897">
        <f t="shared" si="189"/>
        <v>0</v>
      </c>
      <c r="QYZ8" s="897">
        <f t="shared" si="189"/>
        <v>0</v>
      </c>
      <c r="QZA8" s="897">
        <f t="shared" si="189"/>
        <v>0</v>
      </c>
      <c r="QZB8" s="897">
        <f t="shared" si="189"/>
        <v>0</v>
      </c>
      <c r="QZC8" s="897">
        <f t="shared" si="189"/>
        <v>0</v>
      </c>
      <c r="QZD8" s="897">
        <f t="shared" si="189"/>
        <v>0</v>
      </c>
      <c r="QZE8" s="897">
        <f t="shared" si="189"/>
        <v>0</v>
      </c>
      <c r="QZF8" s="897">
        <f t="shared" si="189"/>
        <v>0</v>
      </c>
      <c r="QZG8" s="897">
        <f t="shared" si="189"/>
        <v>0</v>
      </c>
      <c r="QZH8" s="897">
        <f t="shared" si="189"/>
        <v>0</v>
      </c>
      <c r="QZI8" s="897">
        <f t="shared" si="189"/>
        <v>0</v>
      </c>
      <c r="QZJ8" s="897">
        <f t="shared" si="189"/>
        <v>0</v>
      </c>
      <c r="QZK8" s="897">
        <f t="shared" si="189"/>
        <v>0</v>
      </c>
      <c r="QZL8" s="897">
        <f t="shared" si="189"/>
        <v>0</v>
      </c>
      <c r="QZM8" s="897">
        <f t="shared" si="189"/>
        <v>0</v>
      </c>
      <c r="QZN8" s="897">
        <f t="shared" si="189"/>
        <v>0</v>
      </c>
      <c r="QZO8" s="897">
        <f t="shared" si="189"/>
        <v>0</v>
      </c>
      <c r="QZP8" s="897">
        <f t="shared" si="189"/>
        <v>0</v>
      </c>
      <c r="QZQ8" s="897">
        <f t="shared" si="189"/>
        <v>0</v>
      </c>
      <c r="QZR8" s="897">
        <f t="shared" si="189"/>
        <v>0</v>
      </c>
      <c r="QZS8" s="897">
        <f t="shared" si="189"/>
        <v>0</v>
      </c>
      <c r="QZT8" s="897">
        <f t="shared" ref="QZT8:RCE8" si="190">QZT9+QZT18+QZT40+QZT44+QZT50+QZT14</f>
        <v>0</v>
      </c>
      <c r="QZU8" s="897">
        <f t="shared" si="190"/>
        <v>0</v>
      </c>
      <c r="QZV8" s="897">
        <f t="shared" si="190"/>
        <v>0</v>
      </c>
      <c r="QZW8" s="897">
        <f t="shared" si="190"/>
        <v>0</v>
      </c>
      <c r="QZX8" s="897">
        <f t="shared" si="190"/>
        <v>0</v>
      </c>
      <c r="QZY8" s="897">
        <f t="shared" si="190"/>
        <v>0</v>
      </c>
      <c r="QZZ8" s="897">
        <f t="shared" si="190"/>
        <v>0</v>
      </c>
      <c r="RAA8" s="897">
        <f t="shared" si="190"/>
        <v>0</v>
      </c>
      <c r="RAB8" s="897">
        <f t="shared" si="190"/>
        <v>0</v>
      </c>
      <c r="RAC8" s="897">
        <f t="shared" si="190"/>
        <v>0</v>
      </c>
      <c r="RAD8" s="897">
        <f t="shared" si="190"/>
        <v>0</v>
      </c>
      <c r="RAE8" s="897">
        <f t="shared" si="190"/>
        <v>0</v>
      </c>
      <c r="RAF8" s="897">
        <f t="shared" si="190"/>
        <v>0</v>
      </c>
      <c r="RAG8" s="897">
        <f t="shared" si="190"/>
        <v>0</v>
      </c>
      <c r="RAH8" s="897">
        <f t="shared" si="190"/>
        <v>0</v>
      </c>
      <c r="RAI8" s="897">
        <f t="shared" si="190"/>
        <v>0</v>
      </c>
      <c r="RAJ8" s="897">
        <f t="shared" si="190"/>
        <v>0</v>
      </c>
      <c r="RAK8" s="897">
        <f t="shared" si="190"/>
        <v>0</v>
      </c>
      <c r="RAL8" s="897">
        <f t="shared" si="190"/>
        <v>0</v>
      </c>
      <c r="RAM8" s="897">
        <f t="shared" si="190"/>
        <v>0</v>
      </c>
      <c r="RAN8" s="897">
        <f t="shared" si="190"/>
        <v>0</v>
      </c>
      <c r="RAO8" s="897">
        <f t="shared" si="190"/>
        <v>0</v>
      </c>
      <c r="RAP8" s="897">
        <f t="shared" si="190"/>
        <v>0</v>
      </c>
      <c r="RAQ8" s="897">
        <f t="shared" si="190"/>
        <v>0</v>
      </c>
      <c r="RAR8" s="897">
        <f t="shared" si="190"/>
        <v>0</v>
      </c>
      <c r="RAS8" s="897">
        <f t="shared" si="190"/>
        <v>0</v>
      </c>
      <c r="RAT8" s="897">
        <f t="shared" si="190"/>
        <v>0</v>
      </c>
      <c r="RAU8" s="897">
        <f t="shared" si="190"/>
        <v>0</v>
      </c>
      <c r="RAV8" s="897">
        <f t="shared" si="190"/>
        <v>0</v>
      </c>
      <c r="RAW8" s="897">
        <f t="shared" si="190"/>
        <v>0</v>
      </c>
      <c r="RAX8" s="897">
        <f t="shared" si="190"/>
        <v>0</v>
      </c>
      <c r="RAY8" s="897">
        <f t="shared" si="190"/>
        <v>0</v>
      </c>
      <c r="RAZ8" s="897">
        <f t="shared" si="190"/>
        <v>0</v>
      </c>
      <c r="RBA8" s="897">
        <f t="shared" si="190"/>
        <v>0</v>
      </c>
      <c r="RBB8" s="897">
        <f t="shared" si="190"/>
        <v>0</v>
      </c>
      <c r="RBC8" s="897">
        <f t="shared" si="190"/>
        <v>0</v>
      </c>
      <c r="RBD8" s="897">
        <f t="shared" si="190"/>
        <v>0</v>
      </c>
      <c r="RBE8" s="897">
        <f t="shared" si="190"/>
        <v>0</v>
      </c>
      <c r="RBF8" s="897">
        <f t="shared" si="190"/>
        <v>0</v>
      </c>
      <c r="RBG8" s="897">
        <f t="shared" si="190"/>
        <v>0</v>
      </c>
      <c r="RBH8" s="897">
        <f t="shared" si="190"/>
        <v>0</v>
      </c>
      <c r="RBI8" s="897">
        <f t="shared" si="190"/>
        <v>0</v>
      </c>
      <c r="RBJ8" s="897">
        <f t="shared" si="190"/>
        <v>0</v>
      </c>
      <c r="RBK8" s="897">
        <f t="shared" si="190"/>
        <v>0</v>
      </c>
      <c r="RBL8" s="897">
        <f t="shared" si="190"/>
        <v>0</v>
      </c>
      <c r="RBM8" s="897">
        <f t="shared" si="190"/>
        <v>0</v>
      </c>
      <c r="RBN8" s="897">
        <f t="shared" si="190"/>
        <v>0</v>
      </c>
      <c r="RBO8" s="897">
        <f t="shared" si="190"/>
        <v>0</v>
      </c>
      <c r="RBP8" s="897">
        <f t="shared" si="190"/>
        <v>0</v>
      </c>
      <c r="RBQ8" s="897">
        <f t="shared" si="190"/>
        <v>0</v>
      </c>
      <c r="RBR8" s="897">
        <f t="shared" si="190"/>
        <v>0</v>
      </c>
      <c r="RBS8" s="897">
        <f t="shared" si="190"/>
        <v>0</v>
      </c>
      <c r="RBT8" s="897">
        <f t="shared" si="190"/>
        <v>0</v>
      </c>
      <c r="RBU8" s="897">
        <f t="shared" si="190"/>
        <v>0</v>
      </c>
      <c r="RBV8" s="897">
        <f t="shared" si="190"/>
        <v>0</v>
      </c>
      <c r="RBW8" s="897">
        <f t="shared" si="190"/>
        <v>0</v>
      </c>
      <c r="RBX8" s="897">
        <f t="shared" si="190"/>
        <v>0</v>
      </c>
      <c r="RBY8" s="897">
        <f t="shared" si="190"/>
        <v>0</v>
      </c>
      <c r="RBZ8" s="897">
        <f t="shared" si="190"/>
        <v>0</v>
      </c>
      <c r="RCA8" s="897">
        <f t="shared" si="190"/>
        <v>0</v>
      </c>
      <c r="RCB8" s="897">
        <f t="shared" si="190"/>
        <v>0</v>
      </c>
      <c r="RCC8" s="897">
        <f t="shared" si="190"/>
        <v>0</v>
      </c>
      <c r="RCD8" s="897">
        <f t="shared" si="190"/>
        <v>0</v>
      </c>
      <c r="RCE8" s="897">
        <f t="shared" si="190"/>
        <v>0</v>
      </c>
      <c r="RCF8" s="897">
        <f t="shared" ref="RCF8:REQ8" si="191">RCF9+RCF18+RCF40+RCF44+RCF50+RCF14</f>
        <v>0</v>
      </c>
      <c r="RCG8" s="897">
        <f t="shared" si="191"/>
        <v>0</v>
      </c>
      <c r="RCH8" s="897">
        <f t="shared" si="191"/>
        <v>0</v>
      </c>
      <c r="RCI8" s="897">
        <f t="shared" si="191"/>
        <v>0</v>
      </c>
      <c r="RCJ8" s="897">
        <f t="shared" si="191"/>
        <v>0</v>
      </c>
      <c r="RCK8" s="897">
        <f t="shared" si="191"/>
        <v>0</v>
      </c>
      <c r="RCL8" s="897">
        <f t="shared" si="191"/>
        <v>0</v>
      </c>
      <c r="RCM8" s="897">
        <f t="shared" si="191"/>
        <v>0</v>
      </c>
      <c r="RCN8" s="897">
        <f t="shared" si="191"/>
        <v>0</v>
      </c>
      <c r="RCO8" s="897">
        <f t="shared" si="191"/>
        <v>0</v>
      </c>
      <c r="RCP8" s="897">
        <f t="shared" si="191"/>
        <v>0</v>
      </c>
      <c r="RCQ8" s="897">
        <f t="shared" si="191"/>
        <v>0</v>
      </c>
      <c r="RCR8" s="897">
        <f t="shared" si="191"/>
        <v>0</v>
      </c>
      <c r="RCS8" s="897">
        <f t="shared" si="191"/>
        <v>0</v>
      </c>
      <c r="RCT8" s="897">
        <f t="shared" si="191"/>
        <v>0</v>
      </c>
      <c r="RCU8" s="897">
        <f t="shared" si="191"/>
        <v>0</v>
      </c>
      <c r="RCV8" s="897">
        <f t="shared" si="191"/>
        <v>0</v>
      </c>
      <c r="RCW8" s="897">
        <f t="shared" si="191"/>
        <v>0</v>
      </c>
      <c r="RCX8" s="897">
        <f t="shared" si="191"/>
        <v>0</v>
      </c>
      <c r="RCY8" s="897">
        <f t="shared" si="191"/>
        <v>0</v>
      </c>
      <c r="RCZ8" s="897">
        <f t="shared" si="191"/>
        <v>0</v>
      </c>
      <c r="RDA8" s="897">
        <f t="shared" si="191"/>
        <v>0</v>
      </c>
      <c r="RDB8" s="897">
        <f t="shared" si="191"/>
        <v>0</v>
      </c>
      <c r="RDC8" s="897">
        <f t="shared" si="191"/>
        <v>0</v>
      </c>
      <c r="RDD8" s="897">
        <f t="shared" si="191"/>
        <v>0</v>
      </c>
      <c r="RDE8" s="897">
        <f t="shared" si="191"/>
        <v>0</v>
      </c>
      <c r="RDF8" s="897">
        <f t="shared" si="191"/>
        <v>0</v>
      </c>
      <c r="RDG8" s="897">
        <f t="shared" si="191"/>
        <v>0</v>
      </c>
      <c r="RDH8" s="897">
        <f t="shared" si="191"/>
        <v>0</v>
      </c>
      <c r="RDI8" s="897">
        <f t="shared" si="191"/>
        <v>0</v>
      </c>
      <c r="RDJ8" s="897">
        <f t="shared" si="191"/>
        <v>0</v>
      </c>
      <c r="RDK8" s="897">
        <f t="shared" si="191"/>
        <v>0</v>
      </c>
      <c r="RDL8" s="897">
        <f t="shared" si="191"/>
        <v>0</v>
      </c>
      <c r="RDM8" s="897">
        <f t="shared" si="191"/>
        <v>0</v>
      </c>
      <c r="RDN8" s="897">
        <f t="shared" si="191"/>
        <v>0</v>
      </c>
      <c r="RDO8" s="897">
        <f t="shared" si="191"/>
        <v>0</v>
      </c>
      <c r="RDP8" s="897">
        <f t="shared" si="191"/>
        <v>0</v>
      </c>
      <c r="RDQ8" s="897">
        <f t="shared" si="191"/>
        <v>0</v>
      </c>
      <c r="RDR8" s="897">
        <f t="shared" si="191"/>
        <v>0</v>
      </c>
      <c r="RDS8" s="897">
        <f t="shared" si="191"/>
        <v>0</v>
      </c>
      <c r="RDT8" s="897">
        <f t="shared" si="191"/>
        <v>0</v>
      </c>
      <c r="RDU8" s="897">
        <f t="shared" si="191"/>
        <v>0</v>
      </c>
      <c r="RDV8" s="897">
        <f t="shared" si="191"/>
        <v>0</v>
      </c>
      <c r="RDW8" s="897">
        <f t="shared" si="191"/>
        <v>0</v>
      </c>
      <c r="RDX8" s="897">
        <f t="shared" si="191"/>
        <v>0</v>
      </c>
      <c r="RDY8" s="897">
        <f t="shared" si="191"/>
        <v>0</v>
      </c>
      <c r="RDZ8" s="897">
        <f t="shared" si="191"/>
        <v>0</v>
      </c>
      <c r="REA8" s="897">
        <f t="shared" si="191"/>
        <v>0</v>
      </c>
      <c r="REB8" s="897">
        <f t="shared" si="191"/>
        <v>0</v>
      </c>
      <c r="REC8" s="897">
        <f t="shared" si="191"/>
        <v>0</v>
      </c>
      <c r="RED8" s="897">
        <f t="shared" si="191"/>
        <v>0</v>
      </c>
      <c r="REE8" s="897">
        <f t="shared" si="191"/>
        <v>0</v>
      </c>
      <c r="REF8" s="897">
        <f t="shared" si="191"/>
        <v>0</v>
      </c>
      <c r="REG8" s="897">
        <f t="shared" si="191"/>
        <v>0</v>
      </c>
      <c r="REH8" s="897">
        <f t="shared" si="191"/>
        <v>0</v>
      </c>
      <c r="REI8" s="897">
        <f t="shared" si="191"/>
        <v>0</v>
      </c>
      <c r="REJ8" s="897">
        <f t="shared" si="191"/>
        <v>0</v>
      </c>
      <c r="REK8" s="897">
        <f t="shared" si="191"/>
        <v>0</v>
      </c>
      <c r="REL8" s="897">
        <f t="shared" si="191"/>
        <v>0</v>
      </c>
      <c r="REM8" s="897">
        <f t="shared" si="191"/>
        <v>0</v>
      </c>
      <c r="REN8" s="897">
        <f t="shared" si="191"/>
        <v>0</v>
      </c>
      <c r="REO8" s="897">
        <f t="shared" si="191"/>
        <v>0</v>
      </c>
      <c r="REP8" s="897">
        <f t="shared" si="191"/>
        <v>0</v>
      </c>
      <c r="REQ8" s="897">
        <f t="shared" si="191"/>
        <v>0</v>
      </c>
      <c r="RER8" s="897">
        <f t="shared" ref="RER8:RHC8" si="192">RER9+RER18+RER40+RER44+RER50+RER14</f>
        <v>0</v>
      </c>
      <c r="RES8" s="897">
        <f t="shared" si="192"/>
        <v>0</v>
      </c>
      <c r="RET8" s="897">
        <f t="shared" si="192"/>
        <v>0</v>
      </c>
      <c r="REU8" s="897">
        <f t="shared" si="192"/>
        <v>0</v>
      </c>
      <c r="REV8" s="897">
        <f t="shared" si="192"/>
        <v>0</v>
      </c>
      <c r="REW8" s="897">
        <f t="shared" si="192"/>
        <v>0</v>
      </c>
      <c r="REX8" s="897">
        <f t="shared" si="192"/>
        <v>0</v>
      </c>
      <c r="REY8" s="897">
        <f t="shared" si="192"/>
        <v>0</v>
      </c>
      <c r="REZ8" s="897">
        <f t="shared" si="192"/>
        <v>0</v>
      </c>
      <c r="RFA8" s="897">
        <f t="shared" si="192"/>
        <v>0</v>
      </c>
      <c r="RFB8" s="897">
        <f t="shared" si="192"/>
        <v>0</v>
      </c>
      <c r="RFC8" s="897">
        <f t="shared" si="192"/>
        <v>0</v>
      </c>
      <c r="RFD8" s="897">
        <f t="shared" si="192"/>
        <v>0</v>
      </c>
      <c r="RFE8" s="897">
        <f t="shared" si="192"/>
        <v>0</v>
      </c>
      <c r="RFF8" s="897">
        <f t="shared" si="192"/>
        <v>0</v>
      </c>
      <c r="RFG8" s="897">
        <f t="shared" si="192"/>
        <v>0</v>
      </c>
      <c r="RFH8" s="897">
        <f t="shared" si="192"/>
        <v>0</v>
      </c>
      <c r="RFI8" s="897">
        <f t="shared" si="192"/>
        <v>0</v>
      </c>
      <c r="RFJ8" s="897">
        <f t="shared" si="192"/>
        <v>0</v>
      </c>
      <c r="RFK8" s="897">
        <f t="shared" si="192"/>
        <v>0</v>
      </c>
      <c r="RFL8" s="897">
        <f t="shared" si="192"/>
        <v>0</v>
      </c>
      <c r="RFM8" s="897">
        <f t="shared" si="192"/>
        <v>0</v>
      </c>
      <c r="RFN8" s="897">
        <f t="shared" si="192"/>
        <v>0</v>
      </c>
      <c r="RFO8" s="897">
        <f t="shared" si="192"/>
        <v>0</v>
      </c>
      <c r="RFP8" s="897">
        <f t="shared" si="192"/>
        <v>0</v>
      </c>
      <c r="RFQ8" s="897">
        <f t="shared" si="192"/>
        <v>0</v>
      </c>
      <c r="RFR8" s="897">
        <f t="shared" si="192"/>
        <v>0</v>
      </c>
      <c r="RFS8" s="897">
        <f t="shared" si="192"/>
        <v>0</v>
      </c>
      <c r="RFT8" s="897">
        <f t="shared" si="192"/>
        <v>0</v>
      </c>
      <c r="RFU8" s="897">
        <f t="shared" si="192"/>
        <v>0</v>
      </c>
      <c r="RFV8" s="897">
        <f t="shared" si="192"/>
        <v>0</v>
      </c>
      <c r="RFW8" s="897">
        <f t="shared" si="192"/>
        <v>0</v>
      </c>
      <c r="RFX8" s="897">
        <f t="shared" si="192"/>
        <v>0</v>
      </c>
      <c r="RFY8" s="897">
        <f t="shared" si="192"/>
        <v>0</v>
      </c>
      <c r="RFZ8" s="897">
        <f t="shared" si="192"/>
        <v>0</v>
      </c>
      <c r="RGA8" s="897">
        <f t="shared" si="192"/>
        <v>0</v>
      </c>
      <c r="RGB8" s="897">
        <f t="shared" si="192"/>
        <v>0</v>
      </c>
      <c r="RGC8" s="897">
        <f t="shared" si="192"/>
        <v>0</v>
      </c>
      <c r="RGD8" s="897">
        <f t="shared" si="192"/>
        <v>0</v>
      </c>
      <c r="RGE8" s="897">
        <f t="shared" si="192"/>
        <v>0</v>
      </c>
      <c r="RGF8" s="897">
        <f t="shared" si="192"/>
        <v>0</v>
      </c>
      <c r="RGG8" s="897">
        <f t="shared" si="192"/>
        <v>0</v>
      </c>
      <c r="RGH8" s="897">
        <f t="shared" si="192"/>
        <v>0</v>
      </c>
      <c r="RGI8" s="897">
        <f t="shared" si="192"/>
        <v>0</v>
      </c>
      <c r="RGJ8" s="897">
        <f t="shared" si="192"/>
        <v>0</v>
      </c>
      <c r="RGK8" s="897">
        <f t="shared" si="192"/>
        <v>0</v>
      </c>
      <c r="RGL8" s="897">
        <f t="shared" si="192"/>
        <v>0</v>
      </c>
      <c r="RGM8" s="897">
        <f t="shared" si="192"/>
        <v>0</v>
      </c>
      <c r="RGN8" s="897">
        <f t="shared" si="192"/>
        <v>0</v>
      </c>
      <c r="RGO8" s="897">
        <f t="shared" si="192"/>
        <v>0</v>
      </c>
      <c r="RGP8" s="897">
        <f t="shared" si="192"/>
        <v>0</v>
      </c>
      <c r="RGQ8" s="897">
        <f t="shared" si="192"/>
        <v>0</v>
      </c>
      <c r="RGR8" s="897">
        <f t="shared" si="192"/>
        <v>0</v>
      </c>
      <c r="RGS8" s="897">
        <f t="shared" si="192"/>
        <v>0</v>
      </c>
      <c r="RGT8" s="897">
        <f t="shared" si="192"/>
        <v>0</v>
      </c>
      <c r="RGU8" s="897">
        <f t="shared" si="192"/>
        <v>0</v>
      </c>
      <c r="RGV8" s="897">
        <f t="shared" si="192"/>
        <v>0</v>
      </c>
      <c r="RGW8" s="897">
        <f t="shared" si="192"/>
        <v>0</v>
      </c>
      <c r="RGX8" s="897">
        <f t="shared" si="192"/>
        <v>0</v>
      </c>
      <c r="RGY8" s="897">
        <f t="shared" si="192"/>
        <v>0</v>
      </c>
      <c r="RGZ8" s="897">
        <f t="shared" si="192"/>
        <v>0</v>
      </c>
      <c r="RHA8" s="897">
        <f t="shared" si="192"/>
        <v>0</v>
      </c>
      <c r="RHB8" s="897">
        <f t="shared" si="192"/>
        <v>0</v>
      </c>
      <c r="RHC8" s="897">
        <f t="shared" si="192"/>
        <v>0</v>
      </c>
      <c r="RHD8" s="897">
        <f t="shared" ref="RHD8:RJO8" si="193">RHD9+RHD18+RHD40+RHD44+RHD50+RHD14</f>
        <v>0</v>
      </c>
      <c r="RHE8" s="897">
        <f t="shared" si="193"/>
        <v>0</v>
      </c>
      <c r="RHF8" s="897">
        <f t="shared" si="193"/>
        <v>0</v>
      </c>
      <c r="RHG8" s="897">
        <f t="shared" si="193"/>
        <v>0</v>
      </c>
      <c r="RHH8" s="897">
        <f t="shared" si="193"/>
        <v>0</v>
      </c>
      <c r="RHI8" s="897">
        <f t="shared" si="193"/>
        <v>0</v>
      </c>
      <c r="RHJ8" s="897">
        <f t="shared" si="193"/>
        <v>0</v>
      </c>
      <c r="RHK8" s="897">
        <f t="shared" si="193"/>
        <v>0</v>
      </c>
      <c r="RHL8" s="897">
        <f t="shared" si="193"/>
        <v>0</v>
      </c>
      <c r="RHM8" s="897">
        <f t="shared" si="193"/>
        <v>0</v>
      </c>
      <c r="RHN8" s="897">
        <f t="shared" si="193"/>
        <v>0</v>
      </c>
      <c r="RHO8" s="897">
        <f t="shared" si="193"/>
        <v>0</v>
      </c>
      <c r="RHP8" s="897">
        <f t="shared" si="193"/>
        <v>0</v>
      </c>
      <c r="RHQ8" s="897">
        <f t="shared" si="193"/>
        <v>0</v>
      </c>
      <c r="RHR8" s="897">
        <f t="shared" si="193"/>
        <v>0</v>
      </c>
      <c r="RHS8" s="897">
        <f t="shared" si="193"/>
        <v>0</v>
      </c>
      <c r="RHT8" s="897">
        <f t="shared" si="193"/>
        <v>0</v>
      </c>
      <c r="RHU8" s="897">
        <f t="shared" si="193"/>
        <v>0</v>
      </c>
      <c r="RHV8" s="897">
        <f t="shared" si="193"/>
        <v>0</v>
      </c>
      <c r="RHW8" s="897">
        <f t="shared" si="193"/>
        <v>0</v>
      </c>
      <c r="RHX8" s="897">
        <f t="shared" si="193"/>
        <v>0</v>
      </c>
      <c r="RHY8" s="897">
        <f t="shared" si="193"/>
        <v>0</v>
      </c>
      <c r="RHZ8" s="897">
        <f t="shared" si="193"/>
        <v>0</v>
      </c>
      <c r="RIA8" s="897">
        <f t="shared" si="193"/>
        <v>0</v>
      </c>
      <c r="RIB8" s="897">
        <f t="shared" si="193"/>
        <v>0</v>
      </c>
      <c r="RIC8" s="897">
        <f t="shared" si="193"/>
        <v>0</v>
      </c>
      <c r="RID8" s="897">
        <f t="shared" si="193"/>
        <v>0</v>
      </c>
      <c r="RIE8" s="897">
        <f t="shared" si="193"/>
        <v>0</v>
      </c>
      <c r="RIF8" s="897">
        <f t="shared" si="193"/>
        <v>0</v>
      </c>
      <c r="RIG8" s="897">
        <f t="shared" si="193"/>
        <v>0</v>
      </c>
      <c r="RIH8" s="897">
        <f t="shared" si="193"/>
        <v>0</v>
      </c>
      <c r="RII8" s="897">
        <f t="shared" si="193"/>
        <v>0</v>
      </c>
      <c r="RIJ8" s="897">
        <f t="shared" si="193"/>
        <v>0</v>
      </c>
      <c r="RIK8" s="897">
        <f t="shared" si="193"/>
        <v>0</v>
      </c>
      <c r="RIL8" s="897">
        <f t="shared" si="193"/>
        <v>0</v>
      </c>
      <c r="RIM8" s="897">
        <f t="shared" si="193"/>
        <v>0</v>
      </c>
      <c r="RIN8" s="897">
        <f t="shared" si="193"/>
        <v>0</v>
      </c>
      <c r="RIO8" s="897">
        <f t="shared" si="193"/>
        <v>0</v>
      </c>
      <c r="RIP8" s="897">
        <f t="shared" si="193"/>
        <v>0</v>
      </c>
      <c r="RIQ8" s="897">
        <f t="shared" si="193"/>
        <v>0</v>
      </c>
      <c r="RIR8" s="897">
        <f t="shared" si="193"/>
        <v>0</v>
      </c>
      <c r="RIS8" s="897">
        <f t="shared" si="193"/>
        <v>0</v>
      </c>
      <c r="RIT8" s="897">
        <f t="shared" si="193"/>
        <v>0</v>
      </c>
      <c r="RIU8" s="897">
        <f t="shared" si="193"/>
        <v>0</v>
      </c>
      <c r="RIV8" s="897">
        <f t="shared" si="193"/>
        <v>0</v>
      </c>
      <c r="RIW8" s="897">
        <f t="shared" si="193"/>
        <v>0</v>
      </c>
      <c r="RIX8" s="897">
        <f t="shared" si="193"/>
        <v>0</v>
      </c>
      <c r="RIY8" s="897">
        <f t="shared" si="193"/>
        <v>0</v>
      </c>
      <c r="RIZ8" s="897">
        <f t="shared" si="193"/>
        <v>0</v>
      </c>
      <c r="RJA8" s="897">
        <f t="shared" si="193"/>
        <v>0</v>
      </c>
      <c r="RJB8" s="897">
        <f t="shared" si="193"/>
        <v>0</v>
      </c>
      <c r="RJC8" s="897">
        <f t="shared" si="193"/>
        <v>0</v>
      </c>
      <c r="RJD8" s="897">
        <f t="shared" si="193"/>
        <v>0</v>
      </c>
      <c r="RJE8" s="897">
        <f t="shared" si="193"/>
        <v>0</v>
      </c>
      <c r="RJF8" s="897">
        <f t="shared" si="193"/>
        <v>0</v>
      </c>
      <c r="RJG8" s="897">
        <f t="shared" si="193"/>
        <v>0</v>
      </c>
      <c r="RJH8" s="897">
        <f t="shared" si="193"/>
        <v>0</v>
      </c>
      <c r="RJI8" s="897">
        <f t="shared" si="193"/>
        <v>0</v>
      </c>
      <c r="RJJ8" s="897">
        <f t="shared" si="193"/>
        <v>0</v>
      </c>
      <c r="RJK8" s="897">
        <f t="shared" si="193"/>
        <v>0</v>
      </c>
      <c r="RJL8" s="897">
        <f t="shared" si="193"/>
        <v>0</v>
      </c>
      <c r="RJM8" s="897">
        <f t="shared" si="193"/>
        <v>0</v>
      </c>
      <c r="RJN8" s="897">
        <f t="shared" si="193"/>
        <v>0</v>
      </c>
      <c r="RJO8" s="897">
        <f t="shared" si="193"/>
        <v>0</v>
      </c>
      <c r="RJP8" s="897">
        <f t="shared" ref="RJP8:RMA8" si="194">RJP9+RJP18+RJP40+RJP44+RJP50+RJP14</f>
        <v>0</v>
      </c>
      <c r="RJQ8" s="897">
        <f t="shared" si="194"/>
        <v>0</v>
      </c>
      <c r="RJR8" s="897">
        <f t="shared" si="194"/>
        <v>0</v>
      </c>
      <c r="RJS8" s="897">
        <f t="shared" si="194"/>
        <v>0</v>
      </c>
      <c r="RJT8" s="897">
        <f t="shared" si="194"/>
        <v>0</v>
      </c>
      <c r="RJU8" s="897">
        <f t="shared" si="194"/>
        <v>0</v>
      </c>
      <c r="RJV8" s="897">
        <f t="shared" si="194"/>
        <v>0</v>
      </c>
      <c r="RJW8" s="897">
        <f t="shared" si="194"/>
        <v>0</v>
      </c>
      <c r="RJX8" s="897">
        <f t="shared" si="194"/>
        <v>0</v>
      </c>
      <c r="RJY8" s="897">
        <f t="shared" si="194"/>
        <v>0</v>
      </c>
      <c r="RJZ8" s="897">
        <f t="shared" si="194"/>
        <v>0</v>
      </c>
      <c r="RKA8" s="897">
        <f t="shared" si="194"/>
        <v>0</v>
      </c>
      <c r="RKB8" s="897">
        <f t="shared" si="194"/>
        <v>0</v>
      </c>
      <c r="RKC8" s="897">
        <f t="shared" si="194"/>
        <v>0</v>
      </c>
      <c r="RKD8" s="897">
        <f t="shared" si="194"/>
        <v>0</v>
      </c>
      <c r="RKE8" s="897">
        <f t="shared" si="194"/>
        <v>0</v>
      </c>
      <c r="RKF8" s="897">
        <f t="shared" si="194"/>
        <v>0</v>
      </c>
      <c r="RKG8" s="897">
        <f t="shared" si="194"/>
        <v>0</v>
      </c>
      <c r="RKH8" s="897">
        <f t="shared" si="194"/>
        <v>0</v>
      </c>
      <c r="RKI8" s="897">
        <f t="shared" si="194"/>
        <v>0</v>
      </c>
      <c r="RKJ8" s="897">
        <f t="shared" si="194"/>
        <v>0</v>
      </c>
      <c r="RKK8" s="897">
        <f t="shared" si="194"/>
        <v>0</v>
      </c>
      <c r="RKL8" s="897">
        <f t="shared" si="194"/>
        <v>0</v>
      </c>
      <c r="RKM8" s="897">
        <f t="shared" si="194"/>
        <v>0</v>
      </c>
      <c r="RKN8" s="897">
        <f t="shared" si="194"/>
        <v>0</v>
      </c>
      <c r="RKO8" s="897">
        <f t="shared" si="194"/>
        <v>0</v>
      </c>
      <c r="RKP8" s="897">
        <f t="shared" si="194"/>
        <v>0</v>
      </c>
      <c r="RKQ8" s="897">
        <f t="shared" si="194"/>
        <v>0</v>
      </c>
      <c r="RKR8" s="897">
        <f t="shared" si="194"/>
        <v>0</v>
      </c>
      <c r="RKS8" s="897">
        <f t="shared" si="194"/>
        <v>0</v>
      </c>
      <c r="RKT8" s="897">
        <f t="shared" si="194"/>
        <v>0</v>
      </c>
      <c r="RKU8" s="897">
        <f t="shared" si="194"/>
        <v>0</v>
      </c>
      <c r="RKV8" s="897">
        <f t="shared" si="194"/>
        <v>0</v>
      </c>
      <c r="RKW8" s="897">
        <f t="shared" si="194"/>
        <v>0</v>
      </c>
      <c r="RKX8" s="897">
        <f t="shared" si="194"/>
        <v>0</v>
      </c>
      <c r="RKY8" s="897">
        <f t="shared" si="194"/>
        <v>0</v>
      </c>
      <c r="RKZ8" s="897">
        <f t="shared" si="194"/>
        <v>0</v>
      </c>
      <c r="RLA8" s="897">
        <f t="shared" si="194"/>
        <v>0</v>
      </c>
      <c r="RLB8" s="897">
        <f t="shared" si="194"/>
        <v>0</v>
      </c>
      <c r="RLC8" s="897">
        <f t="shared" si="194"/>
        <v>0</v>
      </c>
      <c r="RLD8" s="897">
        <f t="shared" si="194"/>
        <v>0</v>
      </c>
      <c r="RLE8" s="897">
        <f t="shared" si="194"/>
        <v>0</v>
      </c>
      <c r="RLF8" s="897">
        <f t="shared" si="194"/>
        <v>0</v>
      </c>
      <c r="RLG8" s="897">
        <f t="shared" si="194"/>
        <v>0</v>
      </c>
      <c r="RLH8" s="897">
        <f t="shared" si="194"/>
        <v>0</v>
      </c>
      <c r="RLI8" s="897">
        <f t="shared" si="194"/>
        <v>0</v>
      </c>
      <c r="RLJ8" s="897">
        <f t="shared" si="194"/>
        <v>0</v>
      </c>
      <c r="RLK8" s="897">
        <f t="shared" si="194"/>
        <v>0</v>
      </c>
      <c r="RLL8" s="897">
        <f t="shared" si="194"/>
        <v>0</v>
      </c>
      <c r="RLM8" s="897">
        <f t="shared" si="194"/>
        <v>0</v>
      </c>
      <c r="RLN8" s="897">
        <f t="shared" si="194"/>
        <v>0</v>
      </c>
      <c r="RLO8" s="897">
        <f t="shared" si="194"/>
        <v>0</v>
      </c>
      <c r="RLP8" s="897">
        <f t="shared" si="194"/>
        <v>0</v>
      </c>
      <c r="RLQ8" s="897">
        <f t="shared" si="194"/>
        <v>0</v>
      </c>
      <c r="RLR8" s="897">
        <f t="shared" si="194"/>
        <v>0</v>
      </c>
      <c r="RLS8" s="897">
        <f t="shared" si="194"/>
        <v>0</v>
      </c>
      <c r="RLT8" s="897">
        <f t="shared" si="194"/>
        <v>0</v>
      </c>
      <c r="RLU8" s="897">
        <f t="shared" si="194"/>
        <v>0</v>
      </c>
      <c r="RLV8" s="897">
        <f t="shared" si="194"/>
        <v>0</v>
      </c>
      <c r="RLW8" s="897">
        <f t="shared" si="194"/>
        <v>0</v>
      </c>
      <c r="RLX8" s="897">
        <f t="shared" si="194"/>
        <v>0</v>
      </c>
      <c r="RLY8" s="897">
        <f t="shared" si="194"/>
        <v>0</v>
      </c>
      <c r="RLZ8" s="897">
        <f t="shared" si="194"/>
        <v>0</v>
      </c>
      <c r="RMA8" s="897">
        <f t="shared" si="194"/>
        <v>0</v>
      </c>
      <c r="RMB8" s="897">
        <f t="shared" ref="RMB8:ROM8" si="195">RMB9+RMB18+RMB40+RMB44+RMB50+RMB14</f>
        <v>0</v>
      </c>
      <c r="RMC8" s="897">
        <f t="shared" si="195"/>
        <v>0</v>
      </c>
      <c r="RMD8" s="897">
        <f t="shared" si="195"/>
        <v>0</v>
      </c>
      <c r="RME8" s="897">
        <f t="shared" si="195"/>
        <v>0</v>
      </c>
      <c r="RMF8" s="897">
        <f t="shared" si="195"/>
        <v>0</v>
      </c>
      <c r="RMG8" s="897">
        <f t="shared" si="195"/>
        <v>0</v>
      </c>
      <c r="RMH8" s="897">
        <f t="shared" si="195"/>
        <v>0</v>
      </c>
      <c r="RMI8" s="897">
        <f t="shared" si="195"/>
        <v>0</v>
      </c>
      <c r="RMJ8" s="897">
        <f t="shared" si="195"/>
        <v>0</v>
      </c>
      <c r="RMK8" s="897">
        <f t="shared" si="195"/>
        <v>0</v>
      </c>
      <c r="RML8" s="897">
        <f t="shared" si="195"/>
        <v>0</v>
      </c>
      <c r="RMM8" s="897">
        <f t="shared" si="195"/>
        <v>0</v>
      </c>
      <c r="RMN8" s="897">
        <f t="shared" si="195"/>
        <v>0</v>
      </c>
      <c r="RMO8" s="897">
        <f t="shared" si="195"/>
        <v>0</v>
      </c>
      <c r="RMP8" s="897">
        <f t="shared" si="195"/>
        <v>0</v>
      </c>
      <c r="RMQ8" s="897">
        <f t="shared" si="195"/>
        <v>0</v>
      </c>
      <c r="RMR8" s="897">
        <f t="shared" si="195"/>
        <v>0</v>
      </c>
      <c r="RMS8" s="897">
        <f t="shared" si="195"/>
        <v>0</v>
      </c>
      <c r="RMT8" s="897">
        <f t="shared" si="195"/>
        <v>0</v>
      </c>
      <c r="RMU8" s="897">
        <f t="shared" si="195"/>
        <v>0</v>
      </c>
      <c r="RMV8" s="897">
        <f t="shared" si="195"/>
        <v>0</v>
      </c>
      <c r="RMW8" s="897">
        <f t="shared" si="195"/>
        <v>0</v>
      </c>
      <c r="RMX8" s="897">
        <f t="shared" si="195"/>
        <v>0</v>
      </c>
      <c r="RMY8" s="897">
        <f t="shared" si="195"/>
        <v>0</v>
      </c>
      <c r="RMZ8" s="897">
        <f t="shared" si="195"/>
        <v>0</v>
      </c>
      <c r="RNA8" s="897">
        <f t="shared" si="195"/>
        <v>0</v>
      </c>
      <c r="RNB8" s="897">
        <f t="shared" si="195"/>
        <v>0</v>
      </c>
      <c r="RNC8" s="897">
        <f t="shared" si="195"/>
        <v>0</v>
      </c>
      <c r="RND8" s="897">
        <f t="shared" si="195"/>
        <v>0</v>
      </c>
      <c r="RNE8" s="897">
        <f t="shared" si="195"/>
        <v>0</v>
      </c>
      <c r="RNF8" s="897">
        <f t="shared" si="195"/>
        <v>0</v>
      </c>
      <c r="RNG8" s="897">
        <f t="shared" si="195"/>
        <v>0</v>
      </c>
      <c r="RNH8" s="897">
        <f t="shared" si="195"/>
        <v>0</v>
      </c>
      <c r="RNI8" s="897">
        <f t="shared" si="195"/>
        <v>0</v>
      </c>
      <c r="RNJ8" s="897">
        <f t="shared" si="195"/>
        <v>0</v>
      </c>
      <c r="RNK8" s="897">
        <f t="shared" si="195"/>
        <v>0</v>
      </c>
      <c r="RNL8" s="897">
        <f t="shared" si="195"/>
        <v>0</v>
      </c>
      <c r="RNM8" s="897">
        <f t="shared" si="195"/>
        <v>0</v>
      </c>
      <c r="RNN8" s="897">
        <f t="shared" si="195"/>
        <v>0</v>
      </c>
      <c r="RNO8" s="897">
        <f t="shared" si="195"/>
        <v>0</v>
      </c>
      <c r="RNP8" s="897">
        <f t="shared" si="195"/>
        <v>0</v>
      </c>
      <c r="RNQ8" s="897">
        <f t="shared" si="195"/>
        <v>0</v>
      </c>
      <c r="RNR8" s="897">
        <f t="shared" si="195"/>
        <v>0</v>
      </c>
      <c r="RNS8" s="897">
        <f t="shared" si="195"/>
        <v>0</v>
      </c>
      <c r="RNT8" s="897">
        <f t="shared" si="195"/>
        <v>0</v>
      </c>
      <c r="RNU8" s="897">
        <f t="shared" si="195"/>
        <v>0</v>
      </c>
      <c r="RNV8" s="897">
        <f t="shared" si="195"/>
        <v>0</v>
      </c>
      <c r="RNW8" s="897">
        <f t="shared" si="195"/>
        <v>0</v>
      </c>
      <c r="RNX8" s="897">
        <f t="shared" si="195"/>
        <v>0</v>
      </c>
      <c r="RNY8" s="897">
        <f t="shared" si="195"/>
        <v>0</v>
      </c>
      <c r="RNZ8" s="897">
        <f t="shared" si="195"/>
        <v>0</v>
      </c>
      <c r="ROA8" s="897">
        <f t="shared" si="195"/>
        <v>0</v>
      </c>
      <c r="ROB8" s="897">
        <f t="shared" si="195"/>
        <v>0</v>
      </c>
      <c r="ROC8" s="897">
        <f t="shared" si="195"/>
        <v>0</v>
      </c>
      <c r="ROD8" s="897">
        <f t="shared" si="195"/>
        <v>0</v>
      </c>
      <c r="ROE8" s="897">
        <f t="shared" si="195"/>
        <v>0</v>
      </c>
      <c r="ROF8" s="897">
        <f t="shared" si="195"/>
        <v>0</v>
      </c>
      <c r="ROG8" s="897">
        <f t="shared" si="195"/>
        <v>0</v>
      </c>
      <c r="ROH8" s="897">
        <f t="shared" si="195"/>
        <v>0</v>
      </c>
      <c r="ROI8" s="897">
        <f t="shared" si="195"/>
        <v>0</v>
      </c>
      <c r="ROJ8" s="897">
        <f t="shared" si="195"/>
        <v>0</v>
      </c>
      <c r="ROK8" s="897">
        <f t="shared" si="195"/>
        <v>0</v>
      </c>
      <c r="ROL8" s="897">
        <f t="shared" si="195"/>
        <v>0</v>
      </c>
      <c r="ROM8" s="897">
        <f t="shared" si="195"/>
        <v>0</v>
      </c>
      <c r="RON8" s="897">
        <f t="shared" ref="RON8:RQY8" si="196">RON9+RON18+RON40+RON44+RON50+RON14</f>
        <v>0</v>
      </c>
      <c r="ROO8" s="897">
        <f t="shared" si="196"/>
        <v>0</v>
      </c>
      <c r="ROP8" s="897">
        <f t="shared" si="196"/>
        <v>0</v>
      </c>
      <c r="ROQ8" s="897">
        <f t="shared" si="196"/>
        <v>0</v>
      </c>
      <c r="ROR8" s="897">
        <f t="shared" si="196"/>
        <v>0</v>
      </c>
      <c r="ROS8" s="897">
        <f t="shared" si="196"/>
        <v>0</v>
      </c>
      <c r="ROT8" s="897">
        <f t="shared" si="196"/>
        <v>0</v>
      </c>
      <c r="ROU8" s="897">
        <f t="shared" si="196"/>
        <v>0</v>
      </c>
      <c r="ROV8" s="897">
        <f t="shared" si="196"/>
        <v>0</v>
      </c>
      <c r="ROW8" s="897">
        <f t="shared" si="196"/>
        <v>0</v>
      </c>
      <c r="ROX8" s="897">
        <f t="shared" si="196"/>
        <v>0</v>
      </c>
      <c r="ROY8" s="897">
        <f t="shared" si="196"/>
        <v>0</v>
      </c>
      <c r="ROZ8" s="897">
        <f t="shared" si="196"/>
        <v>0</v>
      </c>
      <c r="RPA8" s="897">
        <f t="shared" si="196"/>
        <v>0</v>
      </c>
      <c r="RPB8" s="897">
        <f t="shared" si="196"/>
        <v>0</v>
      </c>
      <c r="RPC8" s="897">
        <f t="shared" si="196"/>
        <v>0</v>
      </c>
      <c r="RPD8" s="897">
        <f t="shared" si="196"/>
        <v>0</v>
      </c>
      <c r="RPE8" s="897">
        <f t="shared" si="196"/>
        <v>0</v>
      </c>
      <c r="RPF8" s="897">
        <f t="shared" si="196"/>
        <v>0</v>
      </c>
      <c r="RPG8" s="897">
        <f t="shared" si="196"/>
        <v>0</v>
      </c>
      <c r="RPH8" s="897">
        <f t="shared" si="196"/>
        <v>0</v>
      </c>
      <c r="RPI8" s="897">
        <f t="shared" si="196"/>
        <v>0</v>
      </c>
      <c r="RPJ8" s="897">
        <f t="shared" si="196"/>
        <v>0</v>
      </c>
      <c r="RPK8" s="897">
        <f t="shared" si="196"/>
        <v>0</v>
      </c>
      <c r="RPL8" s="897">
        <f t="shared" si="196"/>
        <v>0</v>
      </c>
      <c r="RPM8" s="897">
        <f t="shared" si="196"/>
        <v>0</v>
      </c>
      <c r="RPN8" s="897">
        <f t="shared" si="196"/>
        <v>0</v>
      </c>
      <c r="RPO8" s="897">
        <f t="shared" si="196"/>
        <v>0</v>
      </c>
      <c r="RPP8" s="897">
        <f t="shared" si="196"/>
        <v>0</v>
      </c>
      <c r="RPQ8" s="897">
        <f t="shared" si="196"/>
        <v>0</v>
      </c>
      <c r="RPR8" s="897">
        <f t="shared" si="196"/>
        <v>0</v>
      </c>
      <c r="RPS8" s="897">
        <f t="shared" si="196"/>
        <v>0</v>
      </c>
      <c r="RPT8" s="897">
        <f t="shared" si="196"/>
        <v>0</v>
      </c>
      <c r="RPU8" s="897">
        <f t="shared" si="196"/>
        <v>0</v>
      </c>
      <c r="RPV8" s="897">
        <f t="shared" si="196"/>
        <v>0</v>
      </c>
      <c r="RPW8" s="897">
        <f t="shared" si="196"/>
        <v>0</v>
      </c>
      <c r="RPX8" s="897">
        <f t="shared" si="196"/>
        <v>0</v>
      </c>
      <c r="RPY8" s="897">
        <f t="shared" si="196"/>
        <v>0</v>
      </c>
      <c r="RPZ8" s="897">
        <f t="shared" si="196"/>
        <v>0</v>
      </c>
      <c r="RQA8" s="897">
        <f t="shared" si="196"/>
        <v>0</v>
      </c>
      <c r="RQB8" s="897">
        <f t="shared" si="196"/>
        <v>0</v>
      </c>
      <c r="RQC8" s="897">
        <f t="shared" si="196"/>
        <v>0</v>
      </c>
      <c r="RQD8" s="897">
        <f t="shared" si="196"/>
        <v>0</v>
      </c>
      <c r="RQE8" s="897">
        <f t="shared" si="196"/>
        <v>0</v>
      </c>
      <c r="RQF8" s="897">
        <f t="shared" si="196"/>
        <v>0</v>
      </c>
      <c r="RQG8" s="897">
        <f t="shared" si="196"/>
        <v>0</v>
      </c>
      <c r="RQH8" s="897">
        <f t="shared" si="196"/>
        <v>0</v>
      </c>
      <c r="RQI8" s="897">
        <f t="shared" si="196"/>
        <v>0</v>
      </c>
      <c r="RQJ8" s="897">
        <f t="shared" si="196"/>
        <v>0</v>
      </c>
      <c r="RQK8" s="897">
        <f t="shared" si="196"/>
        <v>0</v>
      </c>
      <c r="RQL8" s="897">
        <f t="shared" si="196"/>
        <v>0</v>
      </c>
      <c r="RQM8" s="897">
        <f t="shared" si="196"/>
        <v>0</v>
      </c>
      <c r="RQN8" s="897">
        <f t="shared" si="196"/>
        <v>0</v>
      </c>
      <c r="RQO8" s="897">
        <f t="shared" si="196"/>
        <v>0</v>
      </c>
      <c r="RQP8" s="897">
        <f t="shared" si="196"/>
        <v>0</v>
      </c>
      <c r="RQQ8" s="897">
        <f t="shared" si="196"/>
        <v>0</v>
      </c>
      <c r="RQR8" s="897">
        <f t="shared" si="196"/>
        <v>0</v>
      </c>
      <c r="RQS8" s="897">
        <f t="shared" si="196"/>
        <v>0</v>
      </c>
      <c r="RQT8" s="897">
        <f t="shared" si="196"/>
        <v>0</v>
      </c>
      <c r="RQU8" s="897">
        <f t="shared" si="196"/>
        <v>0</v>
      </c>
      <c r="RQV8" s="897">
        <f t="shared" si="196"/>
        <v>0</v>
      </c>
      <c r="RQW8" s="897">
        <f t="shared" si="196"/>
        <v>0</v>
      </c>
      <c r="RQX8" s="897">
        <f t="shared" si="196"/>
        <v>0</v>
      </c>
      <c r="RQY8" s="897">
        <f t="shared" si="196"/>
        <v>0</v>
      </c>
      <c r="RQZ8" s="897">
        <f t="shared" ref="RQZ8:RTK8" si="197">RQZ9+RQZ18+RQZ40+RQZ44+RQZ50+RQZ14</f>
        <v>0</v>
      </c>
      <c r="RRA8" s="897">
        <f t="shared" si="197"/>
        <v>0</v>
      </c>
      <c r="RRB8" s="897">
        <f t="shared" si="197"/>
        <v>0</v>
      </c>
      <c r="RRC8" s="897">
        <f t="shared" si="197"/>
        <v>0</v>
      </c>
      <c r="RRD8" s="897">
        <f t="shared" si="197"/>
        <v>0</v>
      </c>
      <c r="RRE8" s="897">
        <f t="shared" si="197"/>
        <v>0</v>
      </c>
      <c r="RRF8" s="897">
        <f t="shared" si="197"/>
        <v>0</v>
      </c>
      <c r="RRG8" s="897">
        <f t="shared" si="197"/>
        <v>0</v>
      </c>
      <c r="RRH8" s="897">
        <f t="shared" si="197"/>
        <v>0</v>
      </c>
      <c r="RRI8" s="897">
        <f t="shared" si="197"/>
        <v>0</v>
      </c>
      <c r="RRJ8" s="897">
        <f t="shared" si="197"/>
        <v>0</v>
      </c>
      <c r="RRK8" s="897">
        <f t="shared" si="197"/>
        <v>0</v>
      </c>
      <c r="RRL8" s="897">
        <f t="shared" si="197"/>
        <v>0</v>
      </c>
      <c r="RRM8" s="897">
        <f t="shared" si="197"/>
        <v>0</v>
      </c>
      <c r="RRN8" s="897">
        <f t="shared" si="197"/>
        <v>0</v>
      </c>
      <c r="RRO8" s="897">
        <f t="shared" si="197"/>
        <v>0</v>
      </c>
      <c r="RRP8" s="897">
        <f t="shared" si="197"/>
        <v>0</v>
      </c>
      <c r="RRQ8" s="897">
        <f t="shared" si="197"/>
        <v>0</v>
      </c>
      <c r="RRR8" s="897">
        <f t="shared" si="197"/>
        <v>0</v>
      </c>
      <c r="RRS8" s="897">
        <f t="shared" si="197"/>
        <v>0</v>
      </c>
      <c r="RRT8" s="897">
        <f t="shared" si="197"/>
        <v>0</v>
      </c>
      <c r="RRU8" s="897">
        <f t="shared" si="197"/>
        <v>0</v>
      </c>
      <c r="RRV8" s="897">
        <f t="shared" si="197"/>
        <v>0</v>
      </c>
      <c r="RRW8" s="897">
        <f t="shared" si="197"/>
        <v>0</v>
      </c>
      <c r="RRX8" s="897">
        <f t="shared" si="197"/>
        <v>0</v>
      </c>
      <c r="RRY8" s="897">
        <f t="shared" si="197"/>
        <v>0</v>
      </c>
      <c r="RRZ8" s="897">
        <f t="shared" si="197"/>
        <v>0</v>
      </c>
      <c r="RSA8" s="897">
        <f t="shared" si="197"/>
        <v>0</v>
      </c>
      <c r="RSB8" s="897">
        <f t="shared" si="197"/>
        <v>0</v>
      </c>
      <c r="RSC8" s="897">
        <f t="shared" si="197"/>
        <v>0</v>
      </c>
      <c r="RSD8" s="897">
        <f t="shared" si="197"/>
        <v>0</v>
      </c>
      <c r="RSE8" s="897">
        <f t="shared" si="197"/>
        <v>0</v>
      </c>
      <c r="RSF8" s="897">
        <f t="shared" si="197"/>
        <v>0</v>
      </c>
      <c r="RSG8" s="897">
        <f t="shared" si="197"/>
        <v>0</v>
      </c>
      <c r="RSH8" s="897">
        <f t="shared" si="197"/>
        <v>0</v>
      </c>
      <c r="RSI8" s="897">
        <f t="shared" si="197"/>
        <v>0</v>
      </c>
      <c r="RSJ8" s="897">
        <f t="shared" si="197"/>
        <v>0</v>
      </c>
      <c r="RSK8" s="897">
        <f t="shared" si="197"/>
        <v>0</v>
      </c>
      <c r="RSL8" s="897">
        <f t="shared" si="197"/>
        <v>0</v>
      </c>
      <c r="RSM8" s="897">
        <f t="shared" si="197"/>
        <v>0</v>
      </c>
      <c r="RSN8" s="897">
        <f t="shared" si="197"/>
        <v>0</v>
      </c>
      <c r="RSO8" s="897">
        <f t="shared" si="197"/>
        <v>0</v>
      </c>
      <c r="RSP8" s="897">
        <f t="shared" si="197"/>
        <v>0</v>
      </c>
      <c r="RSQ8" s="897">
        <f t="shared" si="197"/>
        <v>0</v>
      </c>
      <c r="RSR8" s="897">
        <f t="shared" si="197"/>
        <v>0</v>
      </c>
      <c r="RSS8" s="897">
        <f t="shared" si="197"/>
        <v>0</v>
      </c>
      <c r="RST8" s="897">
        <f t="shared" si="197"/>
        <v>0</v>
      </c>
      <c r="RSU8" s="897">
        <f t="shared" si="197"/>
        <v>0</v>
      </c>
      <c r="RSV8" s="897">
        <f t="shared" si="197"/>
        <v>0</v>
      </c>
      <c r="RSW8" s="897">
        <f t="shared" si="197"/>
        <v>0</v>
      </c>
      <c r="RSX8" s="897">
        <f t="shared" si="197"/>
        <v>0</v>
      </c>
      <c r="RSY8" s="897">
        <f t="shared" si="197"/>
        <v>0</v>
      </c>
      <c r="RSZ8" s="897">
        <f t="shared" si="197"/>
        <v>0</v>
      </c>
      <c r="RTA8" s="897">
        <f t="shared" si="197"/>
        <v>0</v>
      </c>
      <c r="RTB8" s="897">
        <f t="shared" si="197"/>
        <v>0</v>
      </c>
      <c r="RTC8" s="897">
        <f t="shared" si="197"/>
        <v>0</v>
      </c>
      <c r="RTD8" s="897">
        <f t="shared" si="197"/>
        <v>0</v>
      </c>
      <c r="RTE8" s="897">
        <f t="shared" si="197"/>
        <v>0</v>
      </c>
      <c r="RTF8" s="897">
        <f t="shared" si="197"/>
        <v>0</v>
      </c>
      <c r="RTG8" s="897">
        <f t="shared" si="197"/>
        <v>0</v>
      </c>
      <c r="RTH8" s="897">
        <f t="shared" si="197"/>
        <v>0</v>
      </c>
      <c r="RTI8" s="897">
        <f t="shared" si="197"/>
        <v>0</v>
      </c>
      <c r="RTJ8" s="897">
        <f t="shared" si="197"/>
        <v>0</v>
      </c>
      <c r="RTK8" s="897">
        <f t="shared" si="197"/>
        <v>0</v>
      </c>
      <c r="RTL8" s="897">
        <f t="shared" ref="RTL8:RVW8" si="198">RTL9+RTL18+RTL40+RTL44+RTL50+RTL14</f>
        <v>0</v>
      </c>
      <c r="RTM8" s="897">
        <f t="shared" si="198"/>
        <v>0</v>
      </c>
      <c r="RTN8" s="897">
        <f t="shared" si="198"/>
        <v>0</v>
      </c>
      <c r="RTO8" s="897">
        <f t="shared" si="198"/>
        <v>0</v>
      </c>
      <c r="RTP8" s="897">
        <f t="shared" si="198"/>
        <v>0</v>
      </c>
      <c r="RTQ8" s="897">
        <f t="shared" si="198"/>
        <v>0</v>
      </c>
      <c r="RTR8" s="897">
        <f t="shared" si="198"/>
        <v>0</v>
      </c>
      <c r="RTS8" s="897">
        <f t="shared" si="198"/>
        <v>0</v>
      </c>
      <c r="RTT8" s="897">
        <f t="shared" si="198"/>
        <v>0</v>
      </c>
      <c r="RTU8" s="897">
        <f t="shared" si="198"/>
        <v>0</v>
      </c>
      <c r="RTV8" s="897">
        <f t="shared" si="198"/>
        <v>0</v>
      </c>
      <c r="RTW8" s="897">
        <f t="shared" si="198"/>
        <v>0</v>
      </c>
      <c r="RTX8" s="897">
        <f t="shared" si="198"/>
        <v>0</v>
      </c>
      <c r="RTY8" s="897">
        <f t="shared" si="198"/>
        <v>0</v>
      </c>
      <c r="RTZ8" s="897">
        <f t="shared" si="198"/>
        <v>0</v>
      </c>
      <c r="RUA8" s="897">
        <f t="shared" si="198"/>
        <v>0</v>
      </c>
      <c r="RUB8" s="897">
        <f t="shared" si="198"/>
        <v>0</v>
      </c>
      <c r="RUC8" s="897">
        <f t="shared" si="198"/>
        <v>0</v>
      </c>
      <c r="RUD8" s="897">
        <f t="shared" si="198"/>
        <v>0</v>
      </c>
      <c r="RUE8" s="897">
        <f t="shared" si="198"/>
        <v>0</v>
      </c>
      <c r="RUF8" s="897">
        <f t="shared" si="198"/>
        <v>0</v>
      </c>
      <c r="RUG8" s="897">
        <f t="shared" si="198"/>
        <v>0</v>
      </c>
      <c r="RUH8" s="897">
        <f t="shared" si="198"/>
        <v>0</v>
      </c>
      <c r="RUI8" s="897">
        <f t="shared" si="198"/>
        <v>0</v>
      </c>
      <c r="RUJ8" s="897">
        <f t="shared" si="198"/>
        <v>0</v>
      </c>
      <c r="RUK8" s="897">
        <f t="shared" si="198"/>
        <v>0</v>
      </c>
      <c r="RUL8" s="897">
        <f t="shared" si="198"/>
        <v>0</v>
      </c>
      <c r="RUM8" s="897">
        <f t="shared" si="198"/>
        <v>0</v>
      </c>
      <c r="RUN8" s="897">
        <f t="shared" si="198"/>
        <v>0</v>
      </c>
      <c r="RUO8" s="897">
        <f t="shared" si="198"/>
        <v>0</v>
      </c>
      <c r="RUP8" s="897">
        <f t="shared" si="198"/>
        <v>0</v>
      </c>
      <c r="RUQ8" s="897">
        <f t="shared" si="198"/>
        <v>0</v>
      </c>
      <c r="RUR8" s="897">
        <f t="shared" si="198"/>
        <v>0</v>
      </c>
      <c r="RUS8" s="897">
        <f t="shared" si="198"/>
        <v>0</v>
      </c>
      <c r="RUT8" s="897">
        <f t="shared" si="198"/>
        <v>0</v>
      </c>
      <c r="RUU8" s="897">
        <f t="shared" si="198"/>
        <v>0</v>
      </c>
      <c r="RUV8" s="897">
        <f t="shared" si="198"/>
        <v>0</v>
      </c>
      <c r="RUW8" s="897">
        <f t="shared" si="198"/>
        <v>0</v>
      </c>
      <c r="RUX8" s="897">
        <f t="shared" si="198"/>
        <v>0</v>
      </c>
      <c r="RUY8" s="897">
        <f t="shared" si="198"/>
        <v>0</v>
      </c>
      <c r="RUZ8" s="897">
        <f t="shared" si="198"/>
        <v>0</v>
      </c>
      <c r="RVA8" s="897">
        <f t="shared" si="198"/>
        <v>0</v>
      </c>
      <c r="RVB8" s="897">
        <f t="shared" si="198"/>
        <v>0</v>
      </c>
      <c r="RVC8" s="897">
        <f t="shared" si="198"/>
        <v>0</v>
      </c>
      <c r="RVD8" s="897">
        <f t="shared" si="198"/>
        <v>0</v>
      </c>
      <c r="RVE8" s="897">
        <f t="shared" si="198"/>
        <v>0</v>
      </c>
      <c r="RVF8" s="897">
        <f t="shared" si="198"/>
        <v>0</v>
      </c>
      <c r="RVG8" s="897">
        <f t="shared" si="198"/>
        <v>0</v>
      </c>
      <c r="RVH8" s="897">
        <f t="shared" si="198"/>
        <v>0</v>
      </c>
      <c r="RVI8" s="897">
        <f t="shared" si="198"/>
        <v>0</v>
      </c>
      <c r="RVJ8" s="897">
        <f t="shared" si="198"/>
        <v>0</v>
      </c>
      <c r="RVK8" s="897">
        <f t="shared" si="198"/>
        <v>0</v>
      </c>
      <c r="RVL8" s="897">
        <f t="shared" si="198"/>
        <v>0</v>
      </c>
      <c r="RVM8" s="897">
        <f t="shared" si="198"/>
        <v>0</v>
      </c>
      <c r="RVN8" s="897">
        <f t="shared" si="198"/>
        <v>0</v>
      </c>
      <c r="RVO8" s="897">
        <f t="shared" si="198"/>
        <v>0</v>
      </c>
      <c r="RVP8" s="897">
        <f t="shared" si="198"/>
        <v>0</v>
      </c>
      <c r="RVQ8" s="897">
        <f t="shared" si="198"/>
        <v>0</v>
      </c>
      <c r="RVR8" s="897">
        <f t="shared" si="198"/>
        <v>0</v>
      </c>
      <c r="RVS8" s="897">
        <f t="shared" si="198"/>
        <v>0</v>
      </c>
      <c r="RVT8" s="897">
        <f t="shared" si="198"/>
        <v>0</v>
      </c>
      <c r="RVU8" s="897">
        <f t="shared" si="198"/>
        <v>0</v>
      </c>
      <c r="RVV8" s="897">
        <f t="shared" si="198"/>
        <v>0</v>
      </c>
      <c r="RVW8" s="897">
        <f t="shared" si="198"/>
        <v>0</v>
      </c>
      <c r="RVX8" s="897">
        <f t="shared" ref="RVX8:RYI8" si="199">RVX9+RVX18+RVX40+RVX44+RVX50+RVX14</f>
        <v>0</v>
      </c>
      <c r="RVY8" s="897">
        <f t="shared" si="199"/>
        <v>0</v>
      </c>
      <c r="RVZ8" s="897">
        <f t="shared" si="199"/>
        <v>0</v>
      </c>
      <c r="RWA8" s="897">
        <f t="shared" si="199"/>
        <v>0</v>
      </c>
      <c r="RWB8" s="897">
        <f t="shared" si="199"/>
        <v>0</v>
      </c>
      <c r="RWC8" s="897">
        <f t="shared" si="199"/>
        <v>0</v>
      </c>
      <c r="RWD8" s="897">
        <f t="shared" si="199"/>
        <v>0</v>
      </c>
      <c r="RWE8" s="897">
        <f t="shared" si="199"/>
        <v>0</v>
      </c>
      <c r="RWF8" s="897">
        <f t="shared" si="199"/>
        <v>0</v>
      </c>
      <c r="RWG8" s="897">
        <f t="shared" si="199"/>
        <v>0</v>
      </c>
      <c r="RWH8" s="897">
        <f t="shared" si="199"/>
        <v>0</v>
      </c>
      <c r="RWI8" s="897">
        <f t="shared" si="199"/>
        <v>0</v>
      </c>
      <c r="RWJ8" s="897">
        <f t="shared" si="199"/>
        <v>0</v>
      </c>
      <c r="RWK8" s="897">
        <f t="shared" si="199"/>
        <v>0</v>
      </c>
      <c r="RWL8" s="897">
        <f t="shared" si="199"/>
        <v>0</v>
      </c>
      <c r="RWM8" s="897">
        <f t="shared" si="199"/>
        <v>0</v>
      </c>
      <c r="RWN8" s="897">
        <f t="shared" si="199"/>
        <v>0</v>
      </c>
      <c r="RWO8" s="897">
        <f t="shared" si="199"/>
        <v>0</v>
      </c>
      <c r="RWP8" s="897">
        <f t="shared" si="199"/>
        <v>0</v>
      </c>
      <c r="RWQ8" s="897">
        <f t="shared" si="199"/>
        <v>0</v>
      </c>
      <c r="RWR8" s="897">
        <f t="shared" si="199"/>
        <v>0</v>
      </c>
      <c r="RWS8" s="897">
        <f t="shared" si="199"/>
        <v>0</v>
      </c>
      <c r="RWT8" s="897">
        <f t="shared" si="199"/>
        <v>0</v>
      </c>
      <c r="RWU8" s="897">
        <f t="shared" si="199"/>
        <v>0</v>
      </c>
      <c r="RWV8" s="897">
        <f t="shared" si="199"/>
        <v>0</v>
      </c>
      <c r="RWW8" s="897">
        <f t="shared" si="199"/>
        <v>0</v>
      </c>
      <c r="RWX8" s="897">
        <f t="shared" si="199"/>
        <v>0</v>
      </c>
      <c r="RWY8" s="897">
        <f t="shared" si="199"/>
        <v>0</v>
      </c>
      <c r="RWZ8" s="897">
        <f t="shared" si="199"/>
        <v>0</v>
      </c>
      <c r="RXA8" s="897">
        <f t="shared" si="199"/>
        <v>0</v>
      </c>
      <c r="RXB8" s="897">
        <f t="shared" si="199"/>
        <v>0</v>
      </c>
      <c r="RXC8" s="897">
        <f t="shared" si="199"/>
        <v>0</v>
      </c>
      <c r="RXD8" s="897">
        <f t="shared" si="199"/>
        <v>0</v>
      </c>
      <c r="RXE8" s="897">
        <f t="shared" si="199"/>
        <v>0</v>
      </c>
      <c r="RXF8" s="897">
        <f t="shared" si="199"/>
        <v>0</v>
      </c>
      <c r="RXG8" s="897">
        <f t="shared" si="199"/>
        <v>0</v>
      </c>
      <c r="RXH8" s="897">
        <f t="shared" si="199"/>
        <v>0</v>
      </c>
      <c r="RXI8" s="897">
        <f t="shared" si="199"/>
        <v>0</v>
      </c>
      <c r="RXJ8" s="897">
        <f t="shared" si="199"/>
        <v>0</v>
      </c>
      <c r="RXK8" s="897">
        <f t="shared" si="199"/>
        <v>0</v>
      </c>
      <c r="RXL8" s="897">
        <f t="shared" si="199"/>
        <v>0</v>
      </c>
      <c r="RXM8" s="897">
        <f t="shared" si="199"/>
        <v>0</v>
      </c>
      <c r="RXN8" s="897">
        <f t="shared" si="199"/>
        <v>0</v>
      </c>
      <c r="RXO8" s="897">
        <f t="shared" si="199"/>
        <v>0</v>
      </c>
      <c r="RXP8" s="897">
        <f t="shared" si="199"/>
        <v>0</v>
      </c>
      <c r="RXQ8" s="897">
        <f t="shared" si="199"/>
        <v>0</v>
      </c>
      <c r="RXR8" s="897">
        <f t="shared" si="199"/>
        <v>0</v>
      </c>
      <c r="RXS8" s="897">
        <f t="shared" si="199"/>
        <v>0</v>
      </c>
      <c r="RXT8" s="897">
        <f t="shared" si="199"/>
        <v>0</v>
      </c>
      <c r="RXU8" s="897">
        <f t="shared" si="199"/>
        <v>0</v>
      </c>
      <c r="RXV8" s="897">
        <f t="shared" si="199"/>
        <v>0</v>
      </c>
      <c r="RXW8" s="897">
        <f t="shared" si="199"/>
        <v>0</v>
      </c>
      <c r="RXX8" s="897">
        <f t="shared" si="199"/>
        <v>0</v>
      </c>
      <c r="RXY8" s="897">
        <f t="shared" si="199"/>
        <v>0</v>
      </c>
      <c r="RXZ8" s="897">
        <f t="shared" si="199"/>
        <v>0</v>
      </c>
      <c r="RYA8" s="897">
        <f t="shared" si="199"/>
        <v>0</v>
      </c>
      <c r="RYB8" s="897">
        <f t="shared" si="199"/>
        <v>0</v>
      </c>
      <c r="RYC8" s="897">
        <f t="shared" si="199"/>
        <v>0</v>
      </c>
      <c r="RYD8" s="897">
        <f t="shared" si="199"/>
        <v>0</v>
      </c>
      <c r="RYE8" s="897">
        <f t="shared" si="199"/>
        <v>0</v>
      </c>
      <c r="RYF8" s="897">
        <f t="shared" si="199"/>
        <v>0</v>
      </c>
      <c r="RYG8" s="897">
        <f t="shared" si="199"/>
        <v>0</v>
      </c>
      <c r="RYH8" s="897">
        <f t="shared" si="199"/>
        <v>0</v>
      </c>
      <c r="RYI8" s="897">
        <f t="shared" si="199"/>
        <v>0</v>
      </c>
      <c r="RYJ8" s="897">
        <f t="shared" ref="RYJ8:SAU8" si="200">RYJ9+RYJ18+RYJ40+RYJ44+RYJ50+RYJ14</f>
        <v>0</v>
      </c>
      <c r="RYK8" s="897">
        <f t="shared" si="200"/>
        <v>0</v>
      </c>
      <c r="RYL8" s="897">
        <f t="shared" si="200"/>
        <v>0</v>
      </c>
      <c r="RYM8" s="897">
        <f t="shared" si="200"/>
        <v>0</v>
      </c>
      <c r="RYN8" s="897">
        <f t="shared" si="200"/>
        <v>0</v>
      </c>
      <c r="RYO8" s="897">
        <f t="shared" si="200"/>
        <v>0</v>
      </c>
      <c r="RYP8" s="897">
        <f t="shared" si="200"/>
        <v>0</v>
      </c>
      <c r="RYQ8" s="897">
        <f t="shared" si="200"/>
        <v>0</v>
      </c>
      <c r="RYR8" s="897">
        <f t="shared" si="200"/>
        <v>0</v>
      </c>
      <c r="RYS8" s="897">
        <f t="shared" si="200"/>
        <v>0</v>
      </c>
      <c r="RYT8" s="897">
        <f t="shared" si="200"/>
        <v>0</v>
      </c>
      <c r="RYU8" s="897">
        <f t="shared" si="200"/>
        <v>0</v>
      </c>
      <c r="RYV8" s="897">
        <f t="shared" si="200"/>
        <v>0</v>
      </c>
      <c r="RYW8" s="897">
        <f t="shared" si="200"/>
        <v>0</v>
      </c>
      <c r="RYX8" s="897">
        <f t="shared" si="200"/>
        <v>0</v>
      </c>
      <c r="RYY8" s="897">
        <f t="shared" si="200"/>
        <v>0</v>
      </c>
      <c r="RYZ8" s="897">
        <f t="shared" si="200"/>
        <v>0</v>
      </c>
      <c r="RZA8" s="897">
        <f t="shared" si="200"/>
        <v>0</v>
      </c>
      <c r="RZB8" s="897">
        <f t="shared" si="200"/>
        <v>0</v>
      </c>
      <c r="RZC8" s="897">
        <f t="shared" si="200"/>
        <v>0</v>
      </c>
      <c r="RZD8" s="897">
        <f t="shared" si="200"/>
        <v>0</v>
      </c>
      <c r="RZE8" s="897">
        <f t="shared" si="200"/>
        <v>0</v>
      </c>
      <c r="RZF8" s="897">
        <f t="shared" si="200"/>
        <v>0</v>
      </c>
      <c r="RZG8" s="897">
        <f t="shared" si="200"/>
        <v>0</v>
      </c>
      <c r="RZH8" s="897">
        <f t="shared" si="200"/>
        <v>0</v>
      </c>
      <c r="RZI8" s="897">
        <f t="shared" si="200"/>
        <v>0</v>
      </c>
      <c r="RZJ8" s="897">
        <f t="shared" si="200"/>
        <v>0</v>
      </c>
      <c r="RZK8" s="897">
        <f t="shared" si="200"/>
        <v>0</v>
      </c>
      <c r="RZL8" s="897">
        <f t="shared" si="200"/>
        <v>0</v>
      </c>
      <c r="RZM8" s="897">
        <f t="shared" si="200"/>
        <v>0</v>
      </c>
      <c r="RZN8" s="897">
        <f t="shared" si="200"/>
        <v>0</v>
      </c>
      <c r="RZO8" s="897">
        <f t="shared" si="200"/>
        <v>0</v>
      </c>
      <c r="RZP8" s="897">
        <f t="shared" si="200"/>
        <v>0</v>
      </c>
      <c r="RZQ8" s="897">
        <f t="shared" si="200"/>
        <v>0</v>
      </c>
      <c r="RZR8" s="897">
        <f t="shared" si="200"/>
        <v>0</v>
      </c>
      <c r="RZS8" s="897">
        <f t="shared" si="200"/>
        <v>0</v>
      </c>
      <c r="RZT8" s="897">
        <f t="shared" si="200"/>
        <v>0</v>
      </c>
      <c r="RZU8" s="897">
        <f t="shared" si="200"/>
        <v>0</v>
      </c>
      <c r="RZV8" s="897">
        <f t="shared" si="200"/>
        <v>0</v>
      </c>
      <c r="RZW8" s="897">
        <f t="shared" si="200"/>
        <v>0</v>
      </c>
      <c r="RZX8" s="897">
        <f t="shared" si="200"/>
        <v>0</v>
      </c>
      <c r="RZY8" s="897">
        <f t="shared" si="200"/>
        <v>0</v>
      </c>
      <c r="RZZ8" s="897">
        <f t="shared" si="200"/>
        <v>0</v>
      </c>
      <c r="SAA8" s="897">
        <f t="shared" si="200"/>
        <v>0</v>
      </c>
      <c r="SAB8" s="897">
        <f t="shared" si="200"/>
        <v>0</v>
      </c>
      <c r="SAC8" s="897">
        <f t="shared" si="200"/>
        <v>0</v>
      </c>
      <c r="SAD8" s="897">
        <f t="shared" si="200"/>
        <v>0</v>
      </c>
      <c r="SAE8" s="897">
        <f t="shared" si="200"/>
        <v>0</v>
      </c>
      <c r="SAF8" s="897">
        <f t="shared" si="200"/>
        <v>0</v>
      </c>
      <c r="SAG8" s="897">
        <f t="shared" si="200"/>
        <v>0</v>
      </c>
      <c r="SAH8" s="897">
        <f t="shared" si="200"/>
        <v>0</v>
      </c>
      <c r="SAI8" s="897">
        <f t="shared" si="200"/>
        <v>0</v>
      </c>
      <c r="SAJ8" s="897">
        <f t="shared" si="200"/>
        <v>0</v>
      </c>
      <c r="SAK8" s="897">
        <f t="shared" si="200"/>
        <v>0</v>
      </c>
      <c r="SAL8" s="897">
        <f t="shared" si="200"/>
        <v>0</v>
      </c>
      <c r="SAM8" s="897">
        <f t="shared" si="200"/>
        <v>0</v>
      </c>
      <c r="SAN8" s="897">
        <f t="shared" si="200"/>
        <v>0</v>
      </c>
      <c r="SAO8" s="897">
        <f t="shared" si="200"/>
        <v>0</v>
      </c>
      <c r="SAP8" s="897">
        <f t="shared" si="200"/>
        <v>0</v>
      </c>
      <c r="SAQ8" s="897">
        <f t="shared" si="200"/>
        <v>0</v>
      </c>
      <c r="SAR8" s="897">
        <f t="shared" si="200"/>
        <v>0</v>
      </c>
      <c r="SAS8" s="897">
        <f t="shared" si="200"/>
        <v>0</v>
      </c>
      <c r="SAT8" s="897">
        <f t="shared" si="200"/>
        <v>0</v>
      </c>
      <c r="SAU8" s="897">
        <f t="shared" si="200"/>
        <v>0</v>
      </c>
      <c r="SAV8" s="897">
        <f t="shared" ref="SAV8:SDG8" si="201">SAV9+SAV18+SAV40+SAV44+SAV50+SAV14</f>
        <v>0</v>
      </c>
      <c r="SAW8" s="897">
        <f t="shared" si="201"/>
        <v>0</v>
      </c>
      <c r="SAX8" s="897">
        <f t="shared" si="201"/>
        <v>0</v>
      </c>
      <c r="SAY8" s="897">
        <f t="shared" si="201"/>
        <v>0</v>
      </c>
      <c r="SAZ8" s="897">
        <f t="shared" si="201"/>
        <v>0</v>
      </c>
      <c r="SBA8" s="897">
        <f t="shared" si="201"/>
        <v>0</v>
      </c>
      <c r="SBB8" s="897">
        <f t="shared" si="201"/>
        <v>0</v>
      </c>
      <c r="SBC8" s="897">
        <f t="shared" si="201"/>
        <v>0</v>
      </c>
      <c r="SBD8" s="897">
        <f t="shared" si="201"/>
        <v>0</v>
      </c>
      <c r="SBE8" s="897">
        <f t="shared" si="201"/>
        <v>0</v>
      </c>
      <c r="SBF8" s="897">
        <f t="shared" si="201"/>
        <v>0</v>
      </c>
      <c r="SBG8" s="897">
        <f t="shared" si="201"/>
        <v>0</v>
      </c>
      <c r="SBH8" s="897">
        <f t="shared" si="201"/>
        <v>0</v>
      </c>
      <c r="SBI8" s="897">
        <f t="shared" si="201"/>
        <v>0</v>
      </c>
      <c r="SBJ8" s="897">
        <f t="shared" si="201"/>
        <v>0</v>
      </c>
      <c r="SBK8" s="897">
        <f t="shared" si="201"/>
        <v>0</v>
      </c>
      <c r="SBL8" s="897">
        <f t="shared" si="201"/>
        <v>0</v>
      </c>
      <c r="SBM8" s="897">
        <f t="shared" si="201"/>
        <v>0</v>
      </c>
      <c r="SBN8" s="897">
        <f t="shared" si="201"/>
        <v>0</v>
      </c>
      <c r="SBO8" s="897">
        <f t="shared" si="201"/>
        <v>0</v>
      </c>
      <c r="SBP8" s="897">
        <f t="shared" si="201"/>
        <v>0</v>
      </c>
      <c r="SBQ8" s="897">
        <f t="shared" si="201"/>
        <v>0</v>
      </c>
      <c r="SBR8" s="897">
        <f t="shared" si="201"/>
        <v>0</v>
      </c>
      <c r="SBS8" s="897">
        <f t="shared" si="201"/>
        <v>0</v>
      </c>
      <c r="SBT8" s="897">
        <f t="shared" si="201"/>
        <v>0</v>
      </c>
      <c r="SBU8" s="897">
        <f t="shared" si="201"/>
        <v>0</v>
      </c>
      <c r="SBV8" s="897">
        <f t="shared" si="201"/>
        <v>0</v>
      </c>
      <c r="SBW8" s="897">
        <f t="shared" si="201"/>
        <v>0</v>
      </c>
      <c r="SBX8" s="897">
        <f t="shared" si="201"/>
        <v>0</v>
      </c>
      <c r="SBY8" s="897">
        <f t="shared" si="201"/>
        <v>0</v>
      </c>
      <c r="SBZ8" s="897">
        <f t="shared" si="201"/>
        <v>0</v>
      </c>
      <c r="SCA8" s="897">
        <f t="shared" si="201"/>
        <v>0</v>
      </c>
      <c r="SCB8" s="897">
        <f t="shared" si="201"/>
        <v>0</v>
      </c>
      <c r="SCC8" s="897">
        <f t="shared" si="201"/>
        <v>0</v>
      </c>
      <c r="SCD8" s="897">
        <f t="shared" si="201"/>
        <v>0</v>
      </c>
      <c r="SCE8" s="897">
        <f t="shared" si="201"/>
        <v>0</v>
      </c>
      <c r="SCF8" s="897">
        <f t="shared" si="201"/>
        <v>0</v>
      </c>
      <c r="SCG8" s="897">
        <f t="shared" si="201"/>
        <v>0</v>
      </c>
      <c r="SCH8" s="897">
        <f t="shared" si="201"/>
        <v>0</v>
      </c>
      <c r="SCI8" s="897">
        <f t="shared" si="201"/>
        <v>0</v>
      </c>
      <c r="SCJ8" s="897">
        <f t="shared" si="201"/>
        <v>0</v>
      </c>
      <c r="SCK8" s="897">
        <f t="shared" si="201"/>
        <v>0</v>
      </c>
      <c r="SCL8" s="897">
        <f t="shared" si="201"/>
        <v>0</v>
      </c>
      <c r="SCM8" s="897">
        <f t="shared" si="201"/>
        <v>0</v>
      </c>
      <c r="SCN8" s="897">
        <f t="shared" si="201"/>
        <v>0</v>
      </c>
      <c r="SCO8" s="897">
        <f t="shared" si="201"/>
        <v>0</v>
      </c>
      <c r="SCP8" s="897">
        <f t="shared" si="201"/>
        <v>0</v>
      </c>
      <c r="SCQ8" s="897">
        <f t="shared" si="201"/>
        <v>0</v>
      </c>
      <c r="SCR8" s="897">
        <f t="shared" si="201"/>
        <v>0</v>
      </c>
      <c r="SCS8" s="897">
        <f t="shared" si="201"/>
        <v>0</v>
      </c>
      <c r="SCT8" s="897">
        <f t="shared" si="201"/>
        <v>0</v>
      </c>
      <c r="SCU8" s="897">
        <f t="shared" si="201"/>
        <v>0</v>
      </c>
      <c r="SCV8" s="897">
        <f t="shared" si="201"/>
        <v>0</v>
      </c>
      <c r="SCW8" s="897">
        <f t="shared" si="201"/>
        <v>0</v>
      </c>
      <c r="SCX8" s="897">
        <f t="shared" si="201"/>
        <v>0</v>
      </c>
      <c r="SCY8" s="897">
        <f t="shared" si="201"/>
        <v>0</v>
      </c>
      <c r="SCZ8" s="897">
        <f t="shared" si="201"/>
        <v>0</v>
      </c>
      <c r="SDA8" s="897">
        <f t="shared" si="201"/>
        <v>0</v>
      </c>
      <c r="SDB8" s="897">
        <f t="shared" si="201"/>
        <v>0</v>
      </c>
      <c r="SDC8" s="897">
        <f t="shared" si="201"/>
        <v>0</v>
      </c>
      <c r="SDD8" s="897">
        <f t="shared" si="201"/>
        <v>0</v>
      </c>
      <c r="SDE8" s="897">
        <f t="shared" si="201"/>
        <v>0</v>
      </c>
      <c r="SDF8" s="897">
        <f t="shared" si="201"/>
        <v>0</v>
      </c>
      <c r="SDG8" s="897">
        <f t="shared" si="201"/>
        <v>0</v>
      </c>
      <c r="SDH8" s="897">
        <f t="shared" ref="SDH8:SFS8" si="202">SDH9+SDH18+SDH40+SDH44+SDH50+SDH14</f>
        <v>0</v>
      </c>
      <c r="SDI8" s="897">
        <f t="shared" si="202"/>
        <v>0</v>
      </c>
      <c r="SDJ8" s="897">
        <f t="shared" si="202"/>
        <v>0</v>
      </c>
      <c r="SDK8" s="897">
        <f t="shared" si="202"/>
        <v>0</v>
      </c>
      <c r="SDL8" s="897">
        <f t="shared" si="202"/>
        <v>0</v>
      </c>
      <c r="SDM8" s="897">
        <f t="shared" si="202"/>
        <v>0</v>
      </c>
      <c r="SDN8" s="897">
        <f t="shared" si="202"/>
        <v>0</v>
      </c>
      <c r="SDO8" s="897">
        <f t="shared" si="202"/>
        <v>0</v>
      </c>
      <c r="SDP8" s="897">
        <f t="shared" si="202"/>
        <v>0</v>
      </c>
      <c r="SDQ8" s="897">
        <f t="shared" si="202"/>
        <v>0</v>
      </c>
      <c r="SDR8" s="897">
        <f t="shared" si="202"/>
        <v>0</v>
      </c>
      <c r="SDS8" s="897">
        <f t="shared" si="202"/>
        <v>0</v>
      </c>
      <c r="SDT8" s="897">
        <f t="shared" si="202"/>
        <v>0</v>
      </c>
      <c r="SDU8" s="897">
        <f t="shared" si="202"/>
        <v>0</v>
      </c>
      <c r="SDV8" s="897">
        <f t="shared" si="202"/>
        <v>0</v>
      </c>
      <c r="SDW8" s="897">
        <f t="shared" si="202"/>
        <v>0</v>
      </c>
      <c r="SDX8" s="897">
        <f t="shared" si="202"/>
        <v>0</v>
      </c>
      <c r="SDY8" s="897">
        <f t="shared" si="202"/>
        <v>0</v>
      </c>
      <c r="SDZ8" s="897">
        <f t="shared" si="202"/>
        <v>0</v>
      </c>
      <c r="SEA8" s="897">
        <f t="shared" si="202"/>
        <v>0</v>
      </c>
      <c r="SEB8" s="897">
        <f t="shared" si="202"/>
        <v>0</v>
      </c>
      <c r="SEC8" s="897">
        <f t="shared" si="202"/>
        <v>0</v>
      </c>
      <c r="SED8" s="897">
        <f t="shared" si="202"/>
        <v>0</v>
      </c>
      <c r="SEE8" s="897">
        <f t="shared" si="202"/>
        <v>0</v>
      </c>
      <c r="SEF8" s="897">
        <f t="shared" si="202"/>
        <v>0</v>
      </c>
      <c r="SEG8" s="897">
        <f t="shared" si="202"/>
        <v>0</v>
      </c>
      <c r="SEH8" s="897">
        <f t="shared" si="202"/>
        <v>0</v>
      </c>
      <c r="SEI8" s="897">
        <f t="shared" si="202"/>
        <v>0</v>
      </c>
      <c r="SEJ8" s="897">
        <f t="shared" si="202"/>
        <v>0</v>
      </c>
      <c r="SEK8" s="897">
        <f t="shared" si="202"/>
        <v>0</v>
      </c>
      <c r="SEL8" s="897">
        <f t="shared" si="202"/>
        <v>0</v>
      </c>
      <c r="SEM8" s="897">
        <f t="shared" si="202"/>
        <v>0</v>
      </c>
      <c r="SEN8" s="897">
        <f t="shared" si="202"/>
        <v>0</v>
      </c>
      <c r="SEO8" s="897">
        <f t="shared" si="202"/>
        <v>0</v>
      </c>
      <c r="SEP8" s="897">
        <f t="shared" si="202"/>
        <v>0</v>
      </c>
      <c r="SEQ8" s="897">
        <f t="shared" si="202"/>
        <v>0</v>
      </c>
      <c r="SER8" s="897">
        <f t="shared" si="202"/>
        <v>0</v>
      </c>
      <c r="SES8" s="897">
        <f t="shared" si="202"/>
        <v>0</v>
      </c>
      <c r="SET8" s="897">
        <f t="shared" si="202"/>
        <v>0</v>
      </c>
      <c r="SEU8" s="897">
        <f t="shared" si="202"/>
        <v>0</v>
      </c>
      <c r="SEV8" s="897">
        <f t="shared" si="202"/>
        <v>0</v>
      </c>
      <c r="SEW8" s="897">
        <f t="shared" si="202"/>
        <v>0</v>
      </c>
      <c r="SEX8" s="897">
        <f t="shared" si="202"/>
        <v>0</v>
      </c>
      <c r="SEY8" s="897">
        <f t="shared" si="202"/>
        <v>0</v>
      </c>
      <c r="SEZ8" s="897">
        <f t="shared" si="202"/>
        <v>0</v>
      </c>
      <c r="SFA8" s="897">
        <f t="shared" si="202"/>
        <v>0</v>
      </c>
      <c r="SFB8" s="897">
        <f t="shared" si="202"/>
        <v>0</v>
      </c>
      <c r="SFC8" s="897">
        <f t="shared" si="202"/>
        <v>0</v>
      </c>
      <c r="SFD8" s="897">
        <f t="shared" si="202"/>
        <v>0</v>
      </c>
      <c r="SFE8" s="897">
        <f t="shared" si="202"/>
        <v>0</v>
      </c>
      <c r="SFF8" s="897">
        <f t="shared" si="202"/>
        <v>0</v>
      </c>
      <c r="SFG8" s="897">
        <f t="shared" si="202"/>
        <v>0</v>
      </c>
      <c r="SFH8" s="897">
        <f t="shared" si="202"/>
        <v>0</v>
      </c>
      <c r="SFI8" s="897">
        <f t="shared" si="202"/>
        <v>0</v>
      </c>
      <c r="SFJ8" s="897">
        <f t="shared" si="202"/>
        <v>0</v>
      </c>
      <c r="SFK8" s="897">
        <f t="shared" si="202"/>
        <v>0</v>
      </c>
      <c r="SFL8" s="897">
        <f t="shared" si="202"/>
        <v>0</v>
      </c>
      <c r="SFM8" s="897">
        <f t="shared" si="202"/>
        <v>0</v>
      </c>
      <c r="SFN8" s="897">
        <f t="shared" si="202"/>
        <v>0</v>
      </c>
      <c r="SFO8" s="897">
        <f t="shared" si="202"/>
        <v>0</v>
      </c>
      <c r="SFP8" s="897">
        <f t="shared" si="202"/>
        <v>0</v>
      </c>
      <c r="SFQ8" s="897">
        <f t="shared" si="202"/>
        <v>0</v>
      </c>
      <c r="SFR8" s="897">
        <f t="shared" si="202"/>
        <v>0</v>
      </c>
      <c r="SFS8" s="897">
        <f t="shared" si="202"/>
        <v>0</v>
      </c>
      <c r="SFT8" s="897">
        <f t="shared" ref="SFT8:SIE8" si="203">SFT9+SFT18+SFT40+SFT44+SFT50+SFT14</f>
        <v>0</v>
      </c>
      <c r="SFU8" s="897">
        <f t="shared" si="203"/>
        <v>0</v>
      </c>
      <c r="SFV8" s="897">
        <f t="shared" si="203"/>
        <v>0</v>
      </c>
      <c r="SFW8" s="897">
        <f t="shared" si="203"/>
        <v>0</v>
      </c>
      <c r="SFX8" s="897">
        <f t="shared" si="203"/>
        <v>0</v>
      </c>
      <c r="SFY8" s="897">
        <f t="shared" si="203"/>
        <v>0</v>
      </c>
      <c r="SFZ8" s="897">
        <f t="shared" si="203"/>
        <v>0</v>
      </c>
      <c r="SGA8" s="897">
        <f t="shared" si="203"/>
        <v>0</v>
      </c>
      <c r="SGB8" s="897">
        <f t="shared" si="203"/>
        <v>0</v>
      </c>
      <c r="SGC8" s="897">
        <f t="shared" si="203"/>
        <v>0</v>
      </c>
      <c r="SGD8" s="897">
        <f t="shared" si="203"/>
        <v>0</v>
      </c>
      <c r="SGE8" s="897">
        <f t="shared" si="203"/>
        <v>0</v>
      </c>
      <c r="SGF8" s="897">
        <f t="shared" si="203"/>
        <v>0</v>
      </c>
      <c r="SGG8" s="897">
        <f t="shared" si="203"/>
        <v>0</v>
      </c>
      <c r="SGH8" s="897">
        <f t="shared" si="203"/>
        <v>0</v>
      </c>
      <c r="SGI8" s="897">
        <f t="shared" si="203"/>
        <v>0</v>
      </c>
      <c r="SGJ8" s="897">
        <f t="shared" si="203"/>
        <v>0</v>
      </c>
      <c r="SGK8" s="897">
        <f t="shared" si="203"/>
        <v>0</v>
      </c>
      <c r="SGL8" s="897">
        <f t="shared" si="203"/>
        <v>0</v>
      </c>
      <c r="SGM8" s="897">
        <f t="shared" si="203"/>
        <v>0</v>
      </c>
      <c r="SGN8" s="897">
        <f t="shared" si="203"/>
        <v>0</v>
      </c>
      <c r="SGO8" s="897">
        <f t="shared" si="203"/>
        <v>0</v>
      </c>
      <c r="SGP8" s="897">
        <f t="shared" si="203"/>
        <v>0</v>
      </c>
      <c r="SGQ8" s="897">
        <f t="shared" si="203"/>
        <v>0</v>
      </c>
      <c r="SGR8" s="897">
        <f t="shared" si="203"/>
        <v>0</v>
      </c>
      <c r="SGS8" s="897">
        <f t="shared" si="203"/>
        <v>0</v>
      </c>
      <c r="SGT8" s="897">
        <f t="shared" si="203"/>
        <v>0</v>
      </c>
      <c r="SGU8" s="897">
        <f t="shared" si="203"/>
        <v>0</v>
      </c>
      <c r="SGV8" s="897">
        <f t="shared" si="203"/>
        <v>0</v>
      </c>
      <c r="SGW8" s="897">
        <f t="shared" si="203"/>
        <v>0</v>
      </c>
      <c r="SGX8" s="897">
        <f t="shared" si="203"/>
        <v>0</v>
      </c>
      <c r="SGY8" s="897">
        <f t="shared" si="203"/>
        <v>0</v>
      </c>
      <c r="SGZ8" s="897">
        <f t="shared" si="203"/>
        <v>0</v>
      </c>
      <c r="SHA8" s="897">
        <f t="shared" si="203"/>
        <v>0</v>
      </c>
      <c r="SHB8" s="897">
        <f t="shared" si="203"/>
        <v>0</v>
      </c>
      <c r="SHC8" s="897">
        <f t="shared" si="203"/>
        <v>0</v>
      </c>
      <c r="SHD8" s="897">
        <f t="shared" si="203"/>
        <v>0</v>
      </c>
      <c r="SHE8" s="897">
        <f t="shared" si="203"/>
        <v>0</v>
      </c>
      <c r="SHF8" s="897">
        <f t="shared" si="203"/>
        <v>0</v>
      </c>
      <c r="SHG8" s="897">
        <f t="shared" si="203"/>
        <v>0</v>
      </c>
      <c r="SHH8" s="897">
        <f t="shared" si="203"/>
        <v>0</v>
      </c>
      <c r="SHI8" s="897">
        <f t="shared" si="203"/>
        <v>0</v>
      </c>
      <c r="SHJ8" s="897">
        <f t="shared" si="203"/>
        <v>0</v>
      </c>
      <c r="SHK8" s="897">
        <f t="shared" si="203"/>
        <v>0</v>
      </c>
      <c r="SHL8" s="897">
        <f t="shared" si="203"/>
        <v>0</v>
      </c>
      <c r="SHM8" s="897">
        <f t="shared" si="203"/>
        <v>0</v>
      </c>
      <c r="SHN8" s="897">
        <f t="shared" si="203"/>
        <v>0</v>
      </c>
      <c r="SHO8" s="897">
        <f t="shared" si="203"/>
        <v>0</v>
      </c>
      <c r="SHP8" s="897">
        <f t="shared" si="203"/>
        <v>0</v>
      </c>
      <c r="SHQ8" s="897">
        <f t="shared" si="203"/>
        <v>0</v>
      </c>
      <c r="SHR8" s="897">
        <f t="shared" si="203"/>
        <v>0</v>
      </c>
      <c r="SHS8" s="897">
        <f t="shared" si="203"/>
        <v>0</v>
      </c>
      <c r="SHT8" s="897">
        <f t="shared" si="203"/>
        <v>0</v>
      </c>
      <c r="SHU8" s="897">
        <f t="shared" si="203"/>
        <v>0</v>
      </c>
      <c r="SHV8" s="897">
        <f t="shared" si="203"/>
        <v>0</v>
      </c>
      <c r="SHW8" s="897">
        <f t="shared" si="203"/>
        <v>0</v>
      </c>
      <c r="SHX8" s="897">
        <f t="shared" si="203"/>
        <v>0</v>
      </c>
      <c r="SHY8" s="897">
        <f t="shared" si="203"/>
        <v>0</v>
      </c>
      <c r="SHZ8" s="897">
        <f t="shared" si="203"/>
        <v>0</v>
      </c>
      <c r="SIA8" s="897">
        <f t="shared" si="203"/>
        <v>0</v>
      </c>
      <c r="SIB8" s="897">
        <f t="shared" si="203"/>
        <v>0</v>
      </c>
      <c r="SIC8" s="897">
        <f t="shared" si="203"/>
        <v>0</v>
      </c>
      <c r="SID8" s="897">
        <f t="shared" si="203"/>
        <v>0</v>
      </c>
      <c r="SIE8" s="897">
        <f t="shared" si="203"/>
        <v>0</v>
      </c>
      <c r="SIF8" s="897">
        <f t="shared" ref="SIF8:SKQ8" si="204">SIF9+SIF18+SIF40+SIF44+SIF50+SIF14</f>
        <v>0</v>
      </c>
      <c r="SIG8" s="897">
        <f t="shared" si="204"/>
        <v>0</v>
      </c>
      <c r="SIH8" s="897">
        <f t="shared" si="204"/>
        <v>0</v>
      </c>
      <c r="SII8" s="897">
        <f t="shared" si="204"/>
        <v>0</v>
      </c>
      <c r="SIJ8" s="897">
        <f t="shared" si="204"/>
        <v>0</v>
      </c>
      <c r="SIK8" s="897">
        <f t="shared" si="204"/>
        <v>0</v>
      </c>
      <c r="SIL8" s="897">
        <f t="shared" si="204"/>
        <v>0</v>
      </c>
      <c r="SIM8" s="897">
        <f t="shared" si="204"/>
        <v>0</v>
      </c>
      <c r="SIN8" s="897">
        <f t="shared" si="204"/>
        <v>0</v>
      </c>
      <c r="SIO8" s="897">
        <f t="shared" si="204"/>
        <v>0</v>
      </c>
      <c r="SIP8" s="897">
        <f t="shared" si="204"/>
        <v>0</v>
      </c>
      <c r="SIQ8" s="897">
        <f t="shared" si="204"/>
        <v>0</v>
      </c>
      <c r="SIR8" s="897">
        <f t="shared" si="204"/>
        <v>0</v>
      </c>
      <c r="SIS8" s="897">
        <f t="shared" si="204"/>
        <v>0</v>
      </c>
      <c r="SIT8" s="897">
        <f t="shared" si="204"/>
        <v>0</v>
      </c>
      <c r="SIU8" s="897">
        <f t="shared" si="204"/>
        <v>0</v>
      </c>
      <c r="SIV8" s="897">
        <f t="shared" si="204"/>
        <v>0</v>
      </c>
      <c r="SIW8" s="897">
        <f t="shared" si="204"/>
        <v>0</v>
      </c>
      <c r="SIX8" s="897">
        <f t="shared" si="204"/>
        <v>0</v>
      </c>
      <c r="SIY8" s="897">
        <f t="shared" si="204"/>
        <v>0</v>
      </c>
      <c r="SIZ8" s="897">
        <f t="shared" si="204"/>
        <v>0</v>
      </c>
      <c r="SJA8" s="897">
        <f t="shared" si="204"/>
        <v>0</v>
      </c>
      <c r="SJB8" s="897">
        <f t="shared" si="204"/>
        <v>0</v>
      </c>
      <c r="SJC8" s="897">
        <f t="shared" si="204"/>
        <v>0</v>
      </c>
      <c r="SJD8" s="897">
        <f t="shared" si="204"/>
        <v>0</v>
      </c>
      <c r="SJE8" s="897">
        <f t="shared" si="204"/>
        <v>0</v>
      </c>
      <c r="SJF8" s="897">
        <f t="shared" si="204"/>
        <v>0</v>
      </c>
      <c r="SJG8" s="897">
        <f t="shared" si="204"/>
        <v>0</v>
      </c>
      <c r="SJH8" s="897">
        <f t="shared" si="204"/>
        <v>0</v>
      </c>
      <c r="SJI8" s="897">
        <f t="shared" si="204"/>
        <v>0</v>
      </c>
      <c r="SJJ8" s="897">
        <f t="shared" si="204"/>
        <v>0</v>
      </c>
      <c r="SJK8" s="897">
        <f t="shared" si="204"/>
        <v>0</v>
      </c>
      <c r="SJL8" s="897">
        <f t="shared" si="204"/>
        <v>0</v>
      </c>
      <c r="SJM8" s="897">
        <f t="shared" si="204"/>
        <v>0</v>
      </c>
      <c r="SJN8" s="897">
        <f t="shared" si="204"/>
        <v>0</v>
      </c>
      <c r="SJO8" s="897">
        <f t="shared" si="204"/>
        <v>0</v>
      </c>
      <c r="SJP8" s="897">
        <f t="shared" si="204"/>
        <v>0</v>
      </c>
      <c r="SJQ8" s="897">
        <f t="shared" si="204"/>
        <v>0</v>
      </c>
      <c r="SJR8" s="897">
        <f t="shared" si="204"/>
        <v>0</v>
      </c>
      <c r="SJS8" s="897">
        <f t="shared" si="204"/>
        <v>0</v>
      </c>
      <c r="SJT8" s="897">
        <f t="shared" si="204"/>
        <v>0</v>
      </c>
      <c r="SJU8" s="897">
        <f t="shared" si="204"/>
        <v>0</v>
      </c>
      <c r="SJV8" s="897">
        <f t="shared" si="204"/>
        <v>0</v>
      </c>
      <c r="SJW8" s="897">
        <f t="shared" si="204"/>
        <v>0</v>
      </c>
      <c r="SJX8" s="897">
        <f t="shared" si="204"/>
        <v>0</v>
      </c>
      <c r="SJY8" s="897">
        <f t="shared" si="204"/>
        <v>0</v>
      </c>
      <c r="SJZ8" s="897">
        <f t="shared" si="204"/>
        <v>0</v>
      </c>
      <c r="SKA8" s="897">
        <f t="shared" si="204"/>
        <v>0</v>
      </c>
      <c r="SKB8" s="897">
        <f t="shared" si="204"/>
        <v>0</v>
      </c>
      <c r="SKC8" s="897">
        <f t="shared" si="204"/>
        <v>0</v>
      </c>
      <c r="SKD8" s="897">
        <f t="shared" si="204"/>
        <v>0</v>
      </c>
      <c r="SKE8" s="897">
        <f t="shared" si="204"/>
        <v>0</v>
      </c>
      <c r="SKF8" s="897">
        <f t="shared" si="204"/>
        <v>0</v>
      </c>
      <c r="SKG8" s="897">
        <f t="shared" si="204"/>
        <v>0</v>
      </c>
      <c r="SKH8" s="897">
        <f t="shared" si="204"/>
        <v>0</v>
      </c>
      <c r="SKI8" s="897">
        <f t="shared" si="204"/>
        <v>0</v>
      </c>
      <c r="SKJ8" s="897">
        <f t="shared" si="204"/>
        <v>0</v>
      </c>
      <c r="SKK8" s="897">
        <f t="shared" si="204"/>
        <v>0</v>
      </c>
      <c r="SKL8" s="897">
        <f t="shared" si="204"/>
        <v>0</v>
      </c>
      <c r="SKM8" s="897">
        <f t="shared" si="204"/>
        <v>0</v>
      </c>
      <c r="SKN8" s="897">
        <f t="shared" si="204"/>
        <v>0</v>
      </c>
      <c r="SKO8" s="897">
        <f t="shared" si="204"/>
        <v>0</v>
      </c>
      <c r="SKP8" s="897">
        <f t="shared" si="204"/>
        <v>0</v>
      </c>
      <c r="SKQ8" s="897">
        <f t="shared" si="204"/>
        <v>0</v>
      </c>
      <c r="SKR8" s="897">
        <f t="shared" ref="SKR8:SNC8" si="205">SKR9+SKR18+SKR40+SKR44+SKR50+SKR14</f>
        <v>0</v>
      </c>
      <c r="SKS8" s="897">
        <f t="shared" si="205"/>
        <v>0</v>
      </c>
      <c r="SKT8" s="897">
        <f t="shared" si="205"/>
        <v>0</v>
      </c>
      <c r="SKU8" s="897">
        <f t="shared" si="205"/>
        <v>0</v>
      </c>
      <c r="SKV8" s="897">
        <f t="shared" si="205"/>
        <v>0</v>
      </c>
      <c r="SKW8" s="897">
        <f t="shared" si="205"/>
        <v>0</v>
      </c>
      <c r="SKX8" s="897">
        <f t="shared" si="205"/>
        <v>0</v>
      </c>
      <c r="SKY8" s="897">
        <f t="shared" si="205"/>
        <v>0</v>
      </c>
      <c r="SKZ8" s="897">
        <f t="shared" si="205"/>
        <v>0</v>
      </c>
      <c r="SLA8" s="897">
        <f t="shared" si="205"/>
        <v>0</v>
      </c>
      <c r="SLB8" s="897">
        <f t="shared" si="205"/>
        <v>0</v>
      </c>
      <c r="SLC8" s="897">
        <f t="shared" si="205"/>
        <v>0</v>
      </c>
      <c r="SLD8" s="897">
        <f t="shared" si="205"/>
        <v>0</v>
      </c>
      <c r="SLE8" s="897">
        <f t="shared" si="205"/>
        <v>0</v>
      </c>
      <c r="SLF8" s="897">
        <f t="shared" si="205"/>
        <v>0</v>
      </c>
      <c r="SLG8" s="897">
        <f t="shared" si="205"/>
        <v>0</v>
      </c>
      <c r="SLH8" s="897">
        <f t="shared" si="205"/>
        <v>0</v>
      </c>
      <c r="SLI8" s="897">
        <f t="shared" si="205"/>
        <v>0</v>
      </c>
      <c r="SLJ8" s="897">
        <f t="shared" si="205"/>
        <v>0</v>
      </c>
      <c r="SLK8" s="897">
        <f t="shared" si="205"/>
        <v>0</v>
      </c>
      <c r="SLL8" s="897">
        <f t="shared" si="205"/>
        <v>0</v>
      </c>
      <c r="SLM8" s="897">
        <f t="shared" si="205"/>
        <v>0</v>
      </c>
      <c r="SLN8" s="897">
        <f t="shared" si="205"/>
        <v>0</v>
      </c>
      <c r="SLO8" s="897">
        <f t="shared" si="205"/>
        <v>0</v>
      </c>
      <c r="SLP8" s="897">
        <f t="shared" si="205"/>
        <v>0</v>
      </c>
      <c r="SLQ8" s="897">
        <f t="shared" si="205"/>
        <v>0</v>
      </c>
      <c r="SLR8" s="897">
        <f t="shared" si="205"/>
        <v>0</v>
      </c>
      <c r="SLS8" s="897">
        <f t="shared" si="205"/>
        <v>0</v>
      </c>
      <c r="SLT8" s="897">
        <f t="shared" si="205"/>
        <v>0</v>
      </c>
      <c r="SLU8" s="897">
        <f t="shared" si="205"/>
        <v>0</v>
      </c>
      <c r="SLV8" s="897">
        <f t="shared" si="205"/>
        <v>0</v>
      </c>
      <c r="SLW8" s="897">
        <f t="shared" si="205"/>
        <v>0</v>
      </c>
      <c r="SLX8" s="897">
        <f t="shared" si="205"/>
        <v>0</v>
      </c>
      <c r="SLY8" s="897">
        <f t="shared" si="205"/>
        <v>0</v>
      </c>
      <c r="SLZ8" s="897">
        <f t="shared" si="205"/>
        <v>0</v>
      </c>
      <c r="SMA8" s="897">
        <f t="shared" si="205"/>
        <v>0</v>
      </c>
      <c r="SMB8" s="897">
        <f t="shared" si="205"/>
        <v>0</v>
      </c>
      <c r="SMC8" s="897">
        <f t="shared" si="205"/>
        <v>0</v>
      </c>
      <c r="SMD8" s="897">
        <f t="shared" si="205"/>
        <v>0</v>
      </c>
      <c r="SME8" s="897">
        <f t="shared" si="205"/>
        <v>0</v>
      </c>
      <c r="SMF8" s="897">
        <f t="shared" si="205"/>
        <v>0</v>
      </c>
      <c r="SMG8" s="897">
        <f t="shared" si="205"/>
        <v>0</v>
      </c>
      <c r="SMH8" s="897">
        <f t="shared" si="205"/>
        <v>0</v>
      </c>
      <c r="SMI8" s="897">
        <f t="shared" si="205"/>
        <v>0</v>
      </c>
      <c r="SMJ8" s="897">
        <f t="shared" si="205"/>
        <v>0</v>
      </c>
      <c r="SMK8" s="897">
        <f t="shared" si="205"/>
        <v>0</v>
      </c>
      <c r="SML8" s="897">
        <f t="shared" si="205"/>
        <v>0</v>
      </c>
      <c r="SMM8" s="897">
        <f t="shared" si="205"/>
        <v>0</v>
      </c>
      <c r="SMN8" s="897">
        <f t="shared" si="205"/>
        <v>0</v>
      </c>
      <c r="SMO8" s="897">
        <f t="shared" si="205"/>
        <v>0</v>
      </c>
      <c r="SMP8" s="897">
        <f t="shared" si="205"/>
        <v>0</v>
      </c>
      <c r="SMQ8" s="897">
        <f t="shared" si="205"/>
        <v>0</v>
      </c>
      <c r="SMR8" s="897">
        <f t="shared" si="205"/>
        <v>0</v>
      </c>
      <c r="SMS8" s="897">
        <f t="shared" si="205"/>
        <v>0</v>
      </c>
      <c r="SMT8" s="897">
        <f t="shared" si="205"/>
        <v>0</v>
      </c>
      <c r="SMU8" s="897">
        <f t="shared" si="205"/>
        <v>0</v>
      </c>
      <c r="SMV8" s="897">
        <f t="shared" si="205"/>
        <v>0</v>
      </c>
      <c r="SMW8" s="897">
        <f t="shared" si="205"/>
        <v>0</v>
      </c>
      <c r="SMX8" s="897">
        <f t="shared" si="205"/>
        <v>0</v>
      </c>
      <c r="SMY8" s="897">
        <f t="shared" si="205"/>
        <v>0</v>
      </c>
      <c r="SMZ8" s="897">
        <f t="shared" si="205"/>
        <v>0</v>
      </c>
      <c r="SNA8" s="897">
        <f t="shared" si="205"/>
        <v>0</v>
      </c>
      <c r="SNB8" s="897">
        <f t="shared" si="205"/>
        <v>0</v>
      </c>
      <c r="SNC8" s="897">
        <f t="shared" si="205"/>
        <v>0</v>
      </c>
      <c r="SND8" s="897">
        <f t="shared" ref="SND8:SPO8" si="206">SND9+SND18+SND40+SND44+SND50+SND14</f>
        <v>0</v>
      </c>
      <c r="SNE8" s="897">
        <f t="shared" si="206"/>
        <v>0</v>
      </c>
      <c r="SNF8" s="897">
        <f t="shared" si="206"/>
        <v>0</v>
      </c>
      <c r="SNG8" s="897">
        <f t="shared" si="206"/>
        <v>0</v>
      </c>
      <c r="SNH8" s="897">
        <f t="shared" si="206"/>
        <v>0</v>
      </c>
      <c r="SNI8" s="897">
        <f t="shared" si="206"/>
        <v>0</v>
      </c>
      <c r="SNJ8" s="897">
        <f t="shared" si="206"/>
        <v>0</v>
      </c>
      <c r="SNK8" s="897">
        <f t="shared" si="206"/>
        <v>0</v>
      </c>
      <c r="SNL8" s="897">
        <f t="shared" si="206"/>
        <v>0</v>
      </c>
      <c r="SNM8" s="897">
        <f t="shared" si="206"/>
        <v>0</v>
      </c>
      <c r="SNN8" s="897">
        <f t="shared" si="206"/>
        <v>0</v>
      </c>
      <c r="SNO8" s="897">
        <f t="shared" si="206"/>
        <v>0</v>
      </c>
      <c r="SNP8" s="897">
        <f t="shared" si="206"/>
        <v>0</v>
      </c>
      <c r="SNQ8" s="897">
        <f t="shared" si="206"/>
        <v>0</v>
      </c>
      <c r="SNR8" s="897">
        <f t="shared" si="206"/>
        <v>0</v>
      </c>
      <c r="SNS8" s="897">
        <f t="shared" si="206"/>
        <v>0</v>
      </c>
      <c r="SNT8" s="897">
        <f t="shared" si="206"/>
        <v>0</v>
      </c>
      <c r="SNU8" s="897">
        <f t="shared" si="206"/>
        <v>0</v>
      </c>
      <c r="SNV8" s="897">
        <f t="shared" si="206"/>
        <v>0</v>
      </c>
      <c r="SNW8" s="897">
        <f t="shared" si="206"/>
        <v>0</v>
      </c>
      <c r="SNX8" s="897">
        <f t="shared" si="206"/>
        <v>0</v>
      </c>
      <c r="SNY8" s="897">
        <f t="shared" si="206"/>
        <v>0</v>
      </c>
      <c r="SNZ8" s="897">
        <f t="shared" si="206"/>
        <v>0</v>
      </c>
      <c r="SOA8" s="897">
        <f t="shared" si="206"/>
        <v>0</v>
      </c>
      <c r="SOB8" s="897">
        <f t="shared" si="206"/>
        <v>0</v>
      </c>
      <c r="SOC8" s="897">
        <f t="shared" si="206"/>
        <v>0</v>
      </c>
      <c r="SOD8" s="897">
        <f t="shared" si="206"/>
        <v>0</v>
      </c>
      <c r="SOE8" s="897">
        <f t="shared" si="206"/>
        <v>0</v>
      </c>
      <c r="SOF8" s="897">
        <f t="shared" si="206"/>
        <v>0</v>
      </c>
      <c r="SOG8" s="897">
        <f t="shared" si="206"/>
        <v>0</v>
      </c>
      <c r="SOH8" s="897">
        <f t="shared" si="206"/>
        <v>0</v>
      </c>
      <c r="SOI8" s="897">
        <f t="shared" si="206"/>
        <v>0</v>
      </c>
      <c r="SOJ8" s="897">
        <f t="shared" si="206"/>
        <v>0</v>
      </c>
      <c r="SOK8" s="897">
        <f t="shared" si="206"/>
        <v>0</v>
      </c>
      <c r="SOL8" s="897">
        <f t="shared" si="206"/>
        <v>0</v>
      </c>
      <c r="SOM8" s="897">
        <f t="shared" si="206"/>
        <v>0</v>
      </c>
      <c r="SON8" s="897">
        <f t="shared" si="206"/>
        <v>0</v>
      </c>
      <c r="SOO8" s="897">
        <f t="shared" si="206"/>
        <v>0</v>
      </c>
      <c r="SOP8" s="897">
        <f t="shared" si="206"/>
        <v>0</v>
      </c>
      <c r="SOQ8" s="897">
        <f t="shared" si="206"/>
        <v>0</v>
      </c>
      <c r="SOR8" s="897">
        <f t="shared" si="206"/>
        <v>0</v>
      </c>
      <c r="SOS8" s="897">
        <f t="shared" si="206"/>
        <v>0</v>
      </c>
      <c r="SOT8" s="897">
        <f t="shared" si="206"/>
        <v>0</v>
      </c>
      <c r="SOU8" s="897">
        <f t="shared" si="206"/>
        <v>0</v>
      </c>
      <c r="SOV8" s="897">
        <f t="shared" si="206"/>
        <v>0</v>
      </c>
      <c r="SOW8" s="897">
        <f t="shared" si="206"/>
        <v>0</v>
      </c>
      <c r="SOX8" s="897">
        <f t="shared" si="206"/>
        <v>0</v>
      </c>
      <c r="SOY8" s="897">
        <f t="shared" si="206"/>
        <v>0</v>
      </c>
      <c r="SOZ8" s="897">
        <f t="shared" si="206"/>
        <v>0</v>
      </c>
      <c r="SPA8" s="897">
        <f t="shared" si="206"/>
        <v>0</v>
      </c>
      <c r="SPB8" s="897">
        <f t="shared" si="206"/>
        <v>0</v>
      </c>
      <c r="SPC8" s="897">
        <f t="shared" si="206"/>
        <v>0</v>
      </c>
      <c r="SPD8" s="897">
        <f t="shared" si="206"/>
        <v>0</v>
      </c>
      <c r="SPE8" s="897">
        <f t="shared" si="206"/>
        <v>0</v>
      </c>
      <c r="SPF8" s="897">
        <f t="shared" si="206"/>
        <v>0</v>
      </c>
      <c r="SPG8" s="897">
        <f t="shared" si="206"/>
        <v>0</v>
      </c>
      <c r="SPH8" s="897">
        <f t="shared" si="206"/>
        <v>0</v>
      </c>
      <c r="SPI8" s="897">
        <f t="shared" si="206"/>
        <v>0</v>
      </c>
      <c r="SPJ8" s="897">
        <f t="shared" si="206"/>
        <v>0</v>
      </c>
      <c r="SPK8" s="897">
        <f t="shared" si="206"/>
        <v>0</v>
      </c>
      <c r="SPL8" s="897">
        <f t="shared" si="206"/>
        <v>0</v>
      </c>
      <c r="SPM8" s="897">
        <f t="shared" si="206"/>
        <v>0</v>
      </c>
      <c r="SPN8" s="897">
        <f t="shared" si="206"/>
        <v>0</v>
      </c>
      <c r="SPO8" s="897">
        <f t="shared" si="206"/>
        <v>0</v>
      </c>
      <c r="SPP8" s="897">
        <f t="shared" ref="SPP8:SSA8" si="207">SPP9+SPP18+SPP40+SPP44+SPP50+SPP14</f>
        <v>0</v>
      </c>
      <c r="SPQ8" s="897">
        <f t="shared" si="207"/>
        <v>0</v>
      </c>
      <c r="SPR8" s="897">
        <f t="shared" si="207"/>
        <v>0</v>
      </c>
      <c r="SPS8" s="897">
        <f t="shared" si="207"/>
        <v>0</v>
      </c>
      <c r="SPT8" s="897">
        <f t="shared" si="207"/>
        <v>0</v>
      </c>
      <c r="SPU8" s="897">
        <f t="shared" si="207"/>
        <v>0</v>
      </c>
      <c r="SPV8" s="897">
        <f t="shared" si="207"/>
        <v>0</v>
      </c>
      <c r="SPW8" s="897">
        <f t="shared" si="207"/>
        <v>0</v>
      </c>
      <c r="SPX8" s="897">
        <f t="shared" si="207"/>
        <v>0</v>
      </c>
      <c r="SPY8" s="897">
        <f t="shared" si="207"/>
        <v>0</v>
      </c>
      <c r="SPZ8" s="897">
        <f t="shared" si="207"/>
        <v>0</v>
      </c>
      <c r="SQA8" s="897">
        <f t="shared" si="207"/>
        <v>0</v>
      </c>
      <c r="SQB8" s="897">
        <f t="shared" si="207"/>
        <v>0</v>
      </c>
      <c r="SQC8" s="897">
        <f t="shared" si="207"/>
        <v>0</v>
      </c>
      <c r="SQD8" s="897">
        <f t="shared" si="207"/>
        <v>0</v>
      </c>
      <c r="SQE8" s="897">
        <f t="shared" si="207"/>
        <v>0</v>
      </c>
      <c r="SQF8" s="897">
        <f t="shared" si="207"/>
        <v>0</v>
      </c>
      <c r="SQG8" s="897">
        <f t="shared" si="207"/>
        <v>0</v>
      </c>
      <c r="SQH8" s="897">
        <f t="shared" si="207"/>
        <v>0</v>
      </c>
      <c r="SQI8" s="897">
        <f t="shared" si="207"/>
        <v>0</v>
      </c>
      <c r="SQJ8" s="897">
        <f t="shared" si="207"/>
        <v>0</v>
      </c>
      <c r="SQK8" s="897">
        <f t="shared" si="207"/>
        <v>0</v>
      </c>
      <c r="SQL8" s="897">
        <f t="shared" si="207"/>
        <v>0</v>
      </c>
      <c r="SQM8" s="897">
        <f t="shared" si="207"/>
        <v>0</v>
      </c>
      <c r="SQN8" s="897">
        <f t="shared" si="207"/>
        <v>0</v>
      </c>
      <c r="SQO8" s="897">
        <f t="shared" si="207"/>
        <v>0</v>
      </c>
      <c r="SQP8" s="897">
        <f t="shared" si="207"/>
        <v>0</v>
      </c>
      <c r="SQQ8" s="897">
        <f t="shared" si="207"/>
        <v>0</v>
      </c>
      <c r="SQR8" s="897">
        <f t="shared" si="207"/>
        <v>0</v>
      </c>
      <c r="SQS8" s="897">
        <f t="shared" si="207"/>
        <v>0</v>
      </c>
      <c r="SQT8" s="897">
        <f t="shared" si="207"/>
        <v>0</v>
      </c>
      <c r="SQU8" s="897">
        <f t="shared" si="207"/>
        <v>0</v>
      </c>
      <c r="SQV8" s="897">
        <f t="shared" si="207"/>
        <v>0</v>
      </c>
      <c r="SQW8" s="897">
        <f t="shared" si="207"/>
        <v>0</v>
      </c>
      <c r="SQX8" s="897">
        <f t="shared" si="207"/>
        <v>0</v>
      </c>
      <c r="SQY8" s="897">
        <f t="shared" si="207"/>
        <v>0</v>
      </c>
      <c r="SQZ8" s="897">
        <f t="shared" si="207"/>
        <v>0</v>
      </c>
      <c r="SRA8" s="897">
        <f t="shared" si="207"/>
        <v>0</v>
      </c>
      <c r="SRB8" s="897">
        <f t="shared" si="207"/>
        <v>0</v>
      </c>
      <c r="SRC8" s="897">
        <f t="shared" si="207"/>
        <v>0</v>
      </c>
      <c r="SRD8" s="897">
        <f t="shared" si="207"/>
        <v>0</v>
      </c>
      <c r="SRE8" s="897">
        <f t="shared" si="207"/>
        <v>0</v>
      </c>
      <c r="SRF8" s="897">
        <f t="shared" si="207"/>
        <v>0</v>
      </c>
      <c r="SRG8" s="897">
        <f t="shared" si="207"/>
        <v>0</v>
      </c>
      <c r="SRH8" s="897">
        <f t="shared" si="207"/>
        <v>0</v>
      </c>
      <c r="SRI8" s="897">
        <f t="shared" si="207"/>
        <v>0</v>
      </c>
      <c r="SRJ8" s="897">
        <f t="shared" si="207"/>
        <v>0</v>
      </c>
      <c r="SRK8" s="897">
        <f t="shared" si="207"/>
        <v>0</v>
      </c>
      <c r="SRL8" s="897">
        <f t="shared" si="207"/>
        <v>0</v>
      </c>
      <c r="SRM8" s="897">
        <f t="shared" si="207"/>
        <v>0</v>
      </c>
      <c r="SRN8" s="897">
        <f t="shared" si="207"/>
        <v>0</v>
      </c>
      <c r="SRO8" s="897">
        <f t="shared" si="207"/>
        <v>0</v>
      </c>
      <c r="SRP8" s="897">
        <f t="shared" si="207"/>
        <v>0</v>
      </c>
      <c r="SRQ8" s="897">
        <f t="shared" si="207"/>
        <v>0</v>
      </c>
      <c r="SRR8" s="897">
        <f t="shared" si="207"/>
        <v>0</v>
      </c>
      <c r="SRS8" s="897">
        <f t="shared" si="207"/>
        <v>0</v>
      </c>
      <c r="SRT8" s="897">
        <f t="shared" si="207"/>
        <v>0</v>
      </c>
      <c r="SRU8" s="897">
        <f t="shared" si="207"/>
        <v>0</v>
      </c>
      <c r="SRV8" s="897">
        <f t="shared" si="207"/>
        <v>0</v>
      </c>
      <c r="SRW8" s="897">
        <f t="shared" si="207"/>
        <v>0</v>
      </c>
      <c r="SRX8" s="897">
        <f t="shared" si="207"/>
        <v>0</v>
      </c>
      <c r="SRY8" s="897">
        <f t="shared" si="207"/>
        <v>0</v>
      </c>
      <c r="SRZ8" s="897">
        <f t="shared" si="207"/>
        <v>0</v>
      </c>
      <c r="SSA8" s="897">
        <f t="shared" si="207"/>
        <v>0</v>
      </c>
      <c r="SSB8" s="897">
        <f t="shared" ref="SSB8:SUM8" si="208">SSB9+SSB18+SSB40+SSB44+SSB50+SSB14</f>
        <v>0</v>
      </c>
      <c r="SSC8" s="897">
        <f t="shared" si="208"/>
        <v>0</v>
      </c>
      <c r="SSD8" s="897">
        <f t="shared" si="208"/>
        <v>0</v>
      </c>
      <c r="SSE8" s="897">
        <f t="shared" si="208"/>
        <v>0</v>
      </c>
      <c r="SSF8" s="897">
        <f t="shared" si="208"/>
        <v>0</v>
      </c>
      <c r="SSG8" s="897">
        <f t="shared" si="208"/>
        <v>0</v>
      </c>
      <c r="SSH8" s="897">
        <f t="shared" si="208"/>
        <v>0</v>
      </c>
      <c r="SSI8" s="897">
        <f t="shared" si="208"/>
        <v>0</v>
      </c>
      <c r="SSJ8" s="897">
        <f t="shared" si="208"/>
        <v>0</v>
      </c>
      <c r="SSK8" s="897">
        <f t="shared" si="208"/>
        <v>0</v>
      </c>
      <c r="SSL8" s="897">
        <f t="shared" si="208"/>
        <v>0</v>
      </c>
      <c r="SSM8" s="897">
        <f t="shared" si="208"/>
        <v>0</v>
      </c>
      <c r="SSN8" s="897">
        <f t="shared" si="208"/>
        <v>0</v>
      </c>
      <c r="SSO8" s="897">
        <f t="shared" si="208"/>
        <v>0</v>
      </c>
      <c r="SSP8" s="897">
        <f t="shared" si="208"/>
        <v>0</v>
      </c>
      <c r="SSQ8" s="897">
        <f t="shared" si="208"/>
        <v>0</v>
      </c>
      <c r="SSR8" s="897">
        <f t="shared" si="208"/>
        <v>0</v>
      </c>
      <c r="SSS8" s="897">
        <f t="shared" si="208"/>
        <v>0</v>
      </c>
      <c r="SST8" s="897">
        <f t="shared" si="208"/>
        <v>0</v>
      </c>
      <c r="SSU8" s="897">
        <f t="shared" si="208"/>
        <v>0</v>
      </c>
      <c r="SSV8" s="897">
        <f t="shared" si="208"/>
        <v>0</v>
      </c>
      <c r="SSW8" s="897">
        <f t="shared" si="208"/>
        <v>0</v>
      </c>
      <c r="SSX8" s="897">
        <f t="shared" si="208"/>
        <v>0</v>
      </c>
      <c r="SSY8" s="897">
        <f t="shared" si="208"/>
        <v>0</v>
      </c>
      <c r="SSZ8" s="897">
        <f t="shared" si="208"/>
        <v>0</v>
      </c>
      <c r="STA8" s="897">
        <f t="shared" si="208"/>
        <v>0</v>
      </c>
      <c r="STB8" s="897">
        <f t="shared" si="208"/>
        <v>0</v>
      </c>
      <c r="STC8" s="897">
        <f t="shared" si="208"/>
        <v>0</v>
      </c>
      <c r="STD8" s="897">
        <f t="shared" si="208"/>
        <v>0</v>
      </c>
      <c r="STE8" s="897">
        <f t="shared" si="208"/>
        <v>0</v>
      </c>
      <c r="STF8" s="897">
        <f t="shared" si="208"/>
        <v>0</v>
      </c>
      <c r="STG8" s="897">
        <f t="shared" si="208"/>
        <v>0</v>
      </c>
      <c r="STH8" s="897">
        <f t="shared" si="208"/>
        <v>0</v>
      </c>
      <c r="STI8" s="897">
        <f t="shared" si="208"/>
        <v>0</v>
      </c>
      <c r="STJ8" s="897">
        <f t="shared" si="208"/>
        <v>0</v>
      </c>
      <c r="STK8" s="897">
        <f t="shared" si="208"/>
        <v>0</v>
      </c>
      <c r="STL8" s="897">
        <f t="shared" si="208"/>
        <v>0</v>
      </c>
      <c r="STM8" s="897">
        <f t="shared" si="208"/>
        <v>0</v>
      </c>
      <c r="STN8" s="897">
        <f t="shared" si="208"/>
        <v>0</v>
      </c>
      <c r="STO8" s="897">
        <f t="shared" si="208"/>
        <v>0</v>
      </c>
      <c r="STP8" s="897">
        <f t="shared" si="208"/>
        <v>0</v>
      </c>
      <c r="STQ8" s="897">
        <f t="shared" si="208"/>
        <v>0</v>
      </c>
      <c r="STR8" s="897">
        <f t="shared" si="208"/>
        <v>0</v>
      </c>
      <c r="STS8" s="897">
        <f t="shared" si="208"/>
        <v>0</v>
      </c>
      <c r="STT8" s="897">
        <f t="shared" si="208"/>
        <v>0</v>
      </c>
      <c r="STU8" s="897">
        <f t="shared" si="208"/>
        <v>0</v>
      </c>
      <c r="STV8" s="897">
        <f t="shared" si="208"/>
        <v>0</v>
      </c>
      <c r="STW8" s="897">
        <f t="shared" si="208"/>
        <v>0</v>
      </c>
      <c r="STX8" s="897">
        <f t="shared" si="208"/>
        <v>0</v>
      </c>
      <c r="STY8" s="897">
        <f t="shared" si="208"/>
        <v>0</v>
      </c>
      <c r="STZ8" s="897">
        <f t="shared" si="208"/>
        <v>0</v>
      </c>
      <c r="SUA8" s="897">
        <f t="shared" si="208"/>
        <v>0</v>
      </c>
      <c r="SUB8" s="897">
        <f t="shared" si="208"/>
        <v>0</v>
      </c>
      <c r="SUC8" s="897">
        <f t="shared" si="208"/>
        <v>0</v>
      </c>
      <c r="SUD8" s="897">
        <f t="shared" si="208"/>
        <v>0</v>
      </c>
      <c r="SUE8" s="897">
        <f t="shared" si="208"/>
        <v>0</v>
      </c>
      <c r="SUF8" s="897">
        <f t="shared" si="208"/>
        <v>0</v>
      </c>
      <c r="SUG8" s="897">
        <f t="shared" si="208"/>
        <v>0</v>
      </c>
      <c r="SUH8" s="897">
        <f t="shared" si="208"/>
        <v>0</v>
      </c>
      <c r="SUI8" s="897">
        <f t="shared" si="208"/>
        <v>0</v>
      </c>
      <c r="SUJ8" s="897">
        <f t="shared" si="208"/>
        <v>0</v>
      </c>
      <c r="SUK8" s="897">
        <f t="shared" si="208"/>
        <v>0</v>
      </c>
      <c r="SUL8" s="897">
        <f t="shared" si="208"/>
        <v>0</v>
      </c>
      <c r="SUM8" s="897">
        <f t="shared" si="208"/>
        <v>0</v>
      </c>
      <c r="SUN8" s="897">
        <f t="shared" ref="SUN8:SWY8" si="209">SUN9+SUN18+SUN40+SUN44+SUN50+SUN14</f>
        <v>0</v>
      </c>
      <c r="SUO8" s="897">
        <f t="shared" si="209"/>
        <v>0</v>
      </c>
      <c r="SUP8" s="897">
        <f t="shared" si="209"/>
        <v>0</v>
      </c>
      <c r="SUQ8" s="897">
        <f t="shared" si="209"/>
        <v>0</v>
      </c>
      <c r="SUR8" s="897">
        <f t="shared" si="209"/>
        <v>0</v>
      </c>
      <c r="SUS8" s="897">
        <f t="shared" si="209"/>
        <v>0</v>
      </c>
      <c r="SUT8" s="897">
        <f t="shared" si="209"/>
        <v>0</v>
      </c>
      <c r="SUU8" s="897">
        <f t="shared" si="209"/>
        <v>0</v>
      </c>
      <c r="SUV8" s="897">
        <f t="shared" si="209"/>
        <v>0</v>
      </c>
      <c r="SUW8" s="897">
        <f t="shared" si="209"/>
        <v>0</v>
      </c>
      <c r="SUX8" s="897">
        <f t="shared" si="209"/>
        <v>0</v>
      </c>
      <c r="SUY8" s="897">
        <f t="shared" si="209"/>
        <v>0</v>
      </c>
      <c r="SUZ8" s="897">
        <f t="shared" si="209"/>
        <v>0</v>
      </c>
      <c r="SVA8" s="897">
        <f t="shared" si="209"/>
        <v>0</v>
      </c>
      <c r="SVB8" s="897">
        <f t="shared" si="209"/>
        <v>0</v>
      </c>
      <c r="SVC8" s="897">
        <f t="shared" si="209"/>
        <v>0</v>
      </c>
      <c r="SVD8" s="897">
        <f t="shared" si="209"/>
        <v>0</v>
      </c>
      <c r="SVE8" s="897">
        <f t="shared" si="209"/>
        <v>0</v>
      </c>
      <c r="SVF8" s="897">
        <f t="shared" si="209"/>
        <v>0</v>
      </c>
      <c r="SVG8" s="897">
        <f t="shared" si="209"/>
        <v>0</v>
      </c>
      <c r="SVH8" s="897">
        <f t="shared" si="209"/>
        <v>0</v>
      </c>
      <c r="SVI8" s="897">
        <f t="shared" si="209"/>
        <v>0</v>
      </c>
      <c r="SVJ8" s="897">
        <f t="shared" si="209"/>
        <v>0</v>
      </c>
      <c r="SVK8" s="897">
        <f t="shared" si="209"/>
        <v>0</v>
      </c>
      <c r="SVL8" s="897">
        <f t="shared" si="209"/>
        <v>0</v>
      </c>
      <c r="SVM8" s="897">
        <f t="shared" si="209"/>
        <v>0</v>
      </c>
      <c r="SVN8" s="897">
        <f t="shared" si="209"/>
        <v>0</v>
      </c>
      <c r="SVO8" s="897">
        <f t="shared" si="209"/>
        <v>0</v>
      </c>
      <c r="SVP8" s="897">
        <f t="shared" si="209"/>
        <v>0</v>
      </c>
      <c r="SVQ8" s="897">
        <f t="shared" si="209"/>
        <v>0</v>
      </c>
      <c r="SVR8" s="897">
        <f t="shared" si="209"/>
        <v>0</v>
      </c>
      <c r="SVS8" s="897">
        <f t="shared" si="209"/>
        <v>0</v>
      </c>
      <c r="SVT8" s="897">
        <f t="shared" si="209"/>
        <v>0</v>
      </c>
      <c r="SVU8" s="897">
        <f t="shared" si="209"/>
        <v>0</v>
      </c>
      <c r="SVV8" s="897">
        <f t="shared" si="209"/>
        <v>0</v>
      </c>
      <c r="SVW8" s="897">
        <f t="shared" si="209"/>
        <v>0</v>
      </c>
      <c r="SVX8" s="897">
        <f t="shared" si="209"/>
        <v>0</v>
      </c>
      <c r="SVY8" s="897">
        <f t="shared" si="209"/>
        <v>0</v>
      </c>
      <c r="SVZ8" s="897">
        <f t="shared" si="209"/>
        <v>0</v>
      </c>
      <c r="SWA8" s="897">
        <f t="shared" si="209"/>
        <v>0</v>
      </c>
      <c r="SWB8" s="897">
        <f t="shared" si="209"/>
        <v>0</v>
      </c>
      <c r="SWC8" s="897">
        <f t="shared" si="209"/>
        <v>0</v>
      </c>
      <c r="SWD8" s="897">
        <f t="shared" si="209"/>
        <v>0</v>
      </c>
      <c r="SWE8" s="897">
        <f t="shared" si="209"/>
        <v>0</v>
      </c>
      <c r="SWF8" s="897">
        <f t="shared" si="209"/>
        <v>0</v>
      </c>
      <c r="SWG8" s="897">
        <f t="shared" si="209"/>
        <v>0</v>
      </c>
      <c r="SWH8" s="897">
        <f t="shared" si="209"/>
        <v>0</v>
      </c>
      <c r="SWI8" s="897">
        <f t="shared" si="209"/>
        <v>0</v>
      </c>
      <c r="SWJ8" s="897">
        <f t="shared" si="209"/>
        <v>0</v>
      </c>
      <c r="SWK8" s="897">
        <f t="shared" si="209"/>
        <v>0</v>
      </c>
      <c r="SWL8" s="897">
        <f t="shared" si="209"/>
        <v>0</v>
      </c>
      <c r="SWM8" s="897">
        <f t="shared" si="209"/>
        <v>0</v>
      </c>
      <c r="SWN8" s="897">
        <f t="shared" si="209"/>
        <v>0</v>
      </c>
      <c r="SWO8" s="897">
        <f t="shared" si="209"/>
        <v>0</v>
      </c>
      <c r="SWP8" s="897">
        <f t="shared" si="209"/>
        <v>0</v>
      </c>
      <c r="SWQ8" s="897">
        <f t="shared" si="209"/>
        <v>0</v>
      </c>
      <c r="SWR8" s="897">
        <f t="shared" si="209"/>
        <v>0</v>
      </c>
      <c r="SWS8" s="897">
        <f t="shared" si="209"/>
        <v>0</v>
      </c>
      <c r="SWT8" s="897">
        <f t="shared" si="209"/>
        <v>0</v>
      </c>
      <c r="SWU8" s="897">
        <f t="shared" si="209"/>
        <v>0</v>
      </c>
      <c r="SWV8" s="897">
        <f t="shared" si="209"/>
        <v>0</v>
      </c>
      <c r="SWW8" s="897">
        <f t="shared" si="209"/>
        <v>0</v>
      </c>
      <c r="SWX8" s="897">
        <f t="shared" si="209"/>
        <v>0</v>
      </c>
      <c r="SWY8" s="897">
        <f t="shared" si="209"/>
        <v>0</v>
      </c>
      <c r="SWZ8" s="897">
        <f t="shared" ref="SWZ8:SZK8" si="210">SWZ9+SWZ18+SWZ40+SWZ44+SWZ50+SWZ14</f>
        <v>0</v>
      </c>
      <c r="SXA8" s="897">
        <f t="shared" si="210"/>
        <v>0</v>
      </c>
      <c r="SXB8" s="897">
        <f t="shared" si="210"/>
        <v>0</v>
      </c>
      <c r="SXC8" s="897">
        <f t="shared" si="210"/>
        <v>0</v>
      </c>
      <c r="SXD8" s="897">
        <f t="shared" si="210"/>
        <v>0</v>
      </c>
      <c r="SXE8" s="897">
        <f t="shared" si="210"/>
        <v>0</v>
      </c>
      <c r="SXF8" s="897">
        <f t="shared" si="210"/>
        <v>0</v>
      </c>
      <c r="SXG8" s="897">
        <f t="shared" si="210"/>
        <v>0</v>
      </c>
      <c r="SXH8" s="897">
        <f t="shared" si="210"/>
        <v>0</v>
      </c>
      <c r="SXI8" s="897">
        <f t="shared" si="210"/>
        <v>0</v>
      </c>
      <c r="SXJ8" s="897">
        <f t="shared" si="210"/>
        <v>0</v>
      </c>
      <c r="SXK8" s="897">
        <f t="shared" si="210"/>
        <v>0</v>
      </c>
      <c r="SXL8" s="897">
        <f t="shared" si="210"/>
        <v>0</v>
      </c>
      <c r="SXM8" s="897">
        <f t="shared" si="210"/>
        <v>0</v>
      </c>
      <c r="SXN8" s="897">
        <f t="shared" si="210"/>
        <v>0</v>
      </c>
      <c r="SXO8" s="897">
        <f t="shared" si="210"/>
        <v>0</v>
      </c>
      <c r="SXP8" s="897">
        <f t="shared" si="210"/>
        <v>0</v>
      </c>
      <c r="SXQ8" s="897">
        <f t="shared" si="210"/>
        <v>0</v>
      </c>
      <c r="SXR8" s="897">
        <f t="shared" si="210"/>
        <v>0</v>
      </c>
      <c r="SXS8" s="897">
        <f t="shared" si="210"/>
        <v>0</v>
      </c>
      <c r="SXT8" s="897">
        <f t="shared" si="210"/>
        <v>0</v>
      </c>
      <c r="SXU8" s="897">
        <f t="shared" si="210"/>
        <v>0</v>
      </c>
      <c r="SXV8" s="897">
        <f t="shared" si="210"/>
        <v>0</v>
      </c>
      <c r="SXW8" s="897">
        <f t="shared" si="210"/>
        <v>0</v>
      </c>
      <c r="SXX8" s="897">
        <f t="shared" si="210"/>
        <v>0</v>
      </c>
      <c r="SXY8" s="897">
        <f t="shared" si="210"/>
        <v>0</v>
      </c>
      <c r="SXZ8" s="897">
        <f t="shared" si="210"/>
        <v>0</v>
      </c>
      <c r="SYA8" s="897">
        <f t="shared" si="210"/>
        <v>0</v>
      </c>
      <c r="SYB8" s="897">
        <f t="shared" si="210"/>
        <v>0</v>
      </c>
      <c r="SYC8" s="897">
        <f t="shared" si="210"/>
        <v>0</v>
      </c>
      <c r="SYD8" s="897">
        <f t="shared" si="210"/>
        <v>0</v>
      </c>
      <c r="SYE8" s="897">
        <f t="shared" si="210"/>
        <v>0</v>
      </c>
      <c r="SYF8" s="897">
        <f t="shared" si="210"/>
        <v>0</v>
      </c>
      <c r="SYG8" s="897">
        <f t="shared" si="210"/>
        <v>0</v>
      </c>
      <c r="SYH8" s="897">
        <f t="shared" si="210"/>
        <v>0</v>
      </c>
      <c r="SYI8" s="897">
        <f t="shared" si="210"/>
        <v>0</v>
      </c>
      <c r="SYJ8" s="897">
        <f t="shared" si="210"/>
        <v>0</v>
      </c>
      <c r="SYK8" s="897">
        <f t="shared" si="210"/>
        <v>0</v>
      </c>
      <c r="SYL8" s="897">
        <f t="shared" si="210"/>
        <v>0</v>
      </c>
      <c r="SYM8" s="897">
        <f t="shared" si="210"/>
        <v>0</v>
      </c>
      <c r="SYN8" s="897">
        <f t="shared" si="210"/>
        <v>0</v>
      </c>
      <c r="SYO8" s="897">
        <f t="shared" si="210"/>
        <v>0</v>
      </c>
      <c r="SYP8" s="897">
        <f t="shared" si="210"/>
        <v>0</v>
      </c>
      <c r="SYQ8" s="897">
        <f t="shared" si="210"/>
        <v>0</v>
      </c>
      <c r="SYR8" s="897">
        <f t="shared" si="210"/>
        <v>0</v>
      </c>
      <c r="SYS8" s="897">
        <f t="shared" si="210"/>
        <v>0</v>
      </c>
      <c r="SYT8" s="897">
        <f t="shared" si="210"/>
        <v>0</v>
      </c>
      <c r="SYU8" s="897">
        <f t="shared" si="210"/>
        <v>0</v>
      </c>
      <c r="SYV8" s="897">
        <f t="shared" si="210"/>
        <v>0</v>
      </c>
      <c r="SYW8" s="897">
        <f t="shared" si="210"/>
        <v>0</v>
      </c>
      <c r="SYX8" s="897">
        <f t="shared" si="210"/>
        <v>0</v>
      </c>
      <c r="SYY8" s="897">
        <f t="shared" si="210"/>
        <v>0</v>
      </c>
      <c r="SYZ8" s="897">
        <f t="shared" si="210"/>
        <v>0</v>
      </c>
      <c r="SZA8" s="897">
        <f t="shared" si="210"/>
        <v>0</v>
      </c>
      <c r="SZB8" s="897">
        <f t="shared" si="210"/>
        <v>0</v>
      </c>
      <c r="SZC8" s="897">
        <f t="shared" si="210"/>
        <v>0</v>
      </c>
      <c r="SZD8" s="897">
        <f t="shared" si="210"/>
        <v>0</v>
      </c>
      <c r="SZE8" s="897">
        <f t="shared" si="210"/>
        <v>0</v>
      </c>
      <c r="SZF8" s="897">
        <f t="shared" si="210"/>
        <v>0</v>
      </c>
      <c r="SZG8" s="897">
        <f t="shared" si="210"/>
        <v>0</v>
      </c>
      <c r="SZH8" s="897">
        <f t="shared" si="210"/>
        <v>0</v>
      </c>
      <c r="SZI8" s="897">
        <f t="shared" si="210"/>
        <v>0</v>
      </c>
      <c r="SZJ8" s="897">
        <f t="shared" si="210"/>
        <v>0</v>
      </c>
      <c r="SZK8" s="897">
        <f t="shared" si="210"/>
        <v>0</v>
      </c>
      <c r="SZL8" s="897">
        <f t="shared" ref="SZL8:TBW8" si="211">SZL9+SZL18+SZL40+SZL44+SZL50+SZL14</f>
        <v>0</v>
      </c>
      <c r="SZM8" s="897">
        <f t="shared" si="211"/>
        <v>0</v>
      </c>
      <c r="SZN8" s="897">
        <f t="shared" si="211"/>
        <v>0</v>
      </c>
      <c r="SZO8" s="897">
        <f t="shared" si="211"/>
        <v>0</v>
      </c>
      <c r="SZP8" s="897">
        <f t="shared" si="211"/>
        <v>0</v>
      </c>
      <c r="SZQ8" s="897">
        <f t="shared" si="211"/>
        <v>0</v>
      </c>
      <c r="SZR8" s="897">
        <f t="shared" si="211"/>
        <v>0</v>
      </c>
      <c r="SZS8" s="897">
        <f t="shared" si="211"/>
        <v>0</v>
      </c>
      <c r="SZT8" s="897">
        <f t="shared" si="211"/>
        <v>0</v>
      </c>
      <c r="SZU8" s="897">
        <f t="shared" si="211"/>
        <v>0</v>
      </c>
      <c r="SZV8" s="897">
        <f t="shared" si="211"/>
        <v>0</v>
      </c>
      <c r="SZW8" s="897">
        <f t="shared" si="211"/>
        <v>0</v>
      </c>
      <c r="SZX8" s="897">
        <f t="shared" si="211"/>
        <v>0</v>
      </c>
      <c r="SZY8" s="897">
        <f t="shared" si="211"/>
        <v>0</v>
      </c>
      <c r="SZZ8" s="897">
        <f t="shared" si="211"/>
        <v>0</v>
      </c>
      <c r="TAA8" s="897">
        <f t="shared" si="211"/>
        <v>0</v>
      </c>
      <c r="TAB8" s="897">
        <f t="shared" si="211"/>
        <v>0</v>
      </c>
      <c r="TAC8" s="897">
        <f t="shared" si="211"/>
        <v>0</v>
      </c>
      <c r="TAD8" s="897">
        <f t="shared" si="211"/>
        <v>0</v>
      </c>
      <c r="TAE8" s="897">
        <f t="shared" si="211"/>
        <v>0</v>
      </c>
      <c r="TAF8" s="897">
        <f t="shared" si="211"/>
        <v>0</v>
      </c>
      <c r="TAG8" s="897">
        <f t="shared" si="211"/>
        <v>0</v>
      </c>
      <c r="TAH8" s="897">
        <f t="shared" si="211"/>
        <v>0</v>
      </c>
      <c r="TAI8" s="897">
        <f t="shared" si="211"/>
        <v>0</v>
      </c>
      <c r="TAJ8" s="897">
        <f t="shared" si="211"/>
        <v>0</v>
      </c>
      <c r="TAK8" s="897">
        <f t="shared" si="211"/>
        <v>0</v>
      </c>
      <c r="TAL8" s="897">
        <f t="shared" si="211"/>
        <v>0</v>
      </c>
      <c r="TAM8" s="897">
        <f t="shared" si="211"/>
        <v>0</v>
      </c>
      <c r="TAN8" s="897">
        <f t="shared" si="211"/>
        <v>0</v>
      </c>
      <c r="TAO8" s="897">
        <f t="shared" si="211"/>
        <v>0</v>
      </c>
      <c r="TAP8" s="897">
        <f t="shared" si="211"/>
        <v>0</v>
      </c>
      <c r="TAQ8" s="897">
        <f t="shared" si="211"/>
        <v>0</v>
      </c>
      <c r="TAR8" s="897">
        <f t="shared" si="211"/>
        <v>0</v>
      </c>
      <c r="TAS8" s="897">
        <f t="shared" si="211"/>
        <v>0</v>
      </c>
      <c r="TAT8" s="897">
        <f t="shared" si="211"/>
        <v>0</v>
      </c>
      <c r="TAU8" s="897">
        <f t="shared" si="211"/>
        <v>0</v>
      </c>
      <c r="TAV8" s="897">
        <f t="shared" si="211"/>
        <v>0</v>
      </c>
      <c r="TAW8" s="897">
        <f t="shared" si="211"/>
        <v>0</v>
      </c>
      <c r="TAX8" s="897">
        <f t="shared" si="211"/>
        <v>0</v>
      </c>
      <c r="TAY8" s="897">
        <f t="shared" si="211"/>
        <v>0</v>
      </c>
      <c r="TAZ8" s="897">
        <f t="shared" si="211"/>
        <v>0</v>
      </c>
      <c r="TBA8" s="897">
        <f t="shared" si="211"/>
        <v>0</v>
      </c>
      <c r="TBB8" s="897">
        <f t="shared" si="211"/>
        <v>0</v>
      </c>
      <c r="TBC8" s="897">
        <f t="shared" si="211"/>
        <v>0</v>
      </c>
      <c r="TBD8" s="897">
        <f t="shared" si="211"/>
        <v>0</v>
      </c>
      <c r="TBE8" s="897">
        <f t="shared" si="211"/>
        <v>0</v>
      </c>
      <c r="TBF8" s="897">
        <f t="shared" si="211"/>
        <v>0</v>
      </c>
      <c r="TBG8" s="897">
        <f t="shared" si="211"/>
        <v>0</v>
      </c>
      <c r="TBH8" s="897">
        <f t="shared" si="211"/>
        <v>0</v>
      </c>
      <c r="TBI8" s="897">
        <f t="shared" si="211"/>
        <v>0</v>
      </c>
      <c r="TBJ8" s="897">
        <f t="shared" si="211"/>
        <v>0</v>
      </c>
      <c r="TBK8" s="897">
        <f t="shared" si="211"/>
        <v>0</v>
      </c>
      <c r="TBL8" s="897">
        <f t="shared" si="211"/>
        <v>0</v>
      </c>
      <c r="TBM8" s="897">
        <f t="shared" si="211"/>
        <v>0</v>
      </c>
      <c r="TBN8" s="897">
        <f t="shared" si="211"/>
        <v>0</v>
      </c>
      <c r="TBO8" s="897">
        <f t="shared" si="211"/>
        <v>0</v>
      </c>
      <c r="TBP8" s="897">
        <f t="shared" si="211"/>
        <v>0</v>
      </c>
      <c r="TBQ8" s="897">
        <f t="shared" si="211"/>
        <v>0</v>
      </c>
      <c r="TBR8" s="897">
        <f t="shared" si="211"/>
        <v>0</v>
      </c>
      <c r="TBS8" s="897">
        <f t="shared" si="211"/>
        <v>0</v>
      </c>
      <c r="TBT8" s="897">
        <f t="shared" si="211"/>
        <v>0</v>
      </c>
      <c r="TBU8" s="897">
        <f t="shared" si="211"/>
        <v>0</v>
      </c>
      <c r="TBV8" s="897">
        <f t="shared" si="211"/>
        <v>0</v>
      </c>
      <c r="TBW8" s="897">
        <f t="shared" si="211"/>
        <v>0</v>
      </c>
      <c r="TBX8" s="897">
        <f t="shared" ref="TBX8:TEI8" si="212">TBX9+TBX18+TBX40+TBX44+TBX50+TBX14</f>
        <v>0</v>
      </c>
      <c r="TBY8" s="897">
        <f t="shared" si="212"/>
        <v>0</v>
      </c>
      <c r="TBZ8" s="897">
        <f t="shared" si="212"/>
        <v>0</v>
      </c>
      <c r="TCA8" s="897">
        <f t="shared" si="212"/>
        <v>0</v>
      </c>
      <c r="TCB8" s="897">
        <f t="shared" si="212"/>
        <v>0</v>
      </c>
      <c r="TCC8" s="897">
        <f t="shared" si="212"/>
        <v>0</v>
      </c>
      <c r="TCD8" s="897">
        <f t="shared" si="212"/>
        <v>0</v>
      </c>
      <c r="TCE8" s="897">
        <f t="shared" si="212"/>
        <v>0</v>
      </c>
      <c r="TCF8" s="897">
        <f t="shared" si="212"/>
        <v>0</v>
      </c>
      <c r="TCG8" s="897">
        <f t="shared" si="212"/>
        <v>0</v>
      </c>
      <c r="TCH8" s="897">
        <f t="shared" si="212"/>
        <v>0</v>
      </c>
      <c r="TCI8" s="897">
        <f t="shared" si="212"/>
        <v>0</v>
      </c>
      <c r="TCJ8" s="897">
        <f t="shared" si="212"/>
        <v>0</v>
      </c>
      <c r="TCK8" s="897">
        <f t="shared" si="212"/>
        <v>0</v>
      </c>
      <c r="TCL8" s="897">
        <f t="shared" si="212"/>
        <v>0</v>
      </c>
      <c r="TCM8" s="897">
        <f t="shared" si="212"/>
        <v>0</v>
      </c>
      <c r="TCN8" s="897">
        <f t="shared" si="212"/>
        <v>0</v>
      </c>
      <c r="TCO8" s="897">
        <f t="shared" si="212"/>
        <v>0</v>
      </c>
      <c r="TCP8" s="897">
        <f t="shared" si="212"/>
        <v>0</v>
      </c>
      <c r="TCQ8" s="897">
        <f t="shared" si="212"/>
        <v>0</v>
      </c>
      <c r="TCR8" s="897">
        <f t="shared" si="212"/>
        <v>0</v>
      </c>
      <c r="TCS8" s="897">
        <f t="shared" si="212"/>
        <v>0</v>
      </c>
      <c r="TCT8" s="897">
        <f t="shared" si="212"/>
        <v>0</v>
      </c>
      <c r="TCU8" s="897">
        <f t="shared" si="212"/>
        <v>0</v>
      </c>
      <c r="TCV8" s="897">
        <f t="shared" si="212"/>
        <v>0</v>
      </c>
      <c r="TCW8" s="897">
        <f t="shared" si="212"/>
        <v>0</v>
      </c>
      <c r="TCX8" s="897">
        <f t="shared" si="212"/>
        <v>0</v>
      </c>
      <c r="TCY8" s="897">
        <f t="shared" si="212"/>
        <v>0</v>
      </c>
      <c r="TCZ8" s="897">
        <f t="shared" si="212"/>
        <v>0</v>
      </c>
      <c r="TDA8" s="897">
        <f t="shared" si="212"/>
        <v>0</v>
      </c>
      <c r="TDB8" s="897">
        <f t="shared" si="212"/>
        <v>0</v>
      </c>
      <c r="TDC8" s="897">
        <f t="shared" si="212"/>
        <v>0</v>
      </c>
      <c r="TDD8" s="897">
        <f t="shared" si="212"/>
        <v>0</v>
      </c>
      <c r="TDE8" s="897">
        <f t="shared" si="212"/>
        <v>0</v>
      </c>
      <c r="TDF8" s="897">
        <f t="shared" si="212"/>
        <v>0</v>
      </c>
      <c r="TDG8" s="897">
        <f t="shared" si="212"/>
        <v>0</v>
      </c>
      <c r="TDH8" s="897">
        <f t="shared" si="212"/>
        <v>0</v>
      </c>
      <c r="TDI8" s="897">
        <f t="shared" si="212"/>
        <v>0</v>
      </c>
      <c r="TDJ8" s="897">
        <f t="shared" si="212"/>
        <v>0</v>
      </c>
      <c r="TDK8" s="897">
        <f t="shared" si="212"/>
        <v>0</v>
      </c>
      <c r="TDL8" s="897">
        <f t="shared" si="212"/>
        <v>0</v>
      </c>
      <c r="TDM8" s="897">
        <f t="shared" si="212"/>
        <v>0</v>
      </c>
      <c r="TDN8" s="897">
        <f t="shared" si="212"/>
        <v>0</v>
      </c>
      <c r="TDO8" s="897">
        <f t="shared" si="212"/>
        <v>0</v>
      </c>
      <c r="TDP8" s="897">
        <f t="shared" si="212"/>
        <v>0</v>
      </c>
      <c r="TDQ8" s="897">
        <f t="shared" si="212"/>
        <v>0</v>
      </c>
      <c r="TDR8" s="897">
        <f t="shared" si="212"/>
        <v>0</v>
      </c>
      <c r="TDS8" s="897">
        <f t="shared" si="212"/>
        <v>0</v>
      </c>
      <c r="TDT8" s="897">
        <f t="shared" si="212"/>
        <v>0</v>
      </c>
      <c r="TDU8" s="897">
        <f t="shared" si="212"/>
        <v>0</v>
      </c>
      <c r="TDV8" s="897">
        <f t="shared" si="212"/>
        <v>0</v>
      </c>
      <c r="TDW8" s="897">
        <f t="shared" si="212"/>
        <v>0</v>
      </c>
      <c r="TDX8" s="897">
        <f t="shared" si="212"/>
        <v>0</v>
      </c>
      <c r="TDY8" s="897">
        <f t="shared" si="212"/>
        <v>0</v>
      </c>
      <c r="TDZ8" s="897">
        <f t="shared" si="212"/>
        <v>0</v>
      </c>
      <c r="TEA8" s="897">
        <f t="shared" si="212"/>
        <v>0</v>
      </c>
      <c r="TEB8" s="897">
        <f t="shared" si="212"/>
        <v>0</v>
      </c>
      <c r="TEC8" s="897">
        <f t="shared" si="212"/>
        <v>0</v>
      </c>
      <c r="TED8" s="897">
        <f t="shared" si="212"/>
        <v>0</v>
      </c>
      <c r="TEE8" s="897">
        <f t="shared" si="212"/>
        <v>0</v>
      </c>
      <c r="TEF8" s="897">
        <f t="shared" si="212"/>
        <v>0</v>
      </c>
      <c r="TEG8" s="897">
        <f t="shared" si="212"/>
        <v>0</v>
      </c>
      <c r="TEH8" s="897">
        <f t="shared" si="212"/>
        <v>0</v>
      </c>
      <c r="TEI8" s="897">
        <f t="shared" si="212"/>
        <v>0</v>
      </c>
      <c r="TEJ8" s="897">
        <f t="shared" ref="TEJ8:TGU8" si="213">TEJ9+TEJ18+TEJ40+TEJ44+TEJ50+TEJ14</f>
        <v>0</v>
      </c>
      <c r="TEK8" s="897">
        <f t="shared" si="213"/>
        <v>0</v>
      </c>
      <c r="TEL8" s="897">
        <f t="shared" si="213"/>
        <v>0</v>
      </c>
      <c r="TEM8" s="897">
        <f t="shared" si="213"/>
        <v>0</v>
      </c>
      <c r="TEN8" s="897">
        <f t="shared" si="213"/>
        <v>0</v>
      </c>
      <c r="TEO8" s="897">
        <f t="shared" si="213"/>
        <v>0</v>
      </c>
      <c r="TEP8" s="897">
        <f t="shared" si="213"/>
        <v>0</v>
      </c>
      <c r="TEQ8" s="897">
        <f t="shared" si="213"/>
        <v>0</v>
      </c>
      <c r="TER8" s="897">
        <f t="shared" si="213"/>
        <v>0</v>
      </c>
      <c r="TES8" s="897">
        <f t="shared" si="213"/>
        <v>0</v>
      </c>
      <c r="TET8" s="897">
        <f t="shared" si="213"/>
        <v>0</v>
      </c>
      <c r="TEU8" s="897">
        <f t="shared" si="213"/>
        <v>0</v>
      </c>
      <c r="TEV8" s="897">
        <f t="shared" si="213"/>
        <v>0</v>
      </c>
      <c r="TEW8" s="897">
        <f t="shared" si="213"/>
        <v>0</v>
      </c>
      <c r="TEX8" s="897">
        <f t="shared" si="213"/>
        <v>0</v>
      </c>
      <c r="TEY8" s="897">
        <f t="shared" si="213"/>
        <v>0</v>
      </c>
      <c r="TEZ8" s="897">
        <f t="shared" si="213"/>
        <v>0</v>
      </c>
      <c r="TFA8" s="897">
        <f t="shared" si="213"/>
        <v>0</v>
      </c>
      <c r="TFB8" s="897">
        <f t="shared" si="213"/>
        <v>0</v>
      </c>
      <c r="TFC8" s="897">
        <f t="shared" si="213"/>
        <v>0</v>
      </c>
      <c r="TFD8" s="897">
        <f t="shared" si="213"/>
        <v>0</v>
      </c>
      <c r="TFE8" s="897">
        <f t="shared" si="213"/>
        <v>0</v>
      </c>
      <c r="TFF8" s="897">
        <f t="shared" si="213"/>
        <v>0</v>
      </c>
      <c r="TFG8" s="897">
        <f t="shared" si="213"/>
        <v>0</v>
      </c>
      <c r="TFH8" s="897">
        <f t="shared" si="213"/>
        <v>0</v>
      </c>
      <c r="TFI8" s="897">
        <f t="shared" si="213"/>
        <v>0</v>
      </c>
      <c r="TFJ8" s="897">
        <f t="shared" si="213"/>
        <v>0</v>
      </c>
      <c r="TFK8" s="897">
        <f t="shared" si="213"/>
        <v>0</v>
      </c>
      <c r="TFL8" s="897">
        <f t="shared" si="213"/>
        <v>0</v>
      </c>
      <c r="TFM8" s="897">
        <f t="shared" si="213"/>
        <v>0</v>
      </c>
      <c r="TFN8" s="897">
        <f t="shared" si="213"/>
        <v>0</v>
      </c>
      <c r="TFO8" s="897">
        <f t="shared" si="213"/>
        <v>0</v>
      </c>
      <c r="TFP8" s="897">
        <f t="shared" si="213"/>
        <v>0</v>
      </c>
      <c r="TFQ8" s="897">
        <f t="shared" si="213"/>
        <v>0</v>
      </c>
      <c r="TFR8" s="897">
        <f t="shared" si="213"/>
        <v>0</v>
      </c>
      <c r="TFS8" s="897">
        <f t="shared" si="213"/>
        <v>0</v>
      </c>
      <c r="TFT8" s="897">
        <f t="shared" si="213"/>
        <v>0</v>
      </c>
      <c r="TFU8" s="897">
        <f t="shared" si="213"/>
        <v>0</v>
      </c>
      <c r="TFV8" s="897">
        <f t="shared" si="213"/>
        <v>0</v>
      </c>
      <c r="TFW8" s="897">
        <f t="shared" si="213"/>
        <v>0</v>
      </c>
      <c r="TFX8" s="897">
        <f t="shared" si="213"/>
        <v>0</v>
      </c>
      <c r="TFY8" s="897">
        <f t="shared" si="213"/>
        <v>0</v>
      </c>
      <c r="TFZ8" s="897">
        <f t="shared" si="213"/>
        <v>0</v>
      </c>
      <c r="TGA8" s="897">
        <f t="shared" si="213"/>
        <v>0</v>
      </c>
      <c r="TGB8" s="897">
        <f t="shared" si="213"/>
        <v>0</v>
      </c>
      <c r="TGC8" s="897">
        <f t="shared" si="213"/>
        <v>0</v>
      </c>
      <c r="TGD8" s="897">
        <f t="shared" si="213"/>
        <v>0</v>
      </c>
      <c r="TGE8" s="897">
        <f t="shared" si="213"/>
        <v>0</v>
      </c>
      <c r="TGF8" s="897">
        <f t="shared" si="213"/>
        <v>0</v>
      </c>
      <c r="TGG8" s="897">
        <f t="shared" si="213"/>
        <v>0</v>
      </c>
      <c r="TGH8" s="897">
        <f t="shared" si="213"/>
        <v>0</v>
      </c>
      <c r="TGI8" s="897">
        <f t="shared" si="213"/>
        <v>0</v>
      </c>
      <c r="TGJ8" s="897">
        <f t="shared" si="213"/>
        <v>0</v>
      </c>
      <c r="TGK8" s="897">
        <f t="shared" si="213"/>
        <v>0</v>
      </c>
      <c r="TGL8" s="897">
        <f t="shared" si="213"/>
        <v>0</v>
      </c>
      <c r="TGM8" s="897">
        <f t="shared" si="213"/>
        <v>0</v>
      </c>
      <c r="TGN8" s="897">
        <f t="shared" si="213"/>
        <v>0</v>
      </c>
      <c r="TGO8" s="897">
        <f t="shared" si="213"/>
        <v>0</v>
      </c>
      <c r="TGP8" s="897">
        <f t="shared" si="213"/>
        <v>0</v>
      </c>
      <c r="TGQ8" s="897">
        <f t="shared" si="213"/>
        <v>0</v>
      </c>
      <c r="TGR8" s="897">
        <f t="shared" si="213"/>
        <v>0</v>
      </c>
      <c r="TGS8" s="897">
        <f t="shared" si="213"/>
        <v>0</v>
      </c>
      <c r="TGT8" s="897">
        <f t="shared" si="213"/>
        <v>0</v>
      </c>
      <c r="TGU8" s="897">
        <f t="shared" si="213"/>
        <v>0</v>
      </c>
      <c r="TGV8" s="897">
        <f t="shared" ref="TGV8:TJG8" si="214">TGV9+TGV18+TGV40+TGV44+TGV50+TGV14</f>
        <v>0</v>
      </c>
      <c r="TGW8" s="897">
        <f t="shared" si="214"/>
        <v>0</v>
      </c>
      <c r="TGX8" s="897">
        <f t="shared" si="214"/>
        <v>0</v>
      </c>
      <c r="TGY8" s="897">
        <f t="shared" si="214"/>
        <v>0</v>
      </c>
      <c r="TGZ8" s="897">
        <f t="shared" si="214"/>
        <v>0</v>
      </c>
      <c r="THA8" s="897">
        <f t="shared" si="214"/>
        <v>0</v>
      </c>
      <c r="THB8" s="897">
        <f t="shared" si="214"/>
        <v>0</v>
      </c>
      <c r="THC8" s="897">
        <f t="shared" si="214"/>
        <v>0</v>
      </c>
      <c r="THD8" s="897">
        <f t="shared" si="214"/>
        <v>0</v>
      </c>
      <c r="THE8" s="897">
        <f t="shared" si="214"/>
        <v>0</v>
      </c>
      <c r="THF8" s="897">
        <f t="shared" si="214"/>
        <v>0</v>
      </c>
      <c r="THG8" s="897">
        <f t="shared" si="214"/>
        <v>0</v>
      </c>
      <c r="THH8" s="897">
        <f t="shared" si="214"/>
        <v>0</v>
      </c>
      <c r="THI8" s="897">
        <f t="shared" si="214"/>
        <v>0</v>
      </c>
      <c r="THJ8" s="897">
        <f t="shared" si="214"/>
        <v>0</v>
      </c>
      <c r="THK8" s="897">
        <f t="shared" si="214"/>
        <v>0</v>
      </c>
      <c r="THL8" s="897">
        <f t="shared" si="214"/>
        <v>0</v>
      </c>
      <c r="THM8" s="897">
        <f t="shared" si="214"/>
        <v>0</v>
      </c>
      <c r="THN8" s="897">
        <f t="shared" si="214"/>
        <v>0</v>
      </c>
      <c r="THO8" s="897">
        <f t="shared" si="214"/>
        <v>0</v>
      </c>
      <c r="THP8" s="897">
        <f t="shared" si="214"/>
        <v>0</v>
      </c>
      <c r="THQ8" s="897">
        <f t="shared" si="214"/>
        <v>0</v>
      </c>
      <c r="THR8" s="897">
        <f t="shared" si="214"/>
        <v>0</v>
      </c>
      <c r="THS8" s="897">
        <f t="shared" si="214"/>
        <v>0</v>
      </c>
      <c r="THT8" s="897">
        <f t="shared" si="214"/>
        <v>0</v>
      </c>
      <c r="THU8" s="897">
        <f t="shared" si="214"/>
        <v>0</v>
      </c>
      <c r="THV8" s="897">
        <f t="shared" si="214"/>
        <v>0</v>
      </c>
      <c r="THW8" s="897">
        <f t="shared" si="214"/>
        <v>0</v>
      </c>
      <c r="THX8" s="897">
        <f t="shared" si="214"/>
        <v>0</v>
      </c>
      <c r="THY8" s="897">
        <f t="shared" si="214"/>
        <v>0</v>
      </c>
      <c r="THZ8" s="897">
        <f t="shared" si="214"/>
        <v>0</v>
      </c>
      <c r="TIA8" s="897">
        <f t="shared" si="214"/>
        <v>0</v>
      </c>
      <c r="TIB8" s="897">
        <f t="shared" si="214"/>
        <v>0</v>
      </c>
      <c r="TIC8" s="897">
        <f t="shared" si="214"/>
        <v>0</v>
      </c>
      <c r="TID8" s="897">
        <f t="shared" si="214"/>
        <v>0</v>
      </c>
      <c r="TIE8" s="897">
        <f t="shared" si="214"/>
        <v>0</v>
      </c>
      <c r="TIF8" s="897">
        <f t="shared" si="214"/>
        <v>0</v>
      </c>
      <c r="TIG8" s="897">
        <f t="shared" si="214"/>
        <v>0</v>
      </c>
      <c r="TIH8" s="897">
        <f t="shared" si="214"/>
        <v>0</v>
      </c>
      <c r="TII8" s="897">
        <f t="shared" si="214"/>
        <v>0</v>
      </c>
      <c r="TIJ8" s="897">
        <f t="shared" si="214"/>
        <v>0</v>
      </c>
      <c r="TIK8" s="897">
        <f t="shared" si="214"/>
        <v>0</v>
      </c>
      <c r="TIL8" s="897">
        <f t="shared" si="214"/>
        <v>0</v>
      </c>
      <c r="TIM8" s="897">
        <f t="shared" si="214"/>
        <v>0</v>
      </c>
      <c r="TIN8" s="897">
        <f t="shared" si="214"/>
        <v>0</v>
      </c>
      <c r="TIO8" s="897">
        <f t="shared" si="214"/>
        <v>0</v>
      </c>
      <c r="TIP8" s="897">
        <f t="shared" si="214"/>
        <v>0</v>
      </c>
      <c r="TIQ8" s="897">
        <f t="shared" si="214"/>
        <v>0</v>
      </c>
      <c r="TIR8" s="897">
        <f t="shared" si="214"/>
        <v>0</v>
      </c>
      <c r="TIS8" s="897">
        <f t="shared" si="214"/>
        <v>0</v>
      </c>
      <c r="TIT8" s="897">
        <f t="shared" si="214"/>
        <v>0</v>
      </c>
      <c r="TIU8" s="897">
        <f t="shared" si="214"/>
        <v>0</v>
      </c>
      <c r="TIV8" s="897">
        <f t="shared" si="214"/>
        <v>0</v>
      </c>
      <c r="TIW8" s="897">
        <f t="shared" si="214"/>
        <v>0</v>
      </c>
      <c r="TIX8" s="897">
        <f t="shared" si="214"/>
        <v>0</v>
      </c>
      <c r="TIY8" s="897">
        <f t="shared" si="214"/>
        <v>0</v>
      </c>
      <c r="TIZ8" s="897">
        <f t="shared" si="214"/>
        <v>0</v>
      </c>
      <c r="TJA8" s="897">
        <f t="shared" si="214"/>
        <v>0</v>
      </c>
      <c r="TJB8" s="897">
        <f t="shared" si="214"/>
        <v>0</v>
      </c>
      <c r="TJC8" s="897">
        <f t="shared" si="214"/>
        <v>0</v>
      </c>
      <c r="TJD8" s="897">
        <f t="shared" si="214"/>
        <v>0</v>
      </c>
      <c r="TJE8" s="897">
        <f t="shared" si="214"/>
        <v>0</v>
      </c>
      <c r="TJF8" s="897">
        <f t="shared" si="214"/>
        <v>0</v>
      </c>
      <c r="TJG8" s="897">
        <f t="shared" si="214"/>
        <v>0</v>
      </c>
      <c r="TJH8" s="897">
        <f t="shared" ref="TJH8:TLS8" si="215">TJH9+TJH18+TJH40+TJH44+TJH50+TJH14</f>
        <v>0</v>
      </c>
      <c r="TJI8" s="897">
        <f t="shared" si="215"/>
        <v>0</v>
      </c>
      <c r="TJJ8" s="897">
        <f t="shared" si="215"/>
        <v>0</v>
      </c>
      <c r="TJK8" s="897">
        <f t="shared" si="215"/>
        <v>0</v>
      </c>
      <c r="TJL8" s="897">
        <f t="shared" si="215"/>
        <v>0</v>
      </c>
      <c r="TJM8" s="897">
        <f t="shared" si="215"/>
        <v>0</v>
      </c>
      <c r="TJN8" s="897">
        <f t="shared" si="215"/>
        <v>0</v>
      </c>
      <c r="TJO8" s="897">
        <f t="shared" si="215"/>
        <v>0</v>
      </c>
      <c r="TJP8" s="897">
        <f t="shared" si="215"/>
        <v>0</v>
      </c>
      <c r="TJQ8" s="897">
        <f t="shared" si="215"/>
        <v>0</v>
      </c>
      <c r="TJR8" s="897">
        <f t="shared" si="215"/>
        <v>0</v>
      </c>
      <c r="TJS8" s="897">
        <f t="shared" si="215"/>
        <v>0</v>
      </c>
      <c r="TJT8" s="897">
        <f t="shared" si="215"/>
        <v>0</v>
      </c>
      <c r="TJU8" s="897">
        <f t="shared" si="215"/>
        <v>0</v>
      </c>
      <c r="TJV8" s="897">
        <f t="shared" si="215"/>
        <v>0</v>
      </c>
      <c r="TJW8" s="897">
        <f t="shared" si="215"/>
        <v>0</v>
      </c>
      <c r="TJX8" s="897">
        <f t="shared" si="215"/>
        <v>0</v>
      </c>
      <c r="TJY8" s="897">
        <f t="shared" si="215"/>
        <v>0</v>
      </c>
      <c r="TJZ8" s="897">
        <f t="shared" si="215"/>
        <v>0</v>
      </c>
      <c r="TKA8" s="897">
        <f t="shared" si="215"/>
        <v>0</v>
      </c>
      <c r="TKB8" s="897">
        <f t="shared" si="215"/>
        <v>0</v>
      </c>
      <c r="TKC8" s="897">
        <f t="shared" si="215"/>
        <v>0</v>
      </c>
      <c r="TKD8" s="897">
        <f t="shared" si="215"/>
        <v>0</v>
      </c>
      <c r="TKE8" s="897">
        <f t="shared" si="215"/>
        <v>0</v>
      </c>
      <c r="TKF8" s="897">
        <f t="shared" si="215"/>
        <v>0</v>
      </c>
      <c r="TKG8" s="897">
        <f t="shared" si="215"/>
        <v>0</v>
      </c>
      <c r="TKH8" s="897">
        <f t="shared" si="215"/>
        <v>0</v>
      </c>
      <c r="TKI8" s="897">
        <f t="shared" si="215"/>
        <v>0</v>
      </c>
      <c r="TKJ8" s="897">
        <f t="shared" si="215"/>
        <v>0</v>
      </c>
      <c r="TKK8" s="897">
        <f t="shared" si="215"/>
        <v>0</v>
      </c>
      <c r="TKL8" s="897">
        <f t="shared" si="215"/>
        <v>0</v>
      </c>
      <c r="TKM8" s="897">
        <f t="shared" si="215"/>
        <v>0</v>
      </c>
      <c r="TKN8" s="897">
        <f t="shared" si="215"/>
        <v>0</v>
      </c>
      <c r="TKO8" s="897">
        <f t="shared" si="215"/>
        <v>0</v>
      </c>
      <c r="TKP8" s="897">
        <f t="shared" si="215"/>
        <v>0</v>
      </c>
      <c r="TKQ8" s="897">
        <f t="shared" si="215"/>
        <v>0</v>
      </c>
      <c r="TKR8" s="897">
        <f t="shared" si="215"/>
        <v>0</v>
      </c>
      <c r="TKS8" s="897">
        <f t="shared" si="215"/>
        <v>0</v>
      </c>
      <c r="TKT8" s="897">
        <f t="shared" si="215"/>
        <v>0</v>
      </c>
      <c r="TKU8" s="897">
        <f t="shared" si="215"/>
        <v>0</v>
      </c>
      <c r="TKV8" s="897">
        <f t="shared" si="215"/>
        <v>0</v>
      </c>
      <c r="TKW8" s="897">
        <f t="shared" si="215"/>
        <v>0</v>
      </c>
      <c r="TKX8" s="897">
        <f t="shared" si="215"/>
        <v>0</v>
      </c>
      <c r="TKY8" s="897">
        <f t="shared" si="215"/>
        <v>0</v>
      </c>
      <c r="TKZ8" s="897">
        <f t="shared" si="215"/>
        <v>0</v>
      </c>
      <c r="TLA8" s="897">
        <f t="shared" si="215"/>
        <v>0</v>
      </c>
      <c r="TLB8" s="897">
        <f t="shared" si="215"/>
        <v>0</v>
      </c>
      <c r="TLC8" s="897">
        <f t="shared" si="215"/>
        <v>0</v>
      </c>
      <c r="TLD8" s="897">
        <f t="shared" si="215"/>
        <v>0</v>
      </c>
      <c r="TLE8" s="897">
        <f t="shared" si="215"/>
        <v>0</v>
      </c>
      <c r="TLF8" s="897">
        <f t="shared" si="215"/>
        <v>0</v>
      </c>
      <c r="TLG8" s="897">
        <f t="shared" si="215"/>
        <v>0</v>
      </c>
      <c r="TLH8" s="897">
        <f t="shared" si="215"/>
        <v>0</v>
      </c>
      <c r="TLI8" s="897">
        <f t="shared" si="215"/>
        <v>0</v>
      </c>
      <c r="TLJ8" s="897">
        <f t="shared" si="215"/>
        <v>0</v>
      </c>
      <c r="TLK8" s="897">
        <f t="shared" si="215"/>
        <v>0</v>
      </c>
      <c r="TLL8" s="897">
        <f t="shared" si="215"/>
        <v>0</v>
      </c>
      <c r="TLM8" s="897">
        <f t="shared" si="215"/>
        <v>0</v>
      </c>
      <c r="TLN8" s="897">
        <f t="shared" si="215"/>
        <v>0</v>
      </c>
      <c r="TLO8" s="897">
        <f t="shared" si="215"/>
        <v>0</v>
      </c>
      <c r="TLP8" s="897">
        <f t="shared" si="215"/>
        <v>0</v>
      </c>
      <c r="TLQ8" s="897">
        <f t="shared" si="215"/>
        <v>0</v>
      </c>
      <c r="TLR8" s="897">
        <f t="shared" si="215"/>
        <v>0</v>
      </c>
      <c r="TLS8" s="897">
        <f t="shared" si="215"/>
        <v>0</v>
      </c>
      <c r="TLT8" s="897">
        <f t="shared" ref="TLT8:TOE8" si="216">TLT9+TLT18+TLT40+TLT44+TLT50+TLT14</f>
        <v>0</v>
      </c>
      <c r="TLU8" s="897">
        <f t="shared" si="216"/>
        <v>0</v>
      </c>
      <c r="TLV8" s="897">
        <f t="shared" si="216"/>
        <v>0</v>
      </c>
      <c r="TLW8" s="897">
        <f t="shared" si="216"/>
        <v>0</v>
      </c>
      <c r="TLX8" s="897">
        <f t="shared" si="216"/>
        <v>0</v>
      </c>
      <c r="TLY8" s="897">
        <f t="shared" si="216"/>
        <v>0</v>
      </c>
      <c r="TLZ8" s="897">
        <f t="shared" si="216"/>
        <v>0</v>
      </c>
      <c r="TMA8" s="897">
        <f t="shared" si="216"/>
        <v>0</v>
      </c>
      <c r="TMB8" s="897">
        <f t="shared" si="216"/>
        <v>0</v>
      </c>
      <c r="TMC8" s="897">
        <f t="shared" si="216"/>
        <v>0</v>
      </c>
      <c r="TMD8" s="897">
        <f t="shared" si="216"/>
        <v>0</v>
      </c>
      <c r="TME8" s="897">
        <f t="shared" si="216"/>
        <v>0</v>
      </c>
      <c r="TMF8" s="897">
        <f t="shared" si="216"/>
        <v>0</v>
      </c>
      <c r="TMG8" s="897">
        <f t="shared" si="216"/>
        <v>0</v>
      </c>
      <c r="TMH8" s="897">
        <f t="shared" si="216"/>
        <v>0</v>
      </c>
      <c r="TMI8" s="897">
        <f t="shared" si="216"/>
        <v>0</v>
      </c>
      <c r="TMJ8" s="897">
        <f t="shared" si="216"/>
        <v>0</v>
      </c>
      <c r="TMK8" s="897">
        <f t="shared" si="216"/>
        <v>0</v>
      </c>
      <c r="TML8" s="897">
        <f t="shared" si="216"/>
        <v>0</v>
      </c>
      <c r="TMM8" s="897">
        <f t="shared" si="216"/>
        <v>0</v>
      </c>
      <c r="TMN8" s="897">
        <f t="shared" si="216"/>
        <v>0</v>
      </c>
      <c r="TMO8" s="897">
        <f t="shared" si="216"/>
        <v>0</v>
      </c>
      <c r="TMP8" s="897">
        <f t="shared" si="216"/>
        <v>0</v>
      </c>
      <c r="TMQ8" s="897">
        <f t="shared" si="216"/>
        <v>0</v>
      </c>
      <c r="TMR8" s="897">
        <f t="shared" si="216"/>
        <v>0</v>
      </c>
      <c r="TMS8" s="897">
        <f t="shared" si="216"/>
        <v>0</v>
      </c>
      <c r="TMT8" s="897">
        <f t="shared" si="216"/>
        <v>0</v>
      </c>
      <c r="TMU8" s="897">
        <f t="shared" si="216"/>
        <v>0</v>
      </c>
      <c r="TMV8" s="897">
        <f t="shared" si="216"/>
        <v>0</v>
      </c>
      <c r="TMW8" s="897">
        <f t="shared" si="216"/>
        <v>0</v>
      </c>
      <c r="TMX8" s="897">
        <f t="shared" si="216"/>
        <v>0</v>
      </c>
      <c r="TMY8" s="897">
        <f t="shared" si="216"/>
        <v>0</v>
      </c>
      <c r="TMZ8" s="897">
        <f t="shared" si="216"/>
        <v>0</v>
      </c>
      <c r="TNA8" s="897">
        <f t="shared" si="216"/>
        <v>0</v>
      </c>
      <c r="TNB8" s="897">
        <f t="shared" si="216"/>
        <v>0</v>
      </c>
      <c r="TNC8" s="897">
        <f t="shared" si="216"/>
        <v>0</v>
      </c>
      <c r="TND8" s="897">
        <f t="shared" si="216"/>
        <v>0</v>
      </c>
      <c r="TNE8" s="897">
        <f t="shared" si="216"/>
        <v>0</v>
      </c>
      <c r="TNF8" s="897">
        <f t="shared" si="216"/>
        <v>0</v>
      </c>
      <c r="TNG8" s="897">
        <f t="shared" si="216"/>
        <v>0</v>
      </c>
      <c r="TNH8" s="897">
        <f t="shared" si="216"/>
        <v>0</v>
      </c>
      <c r="TNI8" s="897">
        <f t="shared" si="216"/>
        <v>0</v>
      </c>
      <c r="TNJ8" s="897">
        <f t="shared" si="216"/>
        <v>0</v>
      </c>
      <c r="TNK8" s="897">
        <f t="shared" si="216"/>
        <v>0</v>
      </c>
      <c r="TNL8" s="897">
        <f t="shared" si="216"/>
        <v>0</v>
      </c>
      <c r="TNM8" s="897">
        <f t="shared" si="216"/>
        <v>0</v>
      </c>
      <c r="TNN8" s="897">
        <f t="shared" si="216"/>
        <v>0</v>
      </c>
      <c r="TNO8" s="897">
        <f t="shared" si="216"/>
        <v>0</v>
      </c>
      <c r="TNP8" s="897">
        <f t="shared" si="216"/>
        <v>0</v>
      </c>
      <c r="TNQ8" s="897">
        <f t="shared" si="216"/>
        <v>0</v>
      </c>
      <c r="TNR8" s="897">
        <f t="shared" si="216"/>
        <v>0</v>
      </c>
      <c r="TNS8" s="897">
        <f t="shared" si="216"/>
        <v>0</v>
      </c>
      <c r="TNT8" s="897">
        <f t="shared" si="216"/>
        <v>0</v>
      </c>
      <c r="TNU8" s="897">
        <f t="shared" si="216"/>
        <v>0</v>
      </c>
      <c r="TNV8" s="897">
        <f t="shared" si="216"/>
        <v>0</v>
      </c>
      <c r="TNW8" s="897">
        <f t="shared" si="216"/>
        <v>0</v>
      </c>
      <c r="TNX8" s="897">
        <f t="shared" si="216"/>
        <v>0</v>
      </c>
      <c r="TNY8" s="897">
        <f t="shared" si="216"/>
        <v>0</v>
      </c>
      <c r="TNZ8" s="897">
        <f t="shared" si="216"/>
        <v>0</v>
      </c>
      <c r="TOA8" s="897">
        <f t="shared" si="216"/>
        <v>0</v>
      </c>
      <c r="TOB8" s="897">
        <f t="shared" si="216"/>
        <v>0</v>
      </c>
      <c r="TOC8" s="897">
        <f t="shared" si="216"/>
        <v>0</v>
      </c>
      <c r="TOD8" s="897">
        <f t="shared" si="216"/>
        <v>0</v>
      </c>
      <c r="TOE8" s="897">
        <f t="shared" si="216"/>
        <v>0</v>
      </c>
      <c r="TOF8" s="897">
        <f t="shared" ref="TOF8:TQQ8" si="217">TOF9+TOF18+TOF40+TOF44+TOF50+TOF14</f>
        <v>0</v>
      </c>
      <c r="TOG8" s="897">
        <f t="shared" si="217"/>
        <v>0</v>
      </c>
      <c r="TOH8" s="897">
        <f t="shared" si="217"/>
        <v>0</v>
      </c>
      <c r="TOI8" s="897">
        <f t="shared" si="217"/>
        <v>0</v>
      </c>
      <c r="TOJ8" s="897">
        <f t="shared" si="217"/>
        <v>0</v>
      </c>
      <c r="TOK8" s="897">
        <f t="shared" si="217"/>
        <v>0</v>
      </c>
      <c r="TOL8" s="897">
        <f t="shared" si="217"/>
        <v>0</v>
      </c>
      <c r="TOM8" s="897">
        <f t="shared" si="217"/>
        <v>0</v>
      </c>
      <c r="TON8" s="897">
        <f t="shared" si="217"/>
        <v>0</v>
      </c>
      <c r="TOO8" s="897">
        <f t="shared" si="217"/>
        <v>0</v>
      </c>
      <c r="TOP8" s="897">
        <f t="shared" si="217"/>
        <v>0</v>
      </c>
      <c r="TOQ8" s="897">
        <f t="shared" si="217"/>
        <v>0</v>
      </c>
      <c r="TOR8" s="897">
        <f t="shared" si="217"/>
        <v>0</v>
      </c>
      <c r="TOS8" s="897">
        <f t="shared" si="217"/>
        <v>0</v>
      </c>
      <c r="TOT8" s="897">
        <f t="shared" si="217"/>
        <v>0</v>
      </c>
      <c r="TOU8" s="897">
        <f t="shared" si="217"/>
        <v>0</v>
      </c>
      <c r="TOV8" s="897">
        <f t="shared" si="217"/>
        <v>0</v>
      </c>
      <c r="TOW8" s="897">
        <f t="shared" si="217"/>
        <v>0</v>
      </c>
      <c r="TOX8" s="897">
        <f t="shared" si="217"/>
        <v>0</v>
      </c>
      <c r="TOY8" s="897">
        <f t="shared" si="217"/>
        <v>0</v>
      </c>
      <c r="TOZ8" s="897">
        <f t="shared" si="217"/>
        <v>0</v>
      </c>
      <c r="TPA8" s="897">
        <f t="shared" si="217"/>
        <v>0</v>
      </c>
      <c r="TPB8" s="897">
        <f t="shared" si="217"/>
        <v>0</v>
      </c>
      <c r="TPC8" s="897">
        <f t="shared" si="217"/>
        <v>0</v>
      </c>
      <c r="TPD8" s="897">
        <f t="shared" si="217"/>
        <v>0</v>
      </c>
      <c r="TPE8" s="897">
        <f t="shared" si="217"/>
        <v>0</v>
      </c>
      <c r="TPF8" s="897">
        <f t="shared" si="217"/>
        <v>0</v>
      </c>
      <c r="TPG8" s="897">
        <f t="shared" si="217"/>
        <v>0</v>
      </c>
      <c r="TPH8" s="897">
        <f t="shared" si="217"/>
        <v>0</v>
      </c>
      <c r="TPI8" s="897">
        <f t="shared" si="217"/>
        <v>0</v>
      </c>
      <c r="TPJ8" s="897">
        <f t="shared" si="217"/>
        <v>0</v>
      </c>
      <c r="TPK8" s="897">
        <f t="shared" si="217"/>
        <v>0</v>
      </c>
      <c r="TPL8" s="897">
        <f t="shared" si="217"/>
        <v>0</v>
      </c>
      <c r="TPM8" s="897">
        <f t="shared" si="217"/>
        <v>0</v>
      </c>
      <c r="TPN8" s="897">
        <f t="shared" si="217"/>
        <v>0</v>
      </c>
      <c r="TPO8" s="897">
        <f t="shared" si="217"/>
        <v>0</v>
      </c>
      <c r="TPP8" s="897">
        <f t="shared" si="217"/>
        <v>0</v>
      </c>
      <c r="TPQ8" s="897">
        <f t="shared" si="217"/>
        <v>0</v>
      </c>
      <c r="TPR8" s="897">
        <f t="shared" si="217"/>
        <v>0</v>
      </c>
      <c r="TPS8" s="897">
        <f t="shared" si="217"/>
        <v>0</v>
      </c>
      <c r="TPT8" s="897">
        <f t="shared" si="217"/>
        <v>0</v>
      </c>
      <c r="TPU8" s="897">
        <f t="shared" si="217"/>
        <v>0</v>
      </c>
      <c r="TPV8" s="897">
        <f t="shared" si="217"/>
        <v>0</v>
      </c>
      <c r="TPW8" s="897">
        <f t="shared" si="217"/>
        <v>0</v>
      </c>
      <c r="TPX8" s="897">
        <f t="shared" si="217"/>
        <v>0</v>
      </c>
      <c r="TPY8" s="897">
        <f t="shared" si="217"/>
        <v>0</v>
      </c>
      <c r="TPZ8" s="897">
        <f t="shared" si="217"/>
        <v>0</v>
      </c>
      <c r="TQA8" s="897">
        <f t="shared" si="217"/>
        <v>0</v>
      </c>
      <c r="TQB8" s="897">
        <f t="shared" si="217"/>
        <v>0</v>
      </c>
      <c r="TQC8" s="897">
        <f t="shared" si="217"/>
        <v>0</v>
      </c>
      <c r="TQD8" s="897">
        <f t="shared" si="217"/>
        <v>0</v>
      </c>
      <c r="TQE8" s="897">
        <f t="shared" si="217"/>
        <v>0</v>
      </c>
      <c r="TQF8" s="897">
        <f t="shared" si="217"/>
        <v>0</v>
      </c>
      <c r="TQG8" s="897">
        <f t="shared" si="217"/>
        <v>0</v>
      </c>
      <c r="TQH8" s="897">
        <f t="shared" si="217"/>
        <v>0</v>
      </c>
      <c r="TQI8" s="897">
        <f t="shared" si="217"/>
        <v>0</v>
      </c>
      <c r="TQJ8" s="897">
        <f t="shared" si="217"/>
        <v>0</v>
      </c>
      <c r="TQK8" s="897">
        <f t="shared" si="217"/>
        <v>0</v>
      </c>
      <c r="TQL8" s="897">
        <f t="shared" si="217"/>
        <v>0</v>
      </c>
      <c r="TQM8" s="897">
        <f t="shared" si="217"/>
        <v>0</v>
      </c>
      <c r="TQN8" s="897">
        <f t="shared" si="217"/>
        <v>0</v>
      </c>
      <c r="TQO8" s="897">
        <f t="shared" si="217"/>
        <v>0</v>
      </c>
      <c r="TQP8" s="897">
        <f t="shared" si="217"/>
        <v>0</v>
      </c>
      <c r="TQQ8" s="897">
        <f t="shared" si="217"/>
        <v>0</v>
      </c>
      <c r="TQR8" s="897">
        <f t="shared" ref="TQR8:TTC8" si="218">TQR9+TQR18+TQR40+TQR44+TQR50+TQR14</f>
        <v>0</v>
      </c>
      <c r="TQS8" s="897">
        <f t="shared" si="218"/>
        <v>0</v>
      </c>
      <c r="TQT8" s="897">
        <f t="shared" si="218"/>
        <v>0</v>
      </c>
      <c r="TQU8" s="897">
        <f t="shared" si="218"/>
        <v>0</v>
      </c>
      <c r="TQV8" s="897">
        <f t="shared" si="218"/>
        <v>0</v>
      </c>
      <c r="TQW8" s="897">
        <f t="shared" si="218"/>
        <v>0</v>
      </c>
      <c r="TQX8" s="897">
        <f t="shared" si="218"/>
        <v>0</v>
      </c>
      <c r="TQY8" s="897">
        <f t="shared" si="218"/>
        <v>0</v>
      </c>
      <c r="TQZ8" s="897">
        <f t="shared" si="218"/>
        <v>0</v>
      </c>
      <c r="TRA8" s="897">
        <f t="shared" si="218"/>
        <v>0</v>
      </c>
      <c r="TRB8" s="897">
        <f t="shared" si="218"/>
        <v>0</v>
      </c>
      <c r="TRC8" s="897">
        <f t="shared" si="218"/>
        <v>0</v>
      </c>
      <c r="TRD8" s="897">
        <f t="shared" si="218"/>
        <v>0</v>
      </c>
      <c r="TRE8" s="897">
        <f t="shared" si="218"/>
        <v>0</v>
      </c>
      <c r="TRF8" s="897">
        <f t="shared" si="218"/>
        <v>0</v>
      </c>
      <c r="TRG8" s="897">
        <f t="shared" si="218"/>
        <v>0</v>
      </c>
      <c r="TRH8" s="897">
        <f t="shared" si="218"/>
        <v>0</v>
      </c>
      <c r="TRI8" s="897">
        <f t="shared" si="218"/>
        <v>0</v>
      </c>
      <c r="TRJ8" s="897">
        <f t="shared" si="218"/>
        <v>0</v>
      </c>
      <c r="TRK8" s="897">
        <f t="shared" si="218"/>
        <v>0</v>
      </c>
      <c r="TRL8" s="897">
        <f t="shared" si="218"/>
        <v>0</v>
      </c>
      <c r="TRM8" s="897">
        <f t="shared" si="218"/>
        <v>0</v>
      </c>
      <c r="TRN8" s="897">
        <f t="shared" si="218"/>
        <v>0</v>
      </c>
      <c r="TRO8" s="897">
        <f t="shared" si="218"/>
        <v>0</v>
      </c>
      <c r="TRP8" s="897">
        <f t="shared" si="218"/>
        <v>0</v>
      </c>
      <c r="TRQ8" s="897">
        <f t="shared" si="218"/>
        <v>0</v>
      </c>
      <c r="TRR8" s="897">
        <f t="shared" si="218"/>
        <v>0</v>
      </c>
      <c r="TRS8" s="897">
        <f t="shared" si="218"/>
        <v>0</v>
      </c>
      <c r="TRT8" s="897">
        <f t="shared" si="218"/>
        <v>0</v>
      </c>
      <c r="TRU8" s="897">
        <f t="shared" si="218"/>
        <v>0</v>
      </c>
      <c r="TRV8" s="897">
        <f t="shared" si="218"/>
        <v>0</v>
      </c>
      <c r="TRW8" s="897">
        <f t="shared" si="218"/>
        <v>0</v>
      </c>
      <c r="TRX8" s="897">
        <f t="shared" si="218"/>
        <v>0</v>
      </c>
      <c r="TRY8" s="897">
        <f t="shared" si="218"/>
        <v>0</v>
      </c>
      <c r="TRZ8" s="897">
        <f t="shared" si="218"/>
        <v>0</v>
      </c>
      <c r="TSA8" s="897">
        <f t="shared" si="218"/>
        <v>0</v>
      </c>
      <c r="TSB8" s="897">
        <f t="shared" si="218"/>
        <v>0</v>
      </c>
      <c r="TSC8" s="897">
        <f t="shared" si="218"/>
        <v>0</v>
      </c>
      <c r="TSD8" s="897">
        <f t="shared" si="218"/>
        <v>0</v>
      </c>
      <c r="TSE8" s="897">
        <f t="shared" si="218"/>
        <v>0</v>
      </c>
      <c r="TSF8" s="897">
        <f t="shared" si="218"/>
        <v>0</v>
      </c>
      <c r="TSG8" s="897">
        <f t="shared" si="218"/>
        <v>0</v>
      </c>
      <c r="TSH8" s="897">
        <f t="shared" si="218"/>
        <v>0</v>
      </c>
      <c r="TSI8" s="897">
        <f t="shared" si="218"/>
        <v>0</v>
      </c>
      <c r="TSJ8" s="897">
        <f t="shared" si="218"/>
        <v>0</v>
      </c>
      <c r="TSK8" s="897">
        <f t="shared" si="218"/>
        <v>0</v>
      </c>
      <c r="TSL8" s="897">
        <f t="shared" si="218"/>
        <v>0</v>
      </c>
      <c r="TSM8" s="897">
        <f t="shared" si="218"/>
        <v>0</v>
      </c>
      <c r="TSN8" s="897">
        <f t="shared" si="218"/>
        <v>0</v>
      </c>
      <c r="TSO8" s="897">
        <f t="shared" si="218"/>
        <v>0</v>
      </c>
      <c r="TSP8" s="897">
        <f t="shared" si="218"/>
        <v>0</v>
      </c>
      <c r="TSQ8" s="897">
        <f t="shared" si="218"/>
        <v>0</v>
      </c>
      <c r="TSR8" s="897">
        <f t="shared" si="218"/>
        <v>0</v>
      </c>
      <c r="TSS8" s="897">
        <f t="shared" si="218"/>
        <v>0</v>
      </c>
      <c r="TST8" s="897">
        <f t="shared" si="218"/>
        <v>0</v>
      </c>
      <c r="TSU8" s="897">
        <f t="shared" si="218"/>
        <v>0</v>
      </c>
      <c r="TSV8" s="897">
        <f t="shared" si="218"/>
        <v>0</v>
      </c>
      <c r="TSW8" s="897">
        <f t="shared" si="218"/>
        <v>0</v>
      </c>
      <c r="TSX8" s="897">
        <f t="shared" si="218"/>
        <v>0</v>
      </c>
      <c r="TSY8" s="897">
        <f t="shared" si="218"/>
        <v>0</v>
      </c>
      <c r="TSZ8" s="897">
        <f t="shared" si="218"/>
        <v>0</v>
      </c>
      <c r="TTA8" s="897">
        <f t="shared" si="218"/>
        <v>0</v>
      </c>
      <c r="TTB8" s="897">
        <f t="shared" si="218"/>
        <v>0</v>
      </c>
      <c r="TTC8" s="897">
        <f t="shared" si="218"/>
        <v>0</v>
      </c>
      <c r="TTD8" s="897">
        <f t="shared" ref="TTD8:TVO8" si="219">TTD9+TTD18+TTD40+TTD44+TTD50+TTD14</f>
        <v>0</v>
      </c>
      <c r="TTE8" s="897">
        <f t="shared" si="219"/>
        <v>0</v>
      </c>
      <c r="TTF8" s="897">
        <f t="shared" si="219"/>
        <v>0</v>
      </c>
      <c r="TTG8" s="897">
        <f t="shared" si="219"/>
        <v>0</v>
      </c>
      <c r="TTH8" s="897">
        <f t="shared" si="219"/>
        <v>0</v>
      </c>
      <c r="TTI8" s="897">
        <f t="shared" si="219"/>
        <v>0</v>
      </c>
      <c r="TTJ8" s="897">
        <f t="shared" si="219"/>
        <v>0</v>
      </c>
      <c r="TTK8" s="897">
        <f t="shared" si="219"/>
        <v>0</v>
      </c>
      <c r="TTL8" s="897">
        <f t="shared" si="219"/>
        <v>0</v>
      </c>
      <c r="TTM8" s="897">
        <f t="shared" si="219"/>
        <v>0</v>
      </c>
      <c r="TTN8" s="897">
        <f t="shared" si="219"/>
        <v>0</v>
      </c>
      <c r="TTO8" s="897">
        <f t="shared" si="219"/>
        <v>0</v>
      </c>
      <c r="TTP8" s="897">
        <f t="shared" si="219"/>
        <v>0</v>
      </c>
      <c r="TTQ8" s="897">
        <f t="shared" si="219"/>
        <v>0</v>
      </c>
      <c r="TTR8" s="897">
        <f t="shared" si="219"/>
        <v>0</v>
      </c>
      <c r="TTS8" s="897">
        <f t="shared" si="219"/>
        <v>0</v>
      </c>
      <c r="TTT8" s="897">
        <f t="shared" si="219"/>
        <v>0</v>
      </c>
      <c r="TTU8" s="897">
        <f t="shared" si="219"/>
        <v>0</v>
      </c>
      <c r="TTV8" s="897">
        <f t="shared" si="219"/>
        <v>0</v>
      </c>
      <c r="TTW8" s="897">
        <f t="shared" si="219"/>
        <v>0</v>
      </c>
      <c r="TTX8" s="897">
        <f t="shared" si="219"/>
        <v>0</v>
      </c>
      <c r="TTY8" s="897">
        <f t="shared" si="219"/>
        <v>0</v>
      </c>
      <c r="TTZ8" s="897">
        <f t="shared" si="219"/>
        <v>0</v>
      </c>
      <c r="TUA8" s="897">
        <f t="shared" si="219"/>
        <v>0</v>
      </c>
      <c r="TUB8" s="897">
        <f t="shared" si="219"/>
        <v>0</v>
      </c>
      <c r="TUC8" s="897">
        <f t="shared" si="219"/>
        <v>0</v>
      </c>
      <c r="TUD8" s="897">
        <f t="shared" si="219"/>
        <v>0</v>
      </c>
      <c r="TUE8" s="897">
        <f t="shared" si="219"/>
        <v>0</v>
      </c>
      <c r="TUF8" s="897">
        <f t="shared" si="219"/>
        <v>0</v>
      </c>
      <c r="TUG8" s="897">
        <f t="shared" si="219"/>
        <v>0</v>
      </c>
      <c r="TUH8" s="897">
        <f t="shared" si="219"/>
        <v>0</v>
      </c>
      <c r="TUI8" s="897">
        <f t="shared" si="219"/>
        <v>0</v>
      </c>
      <c r="TUJ8" s="897">
        <f t="shared" si="219"/>
        <v>0</v>
      </c>
      <c r="TUK8" s="897">
        <f t="shared" si="219"/>
        <v>0</v>
      </c>
      <c r="TUL8" s="897">
        <f t="shared" si="219"/>
        <v>0</v>
      </c>
      <c r="TUM8" s="897">
        <f t="shared" si="219"/>
        <v>0</v>
      </c>
      <c r="TUN8" s="897">
        <f t="shared" si="219"/>
        <v>0</v>
      </c>
      <c r="TUO8" s="897">
        <f t="shared" si="219"/>
        <v>0</v>
      </c>
      <c r="TUP8" s="897">
        <f t="shared" si="219"/>
        <v>0</v>
      </c>
      <c r="TUQ8" s="897">
        <f t="shared" si="219"/>
        <v>0</v>
      </c>
      <c r="TUR8" s="897">
        <f t="shared" si="219"/>
        <v>0</v>
      </c>
      <c r="TUS8" s="897">
        <f t="shared" si="219"/>
        <v>0</v>
      </c>
      <c r="TUT8" s="897">
        <f t="shared" si="219"/>
        <v>0</v>
      </c>
      <c r="TUU8" s="897">
        <f t="shared" si="219"/>
        <v>0</v>
      </c>
      <c r="TUV8" s="897">
        <f t="shared" si="219"/>
        <v>0</v>
      </c>
      <c r="TUW8" s="897">
        <f t="shared" si="219"/>
        <v>0</v>
      </c>
      <c r="TUX8" s="897">
        <f t="shared" si="219"/>
        <v>0</v>
      </c>
      <c r="TUY8" s="897">
        <f t="shared" si="219"/>
        <v>0</v>
      </c>
      <c r="TUZ8" s="897">
        <f t="shared" si="219"/>
        <v>0</v>
      </c>
      <c r="TVA8" s="897">
        <f t="shared" si="219"/>
        <v>0</v>
      </c>
      <c r="TVB8" s="897">
        <f t="shared" si="219"/>
        <v>0</v>
      </c>
      <c r="TVC8" s="897">
        <f t="shared" si="219"/>
        <v>0</v>
      </c>
      <c r="TVD8" s="897">
        <f t="shared" si="219"/>
        <v>0</v>
      </c>
      <c r="TVE8" s="897">
        <f t="shared" si="219"/>
        <v>0</v>
      </c>
      <c r="TVF8" s="897">
        <f t="shared" si="219"/>
        <v>0</v>
      </c>
      <c r="TVG8" s="897">
        <f t="shared" si="219"/>
        <v>0</v>
      </c>
      <c r="TVH8" s="897">
        <f t="shared" si="219"/>
        <v>0</v>
      </c>
      <c r="TVI8" s="897">
        <f t="shared" si="219"/>
        <v>0</v>
      </c>
      <c r="TVJ8" s="897">
        <f t="shared" si="219"/>
        <v>0</v>
      </c>
      <c r="TVK8" s="897">
        <f t="shared" si="219"/>
        <v>0</v>
      </c>
      <c r="TVL8" s="897">
        <f t="shared" si="219"/>
        <v>0</v>
      </c>
      <c r="TVM8" s="897">
        <f t="shared" si="219"/>
        <v>0</v>
      </c>
      <c r="TVN8" s="897">
        <f t="shared" si="219"/>
        <v>0</v>
      </c>
      <c r="TVO8" s="897">
        <f t="shared" si="219"/>
        <v>0</v>
      </c>
      <c r="TVP8" s="897">
        <f t="shared" ref="TVP8:TYA8" si="220">TVP9+TVP18+TVP40+TVP44+TVP50+TVP14</f>
        <v>0</v>
      </c>
      <c r="TVQ8" s="897">
        <f t="shared" si="220"/>
        <v>0</v>
      </c>
      <c r="TVR8" s="897">
        <f t="shared" si="220"/>
        <v>0</v>
      </c>
      <c r="TVS8" s="897">
        <f t="shared" si="220"/>
        <v>0</v>
      </c>
      <c r="TVT8" s="897">
        <f t="shared" si="220"/>
        <v>0</v>
      </c>
      <c r="TVU8" s="897">
        <f t="shared" si="220"/>
        <v>0</v>
      </c>
      <c r="TVV8" s="897">
        <f t="shared" si="220"/>
        <v>0</v>
      </c>
      <c r="TVW8" s="897">
        <f t="shared" si="220"/>
        <v>0</v>
      </c>
      <c r="TVX8" s="897">
        <f t="shared" si="220"/>
        <v>0</v>
      </c>
      <c r="TVY8" s="897">
        <f t="shared" si="220"/>
        <v>0</v>
      </c>
      <c r="TVZ8" s="897">
        <f t="shared" si="220"/>
        <v>0</v>
      </c>
      <c r="TWA8" s="897">
        <f t="shared" si="220"/>
        <v>0</v>
      </c>
      <c r="TWB8" s="897">
        <f t="shared" si="220"/>
        <v>0</v>
      </c>
      <c r="TWC8" s="897">
        <f t="shared" si="220"/>
        <v>0</v>
      </c>
      <c r="TWD8" s="897">
        <f t="shared" si="220"/>
        <v>0</v>
      </c>
      <c r="TWE8" s="897">
        <f t="shared" si="220"/>
        <v>0</v>
      </c>
      <c r="TWF8" s="897">
        <f t="shared" si="220"/>
        <v>0</v>
      </c>
      <c r="TWG8" s="897">
        <f t="shared" si="220"/>
        <v>0</v>
      </c>
      <c r="TWH8" s="897">
        <f t="shared" si="220"/>
        <v>0</v>
      </c>
      <c r="TWI8" s="897">
        <f t="shared" si="220"/>
        <v>0</v>
      </c>
      <c r="TWJ8" s="897">
        <f t="shared" si="220"/>
        <v>0</v>
      </c>
      <c r="TWK8" s="897">
        <f t="shared" si="220"/>
        <v>0</v>
      </c>
      <c r="TWL8" s="897">
        <f t="shared" si="220"/>
        <v>0</v>
      </c>
      <c r="TWM8" s="897">
        <f t="shared" si="220"/>
        <v>0</v>
      </c>
      <c r="TWN8" s="897">
        <f t="shared" si="220"/>
        <v>0</v>
      </c>
      <c r="TWO8" s="897">
        <f t="shared" si="220"/>
        <v>0</v>
      </c>
      <c r="TWP8" s="897">
        <f t="shared" si="220"/>
        <v>0</v>
      </c>
      <c r="TWQ8" s="897">
        <f t="shared" si="220"/>
        <v>0</v>
      </c>
      <c r="TWR8" s="897">
        <f t="shared" si="220"/>
        <v>0</v>
      </c>
      <c r="TWS8" s="897">
        <f t="shared" si="220"/>
        <v>0</v>
      </c>
      <c r="TWT8" s="897">
        <f t="shared" si="220"/>
        <v>0</v>
      </c>
      <c r="TWU8" s="897">
        <f t="shared" si="220"/>
        <v>0</v>
      </c>
      <c r="TWV8" s="897">
        <f t="shared" si="220"/>
        <v>0</v>
      </c>
      <c r="TWW8" s="897">
        <f t="shared" si="220"/>
        <v>0</v>
      </c>
      <c r="TWX8" s="897">
        <f t="shared" si="220"/>
        <v>0</v>
      </c>
      <c r="TWY8" s="897">
        <f t="shared" si="220"/>
        <v>0</v>
      </c>
      <c r="TWZ8" s="897">
        <f t="shared" si="220"/>
        <v>0</v>
      </c>
      <c r="TXA8" s="897">
        <f t="shared" si="220"/>
        <v>0</v>
      </c>
      <c r="TXB8" s="897">
        <f t="shared" si="220"/>
        <v>0</v>
      </c>
      <c r="TXC8" s="897">
        <f t="shared" si="220"/>
        <v>0</v>
      </c>
      <c r="TXD8" s="897">
        <f t="shared" si="220"/>
        <v>0</v>
      </c>
      <c r="TXE8" s="897">
        <f t="shared" si="220"/>
        <v>0</v>
      </c>
      <c r="TXF8" s="897">
        <f t="shared" si="220"/>
        <v>0</v>
      </c>
      <c r="TXG8" s="897">
        <f t="shared" si="220"/>
        <v>0</v>
      </c>
      <c r="TXH8" s="897">
        <f t="shared" si="220"/>
        <v>0</v>
      </c>
      <c r="TXI8" s="897">
        <f t="shared" si="220"/>
        <v>0</v>
      </c>
      <c r="TXJ8" s="897">
        <f t="shared" si="220"/>
        <v>0</v>
      </c>
      <c r="TXK8" s="897">
        <f t="shared" si="220"/>
        <v>0</v>
      </c>
      <c r="TXL8" s="897">
        <f t="shared" si="220"/>
        <v>0</v>
      </c>
      <c r="TXM8" s="897">
        <f t="shared" si="220"/>
        <v>0</v>
      </c>
      <c r="TXN8" s="897">
        <f t="shared" si="220"/>
        <v>0</v>
      </c>
      <c r="TXO8" s="897">
        <f t="shared" si="220"/>
        <v>0</v>
      </c>
      <c r="TXP8" s="897">
        <f t="shared" si="220"/>
        <v>0</v>
      </c>
      <c r="TXQ8" s="897">
        <f t="shared" si="220"/>
        <v>0</v>
      </c>
      <c r="TXR8" s="897">
        <f t="shared" si="220"/>
        <v>0</v>
      </c>
      <c r="TXS8" s="897">
        <f t="shared" si="220"/>
        <v>0</v>
      </c>
      <c r="TXT8" s="897">
        <f t="shared" si="220"/>
        <v>0</v>
      </c>
      <c r="TXU8" s="897">
        <f t="shared" si="220"/>
        <v>0</v>
      </c>
      <c r="TXV8" s="897">
        <f t="shared" si="220"/>
        <v>0</v>
      </c>
      <c r="TXW8" s="897">
        <f t="shared" si="220"/>
        <v>0</v>
      </c>
      <c r="TXX8" s="897">
        <f t="shared" si="220"/>
        <v>0</v>
      </c>
      <c r="TXY8" s="897">
        <f t="shared" si="220"/>
        <v>0</v>
      </c>
      <c r="TXZ8" s="897">
        <f t="shared" si="220"/>
        <v>0</v>
      </c>
      <c r="TYA8" s="897">
        <f t="shared" si="220"/>
        <v>0</v>
      </c>
      <c r="TYB8" s="897">
        <f t="shared" ref="TYB8:UAM8" si="221">TYB9+TYB18+TYB40+TYB44+TYB50+TYB14</f>
        <v>0</v>
      </c>
      <c r="TYC8" s="897">
        <f t="shared" si="221"/>
        <v>0</v>
      </c>
      <c r="TYD8" s="897">
        <f t="shared" si="221"/>
        <v>0</v>
      </c>
      <c r="TYE8" s="897">
        <f t="shared" si="221"/>
        <v>0</v>
      </c>
      <c r="TYF8" s="897">
        <f t="shared" si="221"/>
        <v>0</v>
      </c>
      <c r="TYG8" s="897">
        <f t="shared" si="221"/>
        <v>0</v>
      </c>
      <c r="TYH8" s="897">
        <f t="shared" si="221"/>
        <v>0</v>
      </c>
      <c r="TYI8" s="897">
        <f t="shared" si="221"/>
        <v>0</v>
      </c>
      <c r="TYJ8" s="897">
        <f t="shared" si="221"/>
        <v>0</v>
      </c>
      <c r="TYK8" s="897">
        <f t="shared" si="221"/>
        <v>0</v>
      </c>
      <c r="TYL8" s="897">
        <f t="shared" si="221"/>
        <v>0</v>
      </c>
      <c r="TYM8" s="897">
        <f t="shared" si="221"/>
        <v>0</v>
      </c>
      <c r="TYN8" s="897">
        <f t="shared" si="221"/>
        <v>0</v>
      </c>
      <c r="TYO8" s="897">
        <f t="shared" si="221"/>
        <v>0</v>
      </c>
      <c r="TYP8" s="897">
        <f t="shared" si="221"/>
        <v>0</v>
      </c>
      <c r="TYQ8" s="897">
        <f t="shared" si="221"/>
        <v>0</v>
      </c>
      <c r="TYR8" s="897">
        <f t="shared" si="221"/>
        <v>0</v>
      </c>
      <c r="TYS8" s="897">
        <f t="shared" si="221"/>
        <v>0</v>
      </c>
      <c r="TYT8" s="897">
        <f t="shared" si="221"/>
        <v>0</v>
      </c>
      <c r="TYU8" s="897">
        <f t="shared" si="221"/>
        <v>0</v>
      </c>
      <c r="TYV8" s="897">
        <f t="shared" si="221"/>
        <v>0</v>
      </c>
      <c r="TYW8" s="897">
        <f t="shared" si="221"/>
        <v>0</v>
      </c>
      <c r="TYX8" s="897">
        <f t="shared" si="221"/>
        <v>0</v>
      </c>
      <c r="TYY8" s="897">
        <f t="shared" si="221"/>
        <v>0</v>
      </c>
      <c r="TYZ8" s="897">
        <f t="shared" si="221"/>
        <v>0</v>
      </c>
      <c r="TZA8" s="897">
        <f t="shared" si="221"/>
        <v>0</v>
      </c>
      <c r="TZB8" s="897">
        <f t="shared" si="221"/>
        <v>0</v>
      </c>
      <c r="TZC8" s="897">
        <f t="shared" si="221"/>
        <v>0</v>
      </c>
      <c r="TZD8" s="897">
        <f t="shared" si="221"/>
        <v>0</v>
      </c>
      <c r="TZE8" s="897">
        <f t="shared" si="221"/>
        <v>0</v>
      </c>
      <c r="TZF8" s="897">
        <f t="shared" si="221"/>
        <v>0</v>
      </c>
      <c r="TZG8" s="897">
        <f t="shared" si="221"/>
        <v>0</v>
      </c>
      <c r="TZH8" s="897">
        <f t="shared" si="221"/>
        <v>0</v>
      </c>
      <c r="TZI8" s="897">
        <f t="shared" si="221"/>
        <v>0</v>
      </c>
      <c r="TZJ8" s="897">
        <f t="shared" si="221"/>
        <v>0</v>
      </c>
      <c r="TZK8" s="897">
        <f t="shared" si="221"/>
        <v>0</v>
      </c>
      <c r="TZL8" s="897">
        <f t="shared" si="221"/>
        <v>0</v>
      </c>
      <c r="TZM8" s="897">
        <f t="shared" si="221"/>
        <v>0</v>
      </c>
      <c r="TZN8" s="897">
        <f t="shared" si="221"/>
        <v>0</v>
      </c>
      <c r="TZO8" s="897">
        <f t="shared" si="221"/>
        <v>0</v>
      </c>
      <c r="TZP8" s="897">
        <f t="shared" si="221"/>
        <v>0</v>
      </c>
      <c r="TZQ8" s="897">
        <f t="shared" si="221"/>
        <v>0</v>
      </c>
      <c r="TZR8" s="897">
        <f t="shared" si="221"/>
        <v>0</v>
      </c>
      <c r="TZS8" s="897">
        <f t="shared" si="221"/>
        <v>0</v>
      </c>
      <c r="TZT8" s="897">
        <f t="shared" si="221"/>
        <v>0</v>
      </c>
      <c r="TZU8" s="897">
        <f t="shared" si="221"/>
        <v>0</v>
      </c>
      <c r="TZV8" s="897">
        <f t="shared" si="221"/>
        <v>0</v>
      </c>
      <c r="TZW8" s="897">
        <f t="shared" si="221"/>
        <v>0</v>
      </c>
      <c r="TZX8" s="897">
        <f t="shared" si="221"/>
        <v>0</v>
      </c>
      <c r="TZY8" s="897">
        <f t="shared" si="221"/>
        <v>0</v>
      </c>
      <c r="TZZ8" s="897">
        <f t="shared" si="221"/>
        <v>0</v>
      </c>
      <c r="UAA8" s="897">
        <f t="shared" si="221"/>
        <v>0</v>
      </c>
      <c r="UAB8" s="897">
        <f t="shared" si="221"/>
        <v>0</v>
      </c>
      <c r="UAC8" s="897">
        <f t="shared" si="221"/>
        <v>0</v>
      </c>
      <c r="UAD8" s="897">
        <f t="shared" si="221"/>
        <v>0</v>
      </c>
      <c r="UAE8" s="897">
        <f t="shared" si="221"/>
        <v>0</v>
      </c>
      <c r="UAF8" s="897">
        <f t="shared" si="221"/>
        <v>0</v>
      </c>
      <c r="UAG8" s="897">
        <f t="shared" si="221"/>
        <v>0</v>
      </c>
      <c r="UAH8" s="897">
        <f t="shared" si="221"/>
        <v>0</v>
      </c>
      <c r="UAI8" s="897">
        <f t="shared" si="221"/>
        <v>0</v>
      </c>
      <c r="UAJ8" s="897">
        <f t="shared" si="221"/>
        <v>0</v>
      </c>
      <c r="UAK8" s="897">
        <f t="shared" si="221"/>
        <v>0</v>
      </c>
      <c r="UAL8" s="897">
        <f t="shared" si="221"/>
        <v>0</v>
      </c>
      <c r="UAM8" s="897">
        <f t="shared" si="221"/>
        <v>0</v>
      </c>
      <c r="UAN8" s="897">
        <f t="shared" ref="UAN8:UCY8" si="222">UAN9+UAN18+UAN40+UAN44+UAN50+UAN14</f>
        <v>0</v>
      </c>
      <c r="UAO8" s="897">
        <f t="shared" si="222"/>
        <v>0</v>
      </c>
      <c r="UAP8" s="897">
        <f t="shared" si="222"/>
        <v>0</v>
      </c>
      <c r="UAQ8" s="897">
        <f t="shared" si="222"/>
        <v>0</v>
      </c>
      <c r="UAR8" s="897">
        <f t="shared" si="222"/>
        <v>0</v>
      </c>
      <c r="UAS8" s="897">
        <f t="shared" si="222"/>
        <v>0</v>
      </c>
      <c r="UAT8" s="897">
        <f t="shared" si="222"/>
        <v>0</v>
      </c>
      <c r="UAU8" s="897">
        <f t="shared" si="222"/>
        <v>0</v>
      </c>
      <c r="UAV8" s="897">
        <f t="shared" si="222"/>
        <v>0</v>
      </c>
      <c r="UAW8" s="897">
        <f t="shared" si="222"/>
        <v>0</v>
      </c>
      <c r="UAX8" s="897">
        <f t="shared" si="222"/>
        <v>0</v>
      </c>
      <c r="UAY8" s="897">
        <f t="shared" si="222"/>
        <v>0</v>
      </c>
      <c r="UAZ8" s="897">
        <f t="shared" si="222"/>
        <v>0</v>
      </c>
      <c r="UBA8" s="897">
        <f t="shared" si="222"/>
        <v>0</v>
      </c>
      <c r="UBB8" s="897">
        <f t="shared" si="222"/>
        <v>0</v>
      </c>
      <c r="UBC8" s="897">
        <f t="shared" si="222"/>
        <v>0</v>
      </c>
      <c r="UBD8" s="897">
        <f t="shared" si="222"/>
        <v>0</v>
      </c>
      <c r="UBE8" s="897">
        <f t="shared" si="222"/>
        <v>0</v>
      </c>
      <c r="UBF8" s="897">
        <f t="shared" si="222"/>
        <v>0</v>
      </c>
      <c r="UBG8" s="897">
        <f t="shared" si="222"/>
        <v>0</v>
      </c>
      <c r="UBH8" s="897">
        <f t="shared" si="222"/>
        <v>0</v>
      </c>
      <c r="UBI8" s="897">
        <f t="shared" si="222"/>
        <v>0</v>
      </c>
      <c r="UBJ8" s="897">
        <f t="shared" si="222"/>
        <v>0</v>
      </c>
      <c r="UBK8" s="897">
        <f t="shared" si="222"/>
        <v>0</v>
      </c>
      <c r="UBL8" s="897">
        <f t="shared" si="222"/>
        <v>0</v>
      </c>
      <c r="UBM8" s="897">
        <f t="shared" si="222"/>
        <v>0</v>
      </c>
      <c r="UBN8" s="897">
        <f t="shared" si="222"/>
        <v>0</v>
      </c>
      <c r="UBO8" s="897">
        <f t="shared" si="222"/>
        <v>0</v>
      </c>
      <c r="UBP8" s="897">
        <f t="shared" si="222"/>
        <v>0</v>
      </c>
      <c r="UBQ8" s="897">
        <f t="shared" si="222"/>
        <v>0</v>
      </c>
      <c r="UBR8" s="897">
        <f t="shared" si="222"/>
        <v>0</v>
      </c>
      <c r="UBS8" s="897">
        <f t="shared" si="222"/>
        <v>0</v>
      </c>
      <c r="UBT8" s="897">
        <f t="shared" si="222"/>
        <v>0</v>
      </c>
      <c r="UBU8" s="897">
        <f t="shared" si="222"/>
        <v>0</v>
      </c>
      <c r="UBV8" s="897">
        <f t="shared" si="222"/>
        <v>0</v>
      </c>
      <c r="UBW8" s="897">
        <f t="shared" si="222"/>
        <v>0</v>
      </c>
      <c r="UBX8" s="897">
        <f t="shared" si="222"/>
        <v>0</v>
      </c>
      <c r="UBY8" s="897">
        <f t="shared" si="222"/>
        <v>0</v>
      </c>
      <c r="UBZ8" s="897">
        <f t="shared" si="222"/>
        <v>0</v>
      </c>
      <c r="UCA8" s="897">
        <f t="shared" si="222"/>
        <v>0</v>
      </c>
      <c r="UCB8" s="897">
        <f t="shared" si="222"/>
        <v>0</v>
      </c>
      <c r="UCC8" s="897">
        <f t="shared" si="222"/>
        <v>0</v>
      </c>
      <c r="UCD8" s="897">
        <f t="shared" si="222"/>
        <v>0</v>
      </c>
      <c r="UCE8" s="897">
        <f t="shared" si="222"/>
        <v>0</v>
      </c>
      <c r="UCF8" s="897">
        <f t="shared" si="222"/>
        <v>0</v>
      </c>
      <c r="UCG8" s="897">
        <f t="shared" si="222"/>
        <v>0</v>
      </c>
      <c r="UCH8" s="897">
        <f t="shared" si="222"/>
        <v>0</v>
      </c>
      <c r="UCI8" s="897">
        <f t="shared" si="222"/>
        <v>0</v>
      </c>
      <c r="UCJ8" s="897">
        <f t="shared" si="222"/>
        <v>0</v>
      </c>
      <c r="UCK8" s="897">
        <f t="shared" si="222"/>
        <v>0</v>
      </c>
      <c r="UCL8" s="897">
        <f t="shared" si="222"/>
        <v>0</v>
      </c>
      <c r="UCM8" s="897">
        <f t="shared" si="222"/>
        <v>0</v>
      </c>
      <c r="UCN8" s="897">
        <f t="shared" si="222"/>
        <v>0</v>
      </c>
      <c r="UCO8" s="897">
        <f t="shared" si="222"/>
        <v>0</v>
      </c>
      <c r="UCP8" s="897">
        <f t="shared" si="222"/>
        <v>0</v>
      </c>
      <c r="UCQ8" s="897">
        <f t="shared" si="222"/>
        <v>0</v>
      </c>
      <c r="UCR8" s="897">
        <f t="shared" si="222"/>
        <v>0</v>
      </c>
      <c r="UCS8" s="897">
        <f t="shared" si="222"/>
        <v>0</v>
      </c>
      <c r="UCT8" s="897">
        <f t="shared" si="222"/>
        <v>0</v>
      </c>
      <c r="UCU8" s="897">
        <f t="shared" si="222"/>
        <v>0</v>
      </c>
      <c r="UCV8" s="897">
        <f t="shared" si="222"/>
        <v>0</v>
      </c>
      <c r="UCW8" s="897">
        <f t="shared" si="222"/>
        <v>0</v>
      </c>
      <c r="UCX8" s="897">
        <f t="shared" si="222"/>
        <v>0</v>
      </c>
      <c r="UCY8" s="897">
        <f t="shared" si="222"/>
        <v>0</v>
      </c>
      <c r="UCZ8" s="897">
        <f t="shared" ref="UCZ8:UFK8" si="223">UCZ9+UCZ18+UCZ40+UCZ44+UCZ50+UCZ14</f>
        <v>0</v>
      </c>
      <c r="UDA8" s="897">
        <f t="shared" si="223"/>
        <v>0</v>
      </c>
      <c r="UDB8" s="897">
        <f t="shared" si="223"/>
        <v>0</v>
      </c>
      <c r="UDC8" s="897">
        <f t="shared" si="223"/>
        <v>0</v>
      </c>
      <c r="UDD8" s="897">
        <f t="shared" si="223"/>
        <v>0</v>
      </c>
      <c r="UDE8" s="897">
        <f t="shared" si="223"/>
        <v>0</v>
      </c>
      <c r="UDF8" s="897">
        <f t="shared" si="223"/>
        <v>0</v>
      </c>
      <c r="UDG8" s="897">
        <f t="shared" si="223"/>
        <v>0</v>
      </c>
      <c r="UDH8" s="897">
        <f t="shared" si="223"/>
        <v>0</v>
      </c>
      <c r="UDI8" s="897">
        <f t="shared" si="223"/>
        <v>0</v>
      </c>
      <c r="UDJ8" s="897">
        <f t="shared" si="223"/>
        <v>0</v>
      </c>
      <c r="UDK8" s="897">
        <f t="shared" si="223"/>
        <v>0</v>
      </c>
      <c r="UDL8" s="897">
        <f t="shared" si="223"/>
        <v>0</v>
      </c>
      <c r="UDM8" s="897">
        <f t="shared" si="223"/>
        <v>0</v>
      </c>
      <c r="UDN8" s="897">
        <f t="shared" si="223"/>
        <v>0</v>
      </c>
      <c r="UDO8" s="897">
        <f t="shared" si="223"/>
        <v>0</v>
      </c>
      <c r="UDP8" s="897">
        <f t="shared" si="223"/>
        <v>0</v>
      </c>
      <c r="UDQ8" s="897">
        <f t="shared" si="223"/>
        <v>0</v>
      </c>
      <c r="UDR8" s="897">
        <f t="shared" si="223"/>
        <v>0</v>
      </c>
      <c r="UDS8" s="897">
        <f t="shared" si="223"/>
        <v>0</v>
      </c>
      <c r="UDT8" s="897">
        <f t="shared" si="223"/>
        <v>0</v>
      </c>
      <c r="UDU8" s="897">
        <f t="shared" si="223"/>
        <v>0</v>
      </c>
      <c r="UDV8" s="897">
        <f t="shared" si="223"/>
        <v>0</v>
      </c>
      <c r="UDW8" s="897">
        <f t="shared" si="223"/>
        <v>0</v>
      </c>
      <c r="UDX8" s="897">
        <f t="shared" si="223"/>
        <v>0</v>
      </c>
      <c r="UDY8" s="897">
        <f t="shared" si="223"/>
        <v>0</v>
      </c>
      <c r="UDZ8" s="897">
        <f t="shared" si="223"/>
        <v>0</v>
      </c>
      <c r="UEA8" s="897">
        <f t="shared" si="223"/>
        <v>0</v>
      </c>
      <c r="UEB8" s="897">
        <f t="shared" si="223"/>
        <v>0</v>
      </c>
      <c r="UEC8" s="897">
        <f t="shared" si="223"/>
        <v>0</v>
      </c>
      <c r="UED8" s="897">
        <f t="shared" si="223"/>
        <v>0</v>
      </c>
      <c r="UEE8" s="897">
        <f t="shared" si="223"/>
        <v>0</v>
      </c>
      <c r="UEF8" s="897">
        <f t="shared" si="223"/>
        <v>0</v>
      </c>
      <c r="UEG8" s="897">
        <f t="shared" si="223"/>
        <v>0</v>
      </c>
      <c r="UEH8" s="897">
        <f t="shared" si="223"/>
        <v>0</v>
      </c>
      <c r="UEI8" s="897">
        <f t="shared" si="223"/>
        <v>0</v>
      </c>
      <c r="UEJ8" s="897">
        <f t="shared" si="223"/>
        <v>0</v>
      </c>
      <c r="UEK8" s="897">
        <f t="shared" si="223"/>
        <v>0</v>
      </c>
      <c r="UEL8" s="897">
        <f t="shared" si="223"/>
        <v>0</v>
      </c>
      <c r="UEM8" s="897">
        <f t="shared" si="223"/>
        <v>0</v>
      </c>
      <c r="UEN8" s="897">
        <f t="shared" si="223"/>
        <v>0</v>
      </c>
      <c r="UEO8" s="897">
        <f t="shared" si="223"/>
        <v>0</v>
      </c>
      <c r="UEP8" s="897">
        <f t="shared" si="223"/>
        <v>0</v>
      </c>
      <c r="UEQ8" s="897">
        <f t="shared" si="223"/>
        <v>0</v>
      </c>
      <c r="UER8" s="897">
        <f t="shared" si="223"/>
        <v>0</v>
      </c>
      <c r="UES8" s="897">
        <f t="shared" si="223"/>
        <v>0</v>
      </c>
      <c r="UET8" s="897">
        <f t="shared" si="223"/>
        <v>0</v>
      </c>
      <c r="UEU8" s="897">
        <f t="shared" si="223"/>
        <v>0</v>
      </c>
      <c r="UEV8" s="897">
        <f t="shared" si="223"/>
        <v>0</v>
      </c>
      <c r="UEW8" s="897">
        <f t="shared" si="223"/>
        <v>0</v>
      </c>
      <c r="UEX8" s="897">
        <f t="shared" si="223"/>
        <v>0</v>
      </c>
      <c r="UEY8" s="897">
        <f t="shared" si="223"/>
        <v>0</v>
      </c>
      <c r="UEZ8" s="897">
        <f t="shared" si="223"/>
        <v>0</v>
      </c>
      <c r="UFA8" s="897">
        <f t="shared" si="223"/>
        <v>0</v>
      </c>
      <c r="UFB8" s="897">
        <f t="shared" si="223"/>
        <v>0</v>
      </c>
      <c r="UFC8" s="897">
        <f t="shared" si="223"/>
        <v>0</v>
      </c>
      <c r="UFD8" s="897">
        <f t="shared" si="223"/>
        <v>0</v>
      </c>
      <c r="UFE8" s="897">
        <f t="shared" si="223"/>
        <v>0</v>
      </c>
      <c r="UFF8" s="897">
        <f t="shared" si="223"/>
        <v>0</v>
      </c>
      <c r="UFG8" s="897">
        <f t="shared" si="223"/>
        <v>0</v>
      </c>
      <c r="UFH8" s="897">
        <f t="shared" si="223"/>
        <v>0</v>
      </c>
      <c r="UFI8" s="897">
        <f t="shared" si="223"/>
        <v>0</v>
      </c>
      <c r="UFJ8" s="897">
        <f t="shared" si="223"/>
        <v>0</v>
      </c>
      <c r="UFK8" s="897">
        <f t="shared" si="223"/>
        <v>0</v>
      </c>
      <c r="UFL8" s="897">
        <f t="shared" ref="UFL8:UHW8" si="224">UFL9+UFL18+UFL40+UFL44+UFL50+UFL14</f>
        <v>0</v>
      </c>
      <c r="UFM8" s="897">
        <f t="shared" si="224"/>
        <v>0</v>
      </c>
      <c r="UFN8" s="897">
        <f t="shared" si="224"/>
        <v>0</v>
      </c>
      <c r="UFO8" s="897">
        <f t="shared" si="224"/>
        <v>0</v>
      </c>
      <c r="UFP8" s="897">
        <f t="shared" si="224"/>
        <v>0</v>
      </c>
      <c r="UFQ8" s="897">
        <f t="shared" si="224"/>
        <v>0</v>
      </c>
      <c r="UFR8" s="897">
        <f t="shared" si="224"/>
        <v>0</v>
      </c>
      <c r="UFS8" s="897">
        <f t="shared" si="224"/>
        <v>0</v>
      </c>
      <c r="UFT8" s="897">
        <f t="shared" si="224"/>
        <v>0</v>
      </c>
      <c r="UFU8" s="897">
        <f t="shared" si="224"/>
        <v>0</v>
      </c>
      <c r="UFV8" s="897">
        <f t="shared" si="224"/>
        <v>0</v>
      </c>
      <c r="UFW8" s="897">
        <f t="shared" si="224"/>
        <v>0</v>
      </c>
      <c r="UFX8" s="897">
        <f t="shared" si="224"/>
        <v>0</v>
      </c>
      <c r="UFY8" s="897">
        <f t="shared" si="224"/>
        <v>0</v>
      </c>
      <c r="UFZ8" s="897">
        <f t="shared" si="224"/>
        <v>0</v>
      </c>
      <c r="UGA8" s="897">
        <f t="shared" si="224"/>
        <v>0</v>
      </c>
      <c r="UGB8" s="897">
        <f t="shared" si="224"/>
        <v>0</v>
      </c>
      <c r="UGC8" s="897">
        <f t="shared" si="224"/>
        <v>0</v>
      </c>
      <c r="UGD8" s="897">
        <f t="shared" si="224"/>
        <v>0</v>
      </c>
      <c r="UGE8" s="897">
        <f t="shared" si="224"/>
        <v>0</v>
      </c>
      <c r="UGF8" s="897">
        <f t="shared" si="224"/>
        <v>0</v>
      </c>
      <c r="UGG8" s="897">
        <f t="shared" si="224"/>
        <v>0</v>
      </c>
      <c r="UGH8" s="897">
        <f t="shared" si="224"/>
        <v>0</v>
      </c>
      <c r="UGI8" s="897">
        <f t="shared" si="224"/>
        <v>0</v>
      </c>
      <c r="UGJ8" s="897">
        <f t="shared" si="224"/>
        <v>0</v>
      </c>
      <c r="UGK8" s="897">
        <f t="shared" si="224"/>
        <v>0</v>
      </c>
      <c r="UGL8" s="897">
        <f t="shared" si="224"/>
        <v>0</v>
      </c>
      <c r="UGM8" s="897">
        <f t="shared" si="224"/>
        <v>0</v>
      </c>
      <c r="UGN8" s="897">
        <f t="shared" si="224"/>
        <v>0</v>
      </c>
      <c r="UGO8" s="897">
        <f t="shared" si="224"/>
        <v>0</v>
      </c>
      <c r="UGP8" s="897">
        <f t="shared" si="224"/>
        <v>0</v>
      </c>
      <c r="UGQ8" s="897">
        <f t="shared" si="224"/>
        <v>0</v>
      </c>
      <c r="UGR8" s="897">
        <f t="shared" si="224"/>
        <v>0</v>
      </c>
      <c r="UGS8" s="897">
        <f t="shared" si="224"/>
        <v>0</v>
      </c>
      <c r="UGT8" s="897">
        <f t="shared" si="224"/>
        <v>0</v>
      </c>
      <c r="UGU8" s="897">
        <f t="shared" si="224"/>
        <v>0</v>
      </c>
      <c r="UGV8" s="897">
        <f t="shared" si="224"/>
        <v>0</v>
      </c>
      <c r="UGW8" s="897">
        <f t="shared" si="224"/>
        <v>0</v>
      </c>
      <c r="UGX8" s="897">
        <f t="shared" si="224"/>
        <v>0</v>
      </c>
      <c r="UGY8" s="897">
        <f t="shared" si="224"/>
        <v>0</v>
      </c>
      <c r="UGZ8" s="897">
        <f t="shared" si="224"/>
        <v>0</v>
      </c>
      <c r="UHA8" s="897">
        <f t="shared" si="224"/>
        <v>0</v>
      </c>
      <c r="UHB8" s="897">
        <f t="shared" si="224"/>
        <v>0</v>
      </c>
      <c r="UHC8" s="897">
        <f t="shared" si="224"/>
        <v>0</v>
      </c>
      <c r="UHD8" s="897">
        <f t="shared" si="224"/>
        <v>0</v>
      </c>
      <c r="UHE8" s="897">
        <f t="shared" si="224"/>
        <v>0</v>
      </c>
      <c r="UHF8" s="897">
        <f t="shared" si="224"/>
        <v>0</v>
      </c>
      <c r="UHG8" s="897">
        <f t="shared" si="224"/>
        <v>0</v>
      </c>
      <c r="UHH8" s="897">
        <f t="shared" si="224"/>
        <v>0</v>
      </c>
      <c r="UHI8" s="897">
        <f t="shared" si="224"/>
        <v>0</v>
      </c>
      <c r="UHJ8" s="897">
        <f t="shared" si="224"/>
        <v>0</v>
      </c>
      <c r="UHK8" s="897">
        <f t="shared" si="224"/>
        <v>0</v>
      </c>
      <c r="UHL8" s="897">
        <f t="shared" si="224"/>
        <v>0</v>
      </c>
      <c r="UHM8" s="897">
        <f t="shared" si="224"/>
        <v>0</v>
      </c>
      <c r="UHN8" s="897">
        <f t="shared" si="224"/>
        <v>0</v>
      </c>
      <c r="UHO8" s="897">
        <f t="shared" si="224"/>
        <v>0</v>
      </c>
      <c r="UHP8" s="897">
        <f t="shared" si="224"/>
        <v>0</v>
      </c>
      <c r="UHQ8" s="897">
        <f t="shared" si="224"/>
        <v>0</v>
      </c>
      <c r="UHR8" s="897">
        <f t="shared" si="224"/>
        <v>0</v>
      </c>
      <c r="UHS8" s="897">
        <f t="shared" si="224"/>
        <v>0</v>
      </c>
      <c r="UHT8" s="897">
        <f t="shared" si="224"/>
        <v>0</v>
      </c>
      <c r="UHU8" s="897">
        <f t="shared" si="224"/>
        <v>0</v>
      </c>
      <c r="UHV8" s="897">
        <f t="shared" si="224"/>
        <v>0</v>
      </c>
      <c r="UHW8" s="897">
        <f t="shared" si="224"/>
        <v>0</v>
      </c>
      <c r="UHX8" s="897">
        <f t="shared" ref="UHX8:UKI8" si="225">UHX9+UHX18+UHX40+UHX44+UHX50+UHX14</f>
        <v>0</v>
      </c>
      <c r="UHY8" s="897">
        <f t="shared" si="225"/>
        <v>0</v>
      </c>
      <c r="UHZ8" s="897">
        <f t="shared" si="225"/>
        <v>0</v>
      </c>
      <c r="UIA8" s="897">
        <f t="shared" si="225"/>
        <v>0</v>
      </c>
      <c r="UIB8" s="897">
        <f t="shared" si="225"/>
        <v>0</v>
      </c>
      <c r="UIC8" s="897">
        <f t="shared" si="225"/>
        <v>0</v>
      </c>
      <c r="UID8" s="897">
        <f t="shared" si="225"/>
        <v>0</v>
      </c>
      <c r="UIE8" s="897">
        <f t="shared" si="225"/>
        <v>0</v>
      </c>
      <c r="UIF8" s="897">
        <f t="shared" si="225"/>
        <v>0</v>
      </c>
      <c r="UIG8" s="897">
        <f t="shared" si="225"/>
        <v>0</v>
      </c>
      <c r="UIH8" s="897">
        <f t="shared" si="225"/>
        <v>0</v>
      </c>
      <c r="UII8" s="897">
        <f t="shared" si="225"/>
        <v>0</v>
      </c>
      <c r="UIJ8" s="897">
        <f t="shared" si="225"/>
        <v>0</v>
      </c>
      <c r="UIK8" s="897">
        <f t="shared" si="225"/>
        <v>0</v>
      </c>
      <c r="UIL8" s="897">
        <f t="shared" si="225"/>
        <v>0</v>
      </c>
      <c r="UIM8" s="897">
        <f t="shared" si="225"/>
        <v>0</v>
      </c>
      <c r="UIN8" s="897">
        <f t="shared" si="225"/>
        <v>0</v>
      </c>
      <c r="UIO8" s="897">
        <f t="shared" si="225"/>
        <v>0</v>
      </c>
      <c r="UIP8" s="897">
        <f t="shared" si="225"/>
        <v>0</v>
      </c>
      <c r="UIQ8" s="897">
        <f t="shared" si="225"/>
        <v>0</v>
      </c>
      <c r="UIR8" s="897">
        <f t="shared" si="225"/>
        <v>0</v>
      </c>
      <c r="UIS8" s="897">
        <f t="shared" si="225"/>
        <v>0</v>
      </c>
      <c r="UIT8" s="897">
        <f t="shared" si="225"/>
        <v>0</v>
      </c>
      <c r="UIU8" s="897">
        <f t="shared" si="225"/>
        <v>0</v>
      </c>
      <c r="UIV8" s="897">
        <f t="shared" si="225"/>
        <v>0</v>
      </c>
      <c r="UIW8" s="897">
        <f t="shared" si="225"/>
        <v>0</v>
      </c>
      <c r="UIX8" s="897">
        <f t="shared" si="225"/>
        <v>0</v>
      </c>
      <c r="UIY8" s="897">
        <f t="shared" si="225"/>
        <v>0</v>
      </c>
      <c r="UIZ8" s="897">
        <f t="shared" si="225"/>
        <v>0</v>
      </c>
      <c r="UJA8" s="897">
        <f t="shared" si="225"/>
        <v>0</v>
      </c>
      <c r="UJB8" s="897">
        <f t="shared" si="225"/>
        <v>0</v>
      </c>
      <c r="UJC8" s="897">
        <f t="shared" si="225"/>
        <v>0</v>
      </c>
      <c r="UJD8" s="897">
        <f t="shared" si="225"/>
        <v>0</v>
      </c>
      <c r="UJE8" s="897">
        <f t="shared" si="225"/>
        <v>0</v>
      </c>
      <c r="UJF8" s="897">
        <f t="shared" si="225"/>
        <v>0</v>
      </c>
      <c r="UJG8" s="897">
        <f t="shared" si="225"/>
        <v>0</v>
      </c>
      <c r="UJH8" s="897">
        <f t="shared" si="225"/>
        <v>0</v>
      </c>
      <c r="UJI8" s="897">
        <f t="shared" si="225"/>
        <v>0</v>
      </c>
      <c r="UJJ8" s="897">
        <f t="shared" si="225"/>
        <v>0</v>
      </c>
      <c r="UJK8" s="897">
        <f t="shared" si="225"/>
        <v>0</v>
      </c>
      <c r="UJL8" s="897">
        <f t="shared" si="225"/>
        <v>0</v>
      </c>
      <c r="UJM8" s="897">
        <f t="shared" si="225"/>
        <v>0</v>
      </c>
      <c r="UJN8" s="897">
        <f t="shared" si="225"/>
        <v>0</v>
      </c>
      <c r="UJO8" s="897">
        <f t="shared" si="225"/>
        <v>0</v>
      </c>
      <c r="UJP8" s="897">
        <f t="shared" si="225"/>
        <v>0</v>
      </c>
      <c r="UJQ8" s="897">
        <f t="shared" si="225"/>
        <v>0</v>
      </c>
      <c r="UJR8" s="897">
        <f t="shared" si="225"/>
        <v>0</v>
      </c>
      <c r="UJS8" s="897">
        <f t="shared" si="225"/>
        <v>0</v>
      </c>
      <c r="UJT8" s="897">
        <f t="shared" si="225"/>
        <v>0</v>
      </c>
      <c r="UJU8" s="897">
        <f t="shared" si="225"/>
        <v>0</v>
      </c>
      <c r="UJV8" s="897">
        <f t="shared" si="225"/>
        <v>0</v>
      </c>
      <c r="UJW8" s="897">
        <f t="shared" si="225"/>
        <v>0</v>
      </c>
      <c r="UJX8" s="897">
        <f t="shared" si="225"/>
        <v>0</v>
      </c>
      <c r="UJY8" s="897">
        <f t="shared" si="225"/>
        <v>0</v>
      </c>
      <c r="UJZ8" s="897">
        <f t="shared" si="225"/>
        <v>0</v>
      </c>
      <c r="UKA8" s="897">
        <f t="shared" si="225"/>
        <v>0</v>
      </c>
      <c r="UKB8" s="897">
        <f t="shared" si="225"/>
        <v>0</v>
      </c>
      <c r="UKC8" s="897">
        <f t="shared" si="225"/>
        <v>0</v>
      </c>
      <c r="UKD8" s="897">
        <f t="shared" si="225"/>
        <v>0</v>
      </c>
      <c r="UKE8" s="897">
        <f t="shared" si="225"/>
        <v>0</v>
      </c>
      <c r="UKF8" s="897">
        <f t="shared" si="225"/>
        <v>0</v>
      </c>
      <c r="UKG8" s="897">
        <f t="shared" si="225"/>
        <v>0</v>
      </c>
      <c r="UKH8" s="897">
        <f t="shared" si="225"/>
        <v>0</v>
      </c>
      <c r="UKI8" s="897">
        <f t="shared" si="225"/>
        <v>0</v>
      </c>
      <c r="UKJ8" s="897">
        <f t="shared" ref="UKJ8:UMU8" si="226">UKJ9+UKJ18+UKJ40+UKJ44+UKJ50+UKJ14</f>
        <v>0</v>
      </c>
      <c r="UKK8" s="897">
        <f t="shared" si="226"/>
        <v>0</v>
      </c>
      <c r="UKL8" s="897">
        <f t="shared" si="226"/>
        <v>0</v>
      </c>
      <c r="UKM8" s="897">
        <f t="shared" si="226"/>
        <v>0</v>
      </c>
      <c r="UKN8" s="897">
        <f t="shared" si="226"/>
        <v>0</v>
      </c>
      <c r="UKO8" s="897">
        <f t="shared" si="226"/>
        <v>0</v>
      </c>
      <c r="UKP8" s="897">
        <f t="shared" si="226"/>
        <v>0</v>
      </c>
      <c r="UKQ8" s="897">
        <f t="shared" si="226"/>
        <v>0</v>
      </c>
      <c r="UKR8" s="897">
        <f t="shared" si="226"/>
        <v>0</v>
      </c>
      <c r="UKS8" s="897">
        <f t="shared" si="226"/>
        <v>0</v>
      </c>
      <c r="UKT8" s="897">
        <f t="shared" si="226"/>
        <v>0</v>
      </c>
      <c r="UKU8" s="897">
        <f t="shared" si="226"/>
        <v>0</v>
      </c>
      <c r="UKV8" s="897">
        <f t="shared" si="226"/>
        <v>0</v>
      </c>
      <c r="UKW8" s="897">
        <f t="shared" si="226"/>
        <v>0</v>
      </c>
      <c r="UKX8" s="897">
        <f t="shared" si="226"/>
        <v>0</v>
      </c>
      <c r="UKY8" s="897">
        <f t="shared" si="226"/>
        <v>0</v>
      </c>
      <c r="UKZ8" s="897">
        <f t="shared" si="226"/>
        <v>0</v>
      </c>
      <c r="ULA8" s="897">
        <f t="shared" si="226"/>
        <v>0</v>
      </c>
      <c r="ULB8" s="897">
        <f t="shared" si="226"/>
        <v>0</v>
      </c>
      <c r="ULC8" s="897">
        <f t="shared" si="226"/>
        <v>0</v>
      </c>
      <c r="ULD8" s="897">
        <f t="shared" si="226"/>
        <v>0</v>
      </c>
      <c r="ULE8" s="897">
        <f t="shared" si="226"/>
        <v>0</v>
      </c>
      <c r="ULF8" s="897">
        <f t="shared" si="226"/>
        <v>0</v>
      </c>
      <c r="ULG8" s="897">
        <f t="shared" si="226"/>
        <v>0</v>
      </c>
      <c r="ULH8" s="897">
        <f t="shared" si="226"/>
        <v>0</v>
      </c>
      <c r="ULI8" s="897">
        <f t="shared" si="226"/>
        <v>0</v>
      </c>
      <c r="ULJ8" s="897">
        <f t="shared" si="226"/>
        <v>0</v>
      </c>
      <c r="ULK8" s="897">
        <f t="shared" si="226"/>
        <v>0</v>
      </c>
      <c r="ULL8" s="897">
        <f t="shared" si="226"/>
        <v>0</v>
      </c>
      <c r="ULM8" s="897">
        <f t="shared" si="226"/>
        <v>0</v>
      </c>
      <c r="ULN8" s="897">
        <f t="shared" si="226"/>
        <v>0</v>
      </c>
      <c r="ULO8" s="897">
        <f t="shared" si="226"/>
        <v>0</v>
      </c>
      <c r="ULP8" s="897">
        <f t="shared" si="226"/>
        <v>0</v>
      </c>
      <c r="ULQ8" s="897">
        <f t="shared" si="226"/>
        <v>0</v>
      </c>
      <c r="ULR8" s="897">
        <f t="shared" si="226"/>
        <v>0</v>
      </c>
      <c r="ULS8" s="897">
        <f t="shared" si="226"/>
        <v>0</v>
      </c>
      <c r="ULT8" s="897">
        <f t="shared" si="226"/>
        <v>0</v>
      </c>
      <c r="ULU8" s="897">
        <f t="shared" si="226"/>
        <v>0</v>
      </c>
      <c r="ULV8" s="897">
        <f t="shared" si="226"/>
        <v>0</v>
      </c>
      <c r="ULW8" s="897">
        <f t="shared" si="226"/>
        <v>0</v>
      </c>
      <c r="ULX8" s="897">
        <f t="shared" si="226"/>
        <v>0</v>
      </c>
      <c r="ULY8" s="897">
        <f t="shared" si="226"/>
        <v>0</v>
      </c>
      <c r="ULZ8" s="897">
        <f t="shared" si="226"/>
        <v>0</v>
      </c>
      <c r="UMA8" s="897">
        <f t="shared" si="226"/>
        <v>0</v>
      </c>
      <c r="UMB8" s="897">
        <f t="shared" si="226"/>
        <v>0</v>
      </c>
      <c r="UMC8" s="897">
        <f t="shared" si="226"/>
        <v>0</v>
      </c>
      <c r="UMD8" s="897">
        <f t="shared" si="226"/>
        <v>0</v>
      </c>
      <c r="UME8" s="897">
        <f t="shared" si="226"/>
        <v>0</v>
      </c>
      <c r="UMF8" s="897">
        <f t="shared" si="226"/>
        <v>0</v>
      </c>
      <c r="UMG8" s="897">
        <f t="shared" si="226"/>
        <v>0</v>
      </c>
      <c r="UMH8" s="897">
        <f t="shared" si="226"/>
        <v>0</v>
      </c>
      <c r="UMI8" s="897">
        <f t="shared" si="226"/>
        <v>0</v>
      </c>
      <c r="UMJ8" s="897">
        <f t="shared" si="226"/>
        <v>0</v>
      </c>
      <c r="UMK8" s="897">
        <f t="shared" si="226"/>
        <v>0</v>
      </c>
      <c r="UML8" s="897">
        <f t="shared" si="226"/>
        <v>0</v>
      </c>
      <c r="UMM8" s="897">
        <f t="shared" si="226"/>
        <v>0</v>
      </c>
      <c r="UMN8" s="897">
        <f t="shared" si="226"/>
        <v>0</v>
      </c>
      <c r="UMO8" s="897">
        <f t="shared" si="226"/>
        <v>0</v>
      </c>
      <c r="UMP8" s="897">
        <f t="shared" si="226"/>
        <v>0</v>
      </c>
      <c r="UMQ8" s="897">
        <f t="shared" si="226"/>
        <v>0</v>
      </c>
      <c r="UMR8" s="897">
        <f t="shared" si="226"/>
        <v>0</v>
      </c>
      <c r="UMS8" s="897">
        <f t="shared" si="226"/>
        <v>0</v>
      </c>
      <c r="UMT8" s="897">
        <f t="shared" si="226"/>
        <v>0</v>
      </c>
      <c r="UMU8" s="897">
        <f t="shared" si="226"/>
        <v>0</v>
      </c>
      <c r="UMV8" s="897">
        <f t="shared" ref="UMV8:UPG8" si="227">UMV9+UMV18+UMV40+UMV44+UMV50+UMV14</f>
        <v>0</v>
      </c>
      <c r="UMW8" s="897">
        <f t="shared" si="227"/>
        <v>0</v>
      </c>
      <c r="UMX8" s="897">
        <f t="shared" si="227"/>
        <v>0</v>
      </c>
      <c r="UMY8" s="897">
        <f t="shared" si="227"/>
        <v>0</v>
      </c>
      <c r="UMZ8" s="897">
        <f t="shared" si="227"/>
        <v>0</v>
      </c>
      <c r="UNA8" s="897">
        <f t="shared" si="227"/>
        <v>0</v>
      </c>
      <c r="UNB8" s="897">
        <f t="shared" si="227"/>
        <v>0</v>
      </c>
      <c r="UNC8" s="897">
        <f t="shared" si="227"/>
        <v>0</v>
      </c>
      <c r="UND8" s="897">
        <f t="shared" si="227"/>
        <v>0</v>
      </c>
      <c r="UNE8" s="897">
        <f t="shared" si="227"/>
        <v>0</v>
      </c>
      <c r="UNF8" s="897">
        <f t="shared" si="227"/>
        <v>0</v>
      </c>
      <c r="UNG8" s="897">
        <f t="shared" si="227"/>
        <v>0</v>
      </c>
      <c r="UNH8" s="897">
        <f t="shared" si="227"/>
        <v>0</v>
      </c>
      <c r="UNI8" s="897">
        <f t="shared" si="227"/>
        <v>0</v>
      </c>
      <c r="UNJ8" s="897">
        <f t="shared" si="227"/>
        <v>0</v>
      </c>
      <c r="UNK8" s="897">
        <f t="shared" si="227"/>
        <v>0</v>
      </c>
      <c r="UNL8" s="897">
        <f t="shared" si="227"/>
        <v>0</v>
      </c>
      <c r="UNM8" s="897">
        <f t="shared" si="227"/>
        <v>0</v>
      </c>
      <c r="UNN8" s="897">
        <f t="shared" si="227"/>
        <v>0</v>
      </c>
      <c r="UNO8" s="897">
        <f t="shared" si="227"/>
        <v>0</v>
      </c>
      <c r="UNP8" s="897">
        <f t="shared" si="227"/>
        <v>0</v>
      </c>
      <c r="UNQ8" s="897">
        <f t="shared" si="227"/>
        <v>0</v>
      </c>
      <c r="UNR8" s="897">
        <f t="shared" si="227"/>
        <v>0</v>
      </c>
      <c r="UNS8" s="897">
        <f t="shared" si="227"/>
        <v>0</v>
      </c>
      <c r="UNT8" s="897">
        <f t="shared" si="227"/>
        <v>0</v>
      </c>
      <c r="UNU8" s="897">
        <f t="shared" si="227"/>
        <v>0</v>
      </c>
      <c r="UNV8" s="897">
        <f t="shared" si="227"/>
        <v>0</v>
      </c>
      <c r="UNW8" s="897">
        <f t="shared" si="227"/>
        <v>0</v>
      </c>
      <c r="UNX8" s="897">
        <f t="shared" si="227"/>
        <v>0</v>
      </c>
      <c r="UNY8" s="897">
        <f t="shared" si="227"/>
        <v>0</v>
      </c>
      <c r="UNZ8" s="897">
        <f t="shared" si="227"/>
        <v>0</v>
      </c>
      <c r="UOA8" s="897">
        <f t="shared" si="227"/>
        <v>0</v>
      </c>
      <c r="UOB8" s="897">
        <f t="shared" si="227"/>
        <v>0</v>
      </c>
      <c r="UOC8" s="897">
        <f t="shared" si="227"/>
        <v>0</v>
      </c>
      <c r="UOD8" s="897">
        <f t="shared" si="227"/>
        <v>0</v>
      </c>
      <c r="UOE8" s="897">
        <f t="shared" si="227"/>
        <v>0</v>
      </c>
      <c r="UOF8" s="897">
        <f t="shared" si="227"/>
        <v>0</v>
      </c>
      <c r="UOG8" s="897">
        <f t="shared" si="227"/>
        <v>0</v>
      </c>
      <c r="UOH8" s="897">
        <f t="shared" si="227"/>
        <v>0</v>
      </c>
      <c r="UOI8" s="897">
        <f t="shared" si="227"/>
        <v>0</v>
      </c>
      <c r="UOJ8" s="897">
        <f t="shared" si="227"/>
        <v>0</v>
      </c>
      <c r="UOK8" s="897">
        <f t="shared" si="227"/>
        <v>0</v>
      </c>
      <c r="UOL8" s="897">
        <f t="shared" si="227"/>
        <v>0</v>
      </c>
      <c r="UOM8" s="897">
        <f t="shared" si="227"/>
        <v>0</v>
      </c>
      <c r="UON8" s="897">
        <f t="shared" si="227"/>
        <v>0</v>
      </c>
      <c r="UOO8" s="897">
        <f t="shared" si="227"/>
        <v>0</v>
      </c>
      <c r="UOP8" s="897">
        <f t="shared" si="227"/>
        <v>0</v>
      </c>
      <c r="UOQ8" s="897">
        <f t="shared" si="227"/>
        <v>0</v>
      </c>
      <c r="UOR8" s="897">
        <f t="shared" si="227"/>
        <v>0</v>
      </c>
      <c r="UOS8" s="897">
        <f t="shared" si="227"/>
        <v>0</v>
      </c>
      <c r="UOT8" s="897">
        <f t="shared" si="227"/>
        <v>0</v>
      </c>
      <c r="UOU8" s="897">
        <f t="shared" si="227"/>
        <v>0</v>
      </c>
      <c r="UOV8" s="897">
        <f t="shared" si="227"/>
        <v>0</v>
      </c>
      <c r="UOW8" s="897">
        <f t="shared" si="227"/>
        <v>0</v>
      </c>
      <c r="UOX8" s="897">
        <f t="shared" si="227"/>
        <v>0</v>
      </c>
      <c r="UOY8" s="897">
        <f t="shared" si="227"/>
        <v>0</v>
      </c>
      <c r="UOZ8" s="897">
        <f t="shared" si="227"/>
        <v>0</v>
      </c>
      <c r="UPA8" s="897">
        <f t="shared" si="227"/>
        <v>0</v>
      </c>
      <c r="UPB8" s="897">
        <f t="shared" si="227"/>
        <v>0</v>
      </c>
      <c r="UPC8" s="897">
        <f t="shared" si="227"/>
        <v>0</v>
      </c>
      <c r="UPD8" s="897">
        <f t="shared" si="227"/>
        <v>0</v>
      </c>
      <c r="UPE8" s="897">
        <f t="shared" si="227"/>
        <v>0</v>
      </c>
      <c r="UPF8" s="897">
        <f t="shared" si="227"/>
        <v>0</v>
      </c>
      <c r="UPG8" s="897">
        <f t="shared" si="227"/>
        <v>0</v>
      </c>
      <c r="UPH8" s="897">
        <f t="shared" ref="UPH8:URS8" si="228">UPH9+UPH18+UPH40+UPH44+UPH50+UPH14</f>
        <v>0</v>
      </c>
      <c r="UPI8" s="897">
        <f t="shared" si="228"/>
        <v>0</v>
      </c>
      <c r="UPJ8" s="897">
        <f t="shared" si="228"/>
        <v>0</v>
      </c>
      <c r="UPK8" s="897">
        <f t="shared" si="228"/>
        <v>0</v>
      </c>
      <c r="UPL8" s="897">
        <f t="shared" si="228"/>
        <v>0</v>
      </c>
      <c r="UPM8" s="897">
        <f t="shared" si="228"/>
        <v>0</v>
      </c>
      <c r="UPN8" s="897">
        <f t="shared" si="228"/>
        <v>0</v>
      </c>
      <c r="UPO8" s="897">
        <f t="shared" si="228"/>
        <v>0</v>
      </c>
      <c r="UPP8" s="897">
        <f t="shared" si="228"/>
        <v>0</v>
      </c>
      <c r="UPQ8" s="897">
        <f t="shared" si="228"/>
        <v>0</v>
      </c>
      <c r="UPR8" s="897">
        <f t="shared" si="228"/>
        <v>0</v>
      </c>
      <c r="UPS8" s="897">
        <f t="shared" si="228"/>
        <v>0</v>
      </c>
      <c r="UPT8" s="897">
        <f t="shared" si="228"/>
        <v>0</v>
      </c>
      <c r="UPU8" s="897">
        <f t="shared" si="228"/>
        <v>0</v>
      </c>
      <c r="UPV8" s="897">
        <f t="shared" si="228"/>
        <v>0</v>
      </c>
      <c r="UPW8" s="897">
        <f t="shared" si="228"/>
        <v>0</v>
      </c>
      <c r="UPX8" s="897">
        <f t="shared" si="228"/>
        <v>0</v>
      </c>
      <c r="UPY8" s="897">
        <f t="shared" si="228"/>
        <v>0</v>
      </c>
      <c r="UPZ8" s="897">
        <f t="shared" si="228"/>
        <v>0</v>
      </c>
      <c r="UQA8" s="897">
        <f t="shared" si="228"/>
        <v>0</v>
      </c>
      <c r="UQB8" s="897">
        <f t="shared" si="228"/>
        <v>0</v>
      </c>
      <c r="UQC8" s="897">
        <f t="shared" si="228"/>
        <v>0</v>
      </c>
      <c r="UQD8" s="897">
        <f t="shared" si="228"/>
        <v>0</v>
      </c>
      <c r="UQE8" s="897">
        <f t="shared" si="228"/>
        <v>0</v>
      </c>
      <c r="UQF8" s="897">
        <f t="shared" si="228"/>
        <v>0</v>
      </c>
      <c r="UQG8" s="897">
        <f t="shared" si="228"/>
        <v>0</v>
      </c>
      <c r="UQH8" s="897">
        <f t="shared" si="228"/>
        <v>0</v>
      </c>
      <c r="UQI8" s="897">
        <f t="shared" si="228"/>
        <v>0</v>
      </c>
      <c r="UQJ8" s="897">
        <f t="shared" si="228"/>
        <v>0</v>
      </c>
      <c r="UQK8" s="897">
        <f t="shared" si="228"/>
        <v>0</v>
      </c>
      <c r="UQL8" s="897">
        <f t="shared" si="228"/>
        <v>0</v>
      </c>
      <c r="UQM8" s="897">
        <f t="shared" si="228"/>
        <v>0</v>
      </c>
      <c r="UQN8" s="897">
        <f t="shared" si="228"/>
        <v>0</v>
      </c>
      <c r="UQO8" s="897">
        <f t="shared" si="228"/>
        <v>0</v>
      </c>
      <c r="UQP8" s="897">
        <f t="shared" si="228"/>
        <v>0</v>
      </c>
      <c r="UQQ8" s="897">
        <f t="shared" si="228"/>
        <v>0</v>
      </c>
      <c r="UQR8" s="897">
        <f t="shared" si="228"/>
        <v>0</v>
      </c>
      <c r="UQS8" s="897">
        <f t="shared" si="228"/>
        <v>0</v>
      </c>
      <c r="UQT8" s="897">
        <f t="shared" si="228"/>
        <v>0</v>
      </c>
      <c r="UQU8" s="897">
        <f t="shared" si="228"/>
        <v>0</v>
      </c>
      <c r="UQV8" s="897">
        <f t="shared" si="228"/>
        <v>0</v>
      </c>
      <c r="UQW8" s="897">
        <f t="shared" si="228"/>
        <v>0</v>
      </c>
      <c r="UQX8" s="897">
        <f t="shared" si="228"/>
        <v>0</v>
      </c>
      <c r="UQY8" s="897">
        <f t="shared" si="228"/>
        <v>0</v>
      </c>
      <c r="UQZ8" s="897">
        <f t="shared" si="228"/>
        <v>0</v>
      </c>
      <c r="URA8" s="897">
        <f t="shared" si="228"/>
        <v>0</v>
      </c>
      <c r="URB8" s="897">
        <f t="shared" si="228"/>
        <v>0</v>
      </c>
      <c r="URC8" s="897">
        <f t="shared" si="228"/>
        <v>0</v>
      </c>
      <c r="URD8" s="897">
        <f t="shared" si="228"/>
        <v>0</v>
      </c>
      <c r="URE8" s="897">
        <f t="shared" si="228"/>
        <v>0</v>
      </c>
      <c r="URF8" s="897">
        <f t="shared" si="228"/>
        <v>0</v>
      </c>
      <c r="URG8" s="897">
        <f t="shared" si="228"/>
        <v>0</v>
      </c>
      <c r="URH8" s="897">
        <f t="shared" si="228"/>
        <v>0</v>
      </c>
      <c r="URI8" s="897">
        <f t="shared" si="228"/>
        <v>0</v>
      </c>
      <c r="URJ8" s="897">
        <f t="shared" si="228"/>
        <v>0</v>
      </c>
      <c r="URK8" s="897">
        <f t="shared" si="228"/>
        <v>0</v>
      </c>
      <c r="URL8" s="897">
        <f t="shared" si="228"/>
        <v>0</v>
      </c>
      <c r="URM8" s="897">
        <f t="shared" si="228"/>
        <v>0</v>
      </c>
      <c r="URN8" s="897">
        <f t="shared" si="228"/>
        <v>0</v>
      </c>
      <c r="URO8" s="897">
        <f t="shared" si="228"/>
        <v>0</v>
      </c>
      <c r="URP8" s="897">
        <f t="shared" si="228"/>
        <v>0</v>
      </c>
      <c r="URQ8" s="897">
        <f t="shared" si="228"/>
        <v>0</v>
      </c>
      <c r="URR8" s="897">
        <f t="shared" si="228"/>
        <v>0</v>
      </c>
      <c r="URS8" s="897">
        <f t="shared" si="228"/>
        <v>0</v>
      </c>
      <c r="URT8" s="897">
        <f t="shared" ref="URT8:UUE8" si="229">URT9+URT18+URT40+URT44+URT50+URT14</f>
        <v>0</v>
      </c>
      <c r="URU8" s="897">
        <f t="shared" si="229"/>
        <v>0</v>
      </c>
      <c r="URV8" s="897">
        <f t="shared" si="229"/>
        <v>0</v>
      </c>
      <c r="URW8" s="897">
        <f t="shared" si="229"/>
        <v>0</v>
      </c>
      <c r="URX8" s="897">
        <f t="shared" si="229"/>
        <v>0</v>
      </c>
      <c r="URY8" s="897">
        <f t="shared" si="229"/>
        <v>0</v>
      </c>
      <c r="URZ8" s="897">
        <f t="shared" si="229"/>
        <v>0</v>
      </c>
      <c r="USA8" s="897">
        <f t="shared" si="229"/>
        <v>0</v>
      </c>
      <c r="USB8" s="897">
        <f t="shared" si="229"/>
        <v>0</v>
      </c>
      <c r="USC8" s="897">
        <f t="shared" si="229"/>
        <v>0</v>
      </c>
      <c r="USD8" s="897">
        <f t="shared" si="229"/>
        <v>0</v>
      </c>
      <c r="USE8" s="897">
        <f t="shared" si="229"/>
        <v>0</v>
      </c>
      <c r="USF8" s="897">
        <f t="shared" si="229"/>
        <v>0</v>
      </c>
      <c r="USG8" s="897">
        <f t="shared" si="229"/>
        <v>0</v>
      </c>
      <c r="USH8" s="897">
        <f t="shared" si="229"/>
        <v>0</v>
      </c>
      <c r="USI8" s="897">
        <f t="shared" si="229"/>
        <v>0</v>
      </c>
      <c r="USJ8" s="897">
        <f t="shared" si="229"/>
        <v>0</v>
      </c>
      <c r="USK8" s="897">
        <f t="shared" si="229"/>
        <v>0</v>
      </c>
      <c r="USL8" s="897">
        <f t="shared" si="229"/>
        <v>0</v>
      </c>
      <c r="USM8" s="897">
        <f t="shared" si="229"/>
        <v>0</v>
      </c>
      <c r="USN8" s="897">
        <f t="shared" si="229"/>
        <v>0</v>
      </c>
      <c r="USO8" s="897">
        <f t="shared" si="229"/>
        <v>0</v>
      </c>
      <c r="USP8" s="897">
        <f t="shared" si="229"/>
        <v>0</v>
      </c>
      <c r="USQ8" s="897">
        <f t="shared" si="229"/>
        <v>0</v>
      </c>
      <c r="USR8" s="897">
        <f t="shared" si="229"/>
        <v>0</v>
      </c>
      <c r="USS8" s="897">
        <f t="shared" si="229"/>
        <v>0</v>
      </c>
      <c r="UST8" s="897">
        <f t="shared" si="229"/>
        <v>0</v>
      </c>
      <c r="USU8" s="897">
        <f t="shared" si="229"/>
        <v>0</v>
      </c>
      <c r="USV8" s="897">
        <f t="shared" si="229"/>
        <v>0</v>
      </c>
      <c r="USW8" s="897">
        <f t="shared" si="229"/>
        <v>0</v>
      </c>
      <c r="USX8" s="897">
        <f t="shared" si="229"/>
        <v>0</v>
      </c>
      <c r="USY8" s="897">
        <f t="shared" si="229"/>
        <v>0</v>
      </c>
      <c r="USZ8" s="897">
        <f t="shared" si="229"/>
        <v>0</v>
      </c>
      <c r="UTA8" s="897">
        <f t="shared" si="229"/>
        <v>0</v>
      </c>
      <c r="UTB8" s="897">
        <f t="shared" si="229"/>
        <v>0</v>
      </c>
      <c r="UTC8" s="897">
        <f t="shared" si="229"/>
        <v>0</v>
      </c>
      <c r="UTD8" s="897">
        <f t="shared" si="229"/>
        <v>0</v>
      </c>
      <c r="UTE8" s="897">
        <f t="shared" si="229"/>
        <v>0</v>
      </c>
      <c r="UTF8" s="897">
        <f t="shared" si="229"/>
        <v>0</v>
      </c>
      <c r="UTG8" s="897">
        <f t="shared" si="229"/>
        <v>0</v>
      </c>
      <c r="UTH8" s="897">
        <f t="shared" si="229"/>
        <v>0</v>
      </c>
      <c r="UTI8" s="897">
        <f t="shared" si="229"/>
        <v>0</v>
      </c>
      <c r="UTJ8" s="897">
        <f t="shared" si="229"/>
        <v>0</v>
      </c>
      <c r="UTK8" s="897">
        <f t="shared" si="229"/>
        <v>0</v>
      </c>
      <c r="UTL8" s="897">
        <f t="shared" si="229"/>
        <v>0</v>
      </c>
      <c r="UTM8" s="897">
        <f t="shared" si="229"/>
        <v>0</v>
      </c>
      <c r="UTN8" s="897">
        <f t="shared" si="229"/>
        <v>0</v>
      </c>
      <c r="UTO8" s="897">
        <f t="shared" si="229"/>
        <v>0</v>
      </c>
      <c r="UTP8" s="897">
        <f t="shared" si="229"/>
        <v>0</v>
      </c>
      <c r="UTQ8" s="897">
        <f t="shared" si="229"/>
        <v>0</v>
      </c>
      <c r="UTR8" s="897">
        <f t="shared" si="229"/>
        <v>0</v>
      </c>
      <c r="UTS8" s="897">
        <f t="shared" si="229"/>
        <v>0</v>
      </c>
      <c r="UTT8" s="897">
        <f t="shared" si="229"/>
        <v>0</v>
      </c>
      <c r="UTU8" s="897">
        <f t="shared" si="229"/>
        <v>0</v>
      </c>
      <c r="UTV8" s="897">
        <f t="shared" si="229"/>
        <v>0</v>
      </c>
      <c r="UTW8" s="897">
        <f t="shared" si="229"/>
        <v>0</v>
      </c>
      <c r="UTX8" s="897">
        <f t="shared" si="229"/>
        <v>0</v>
      </c>
      <c r="UTY8" s="897">
        <f t="shared" si="229"/>
        <v>0</v>
      </c>
      <c r="UTZ8" s="897">
        <f t="shared" si="229"/>
        <v>0</v>
      </c>
      <c r="UUA8" s="897">
        <f t="shared" si="229"/>
        <v>0</v>
      </c>
      <c r="UUB8" s="897">
        <f t="shared" si="229"/>
        <v>0</v>
      </c>
      <c r="UUC8" s="897">
        <f t="shared" si="229"/>
        <v>0</v>
      </c>
      <c r="UUD8" s="897">
        <f t="shared" si="229"/>
        <v>0</v>
      </c>
      <c r="UUE8" s="897">
        <f t="shared" si="229"/>
        <v>0</v>
      </c>
      <c r="UUF8" s="897">
        <f t="shared" ref="UUF8:UWQ8" si="230">UUF9+UUF18+UUF40+UUF44+UUF50+UUF14</f>
        <v>0</v>
      </c>
      <c r="UUG8" s="897">
        <f t="shared" si="230"/>
        <v>0</v>
      </c>
      <c r="UUH8" s="897">
        <f t="shared" si="230"/>
        <v>0</v>
      </c>
      <c r="UUI8" s="897">
        <f t="shared" si="230"/>
        <v>0</v>
      </c>
      <c r="UUJ8" s="897">
        <f t="shared" si="230"/>
        <v>0</v>
      </c>
      <c r="UUK8" s="897">
        <f t="shared" si="230"/>
        <v>0</v>
      </c>
      <c r="UUL8" s="897">
        <f t="shared" si="230"/>
        <v>0</v>
      </c>
      <c r="UUM8" s="897">
        <f t="shared" si="230"/>
        <v>0</v>
      </c>
      <c r="UUN8" s="897">
        <f t="shared" si="230"/>
        <v>0</v>
      </c>
      <c r="UUO8" s="897">
        <f t="shared" si="230"/>
        <v>0</v>
      </c>
      <c r="UUP8" s="897">
        <f t="shared" si="230"/>
        <v>0</v>
      </c>
      <c r="UUQ8" s="897">
        <f t="shared" si="230"/>
        <v>0</v>
      </c>
      <c r="UUR8" s="897">
        <f t="shared" si="230"/>
        <v>0</v>
      </c>
      <c r="UUS8" s="897">
        <f t="shared" si="230"/>
        <v>0</v>
      </c>
      <c r="UUT8" s="897">
        <f t="shared" si="230"/>
        <v>0</v>
      </c>
      <c r="UUU8" s="897">
        <f t="shared" si="230"/>
        <v>0</v>
      </c>
      <c r="UUV8" s="897">
        <f t="shared" si="230"/>
        <v>0</v>
      </c>
      <c r="UUW8" s="897">
        <f t="shared" si="230"/>
        <v>0</v>
      </c>
      <c r="UUX8" s="897">
        <f t="shared" si="230"/>
        <v>0</v>
      </c>
      <c r="UUY8" s="897">
        <f t="shared" si="230"/>
        <v>0</v>
      </c>
      <c r="UUZ8" s="897">
        <f t="shared" si="230"/>
        <v>0</v>
      </c>
      <c r="UVA8" s="897">
        <f t="shared" si="230"/>
        <v>0</v>
      </c>
      <c r="UVB8" s="897">
        <f t="shared" si="230"/>
        <v>0</v>
      </c>
      <c r="UVC8" s="897">
        <f t="shared" si="230"/>
        <v>0</v>
      </c>
      <c r="UVD8" s="897">
        <f t="shared" si="230"/>
        <v>0</v>
      </c>
      <c r="UVE8" s="897">
        <f t="shared" si="230"/>
        <v>0</v>
      </c>
      <c r="UVF8" s="897">
        <f t="shared" si="230"/>
        <v>0</v>
      </c>
      <c r="UVG8" s="897">
        <f t="shared" si="230"/>
        <v>0</v>
      </c>
      <c r="UVH8" s="897">
        <f t="shared" si="230"/>
        <v>0</v>
      </c>
      <c r="UVI8" s="897">
        <f t="shared" si="230"/>
        <v>0</v>
      </c>
      <c r="UVJ8" s="897">
        <f t="shared" si="230"/>
        <v>0</v>
      </c>
      <c r="UVK8" s="897">
        <f t="shared" si="230"/>
        <v>0</v>
      </c>
      <c r="UVL8" s="897">
        <f t="shared" si="230"/>
        <v>0</v>
      </c>
      <c r="UVM8" s="897">
        <f t="shared" si="230"/>
        <v>0</v>
      </c>
      <c r="UVN8" s="897">
        <f t="shared" si="230"/>
        <v>0</v>
      </c>
      <c r="UVO8" s="897">
        <f t="shared" si="230"/>
        <v>0</v>
      </c>
      <c r="UVP8" s="897">
        <f t="shared" si="230"/>
        <v>0</v>
      </c>
      <c r="UVQ8" s="897">
        <f t="shared" si="230"/>
        <v>0</v>
      </c>
      <c r="UVR8" s="897">
        <f t="shared" si="230"/>
        <v>0</v>
      </c>
      <c r="UVS8" s="897">
        <f t="shared" si="230"/>
        <v>0</v>
      </c>
      <c r="UVT8" s="897">
        <f t="shared" si="230"/>
        <v>0</v>
      </c>
      <c r="UVU8" s="897">
        <f t="shared" si="230"/>
        <v>0</v>
      </c>
      <c r="UVV8" s="897">
        <f t="shared" si="230"/>
        <v>0</v>
      </c>
      <c r="UVW8" s="897">
        <f t="shared" si="230"/>
        <v>0</v>
      </c>
      <c r="UVX8" s="897">
        <f t="shared" si="230"/>
        <v>0</v>
      </c>
      <c r="UVY8" s="897">
        <f t="shared" si="230"/>
        <v>0</v>
      </c>
      <c r="UVZ8" s="897">
        <f t="shared" si="230"/>
        <v>0</v>
      </c>
      <c r="UWA8" s="897">
        <f t="shared" si="230"/>
        <v>0</v>
      </c>
      <c r="UWB8" s="897">
        <f t="shared" si="230"/>
        <v>0</v>
      </c>
      <c r="UWC8" s="897">
        <f t="shared" si="230"/>
        <v>0</v>
      </c>
      <c r="UWD8" s="897">
        <f t="shared" si="230"/>
        <v>0</v>
      </c>
      <c r="UWE8" s="897">
        <f t="shared" si="230"/>
        <v>0</v>
      </c>
      <c r="UWF8" s="897">
        <f t="shared" si="230"/>
        <v>0</v>
      </c>
      <c r="UWG8" s="897">
        <f t="shared" si="230"/>
        <v>0</v>
      </c>
      <c r="UWH8" s="897">
        <f t="shared" si="230"/>
        <v>0</v>
      </c>
      <c r="UWI8" s="897">
        <f t="shared" si="230"/>
        <v>0</v>
      </c>
      <c r="UWJ8" s="897">
        <f t="shared" si="230"/>
        <v>0</v>
      </c>
      <c r="UWK8" s="897">
        <f t="shared" si="230"/>
        <v>0</v>
      </c>
      <c r="UWL8" s="897">
        <f t="shared" si="230"/>
        <v>0</v>
      </c>
      <c r="UWM8" s="897">
        <f t="shared" si="230"/>
        <v>0</v>
      </c>
      <c r="UWN8" s="897">
        <f t="shared" si="230"/>
        <v>0</v>
      </c>
      <c r="UWO8" s="897">
        <f t="shared" si="230"/>
        <v>0</v>
      </c>
      <c r="UWP8" s="897">
        <f t="shared" si="230"/>
        <v>0</v>
      </c>
      <c r="UWQ8" s="897">
        <f t="shared" si="230"/>
        <v>0</v>
      </c>
      <c r="UWR8" s="897">
        <f t="shared" ref="UWR8:UZC8" si="231">UWR9+UWR18+UWR40+UWR44+UWR50+UWR14</f>
        <v>0</v>
      </c>
      <c r="UWS8" s="897">
        <f t="shared" si="231"/>
        <v>0</v>
      </c>
      <c r="UWT8" s="897">
        <f t="shared" si="231"/>
        <v>0</v>
      </c>
      <c r="UWU8" s="897">
        <f t="shared" si="231"/>
        <v>0</v>
      </c>
      <c r="UWV8" s="897">
        <f t="shared" si="231"/>
        <v>0</v>
      </c>
      <c r="UWW8" s="897">
        <f t="shared" si="231"/>
        <v>0</v>
      </c>
      <c r="UWX8" s="897">
        <f t="shared" si="231"/>
        <v>0</v>
      </c>
      <c r="UWY8" s="897">
        <f t="shared" si="231"/>
        <v>0</v>
      </c>
      <c r="UWZ8" s="897">
        <f t="shared" si="231"/>
        <v>0</v>
      </c>
      <c r="UXA8" s="897">
        <f t="shared" si="231"/>
        <v>0</v>
      </c>
      <c r="UXB8" s="897">
        <f t="shared" si="231"/>
        <v>0</v>
      </c>
      <c r="UXC8" s="897">
        <f t="shared" si="231"/>
        <v>0</v>
      </c>
      <c r="UXD8" s="897">
        <f t="shared" si="231"/>
        <v>0</v>
      </c>
      <c r="UXE8" s="897">
        <f t="shared" si="231"/>
        <v>0</v>
      </c>
      <c r="UXF8" s="897">
        <f t="shared" si="231"/>
        <v>0</v>
      </c>
      <c r="UXG8" s="897">
        <f t="shared" si="231"/>
        <v>0</v>
      </c>
      <c r="UXH8" s="897">
        <f t="shared" si="231"/>
        <v>0</v>
      </c>
      <c r="UXI8" s="897">
        <f t="shared" si="231"/>
        <v>0</v>
      </c>
      <c r="UXJ8" s="897">
        <f t="shared" si="231"/>
        <v>0</v>
      </c>
      <c r="UXK8" s="897">
        <f t="shared" si="231"/>
        <v>0</v>
      </c>
      <c r="UXL8" s="897">
        <f t="shared" si="231"/>
        <v>0</v>
      </c>
      <c r="UXM8" s="897">
        <f t="shared" si="231"/>
        <v>0</v>
      </c>
      <c r="UXN8" s="897">
        <f t="shared" si="231"/>
        <v>0</v>
      </c>
      <c r="UXO8" s="897">
        <f t="shared" si="231"/>
        <v>0</v>
      </c>
      <c r="UXP8" s="897">
        <f t="shared" si="231"/>
        <v>0</v>
      </c>
      <c r="UXQ8" s="897">
        <f t="shared" si="231"/>
        <v>0</v>
      </c>
      <c r="UXR8" s="897">
        <f t="shared" si="231"/>
        <v>0</v>
      </c>
      <c r="UXS8" s="897">
        <f t="shared" si="231"/>
        <v>0</v>
      </c>
      <c r="UXT8" s="897">
        <f t="shared" si="231"/>
        <v>0</v>
      </c>
      <c r="UXU8" s="897">
        <f t="shared" si="231"/>
        <v>0</v>
      </c>
      <c r="UXV8" s="897">
        <f t="shared" si="231"/>
        <v>0</v>
      </c>
      <c r="UXW8" s="897">
        <f t="shared" si="231"/>
        <v>0</v>
      </c>
      <c r="UXX8" s="897">
        <f t="shared" si="231"/>
        <v>0</v>
      </c>
      <c r="UXY8" s="897">
        <f t="shared" si="231"/>
        <v>0</v>
      </c>
      <c r="UXZ8" s="897">
        <f t="shared" si="231"/>
        <v>0</v>
      </c>
      <c r="UYA8" s="897">
        <f t="shared" si="231"/>
        <v>0</v>
      </c>
      <c r="UYB8" s="897">
        <f t="shared" si="231"/>
        <v>0</v>
      </c>
      <c r="UYC8" s="897">
        <f t="shared" si="231"/>
        <v>0</v>
      </c>
      <c r="UYD8" s="897">
        <f t="shared" si="231"/>
        <v>0</v>
      </c>
      <c r="UYE8" s="897">
        <f t="shared" si="231"/>
        <v>0</v>
      </c>
      <c r="UYF8" s="897">
        <f t="shared" si="231"/>
        <v>0</v>
      </c>
      <c r="UYG8" s="897">
        <f t="shared" si="231"/>
        <v>0</v>
      </c>
      <c r="UYH8" s="897">
        <f t="shared" si="231"/>
        <v>0</v>
      </c>
      <c r="UYI8" s="897">
        <f t="shared" si="231"/>
        <v>0</v>
      </c>
      <c r="UYJ8" s="897">
        <f t="shared" si="231"/>
        <v>0</v>
      </c>
      <c r="UYK8" s="897">
        <f t="shared" si="231"/>
        <v>0</v>
      </c>
      <c r="UYL8" s="897">
        <f t="shared" si="231"/>
        <v>0</v>
      </c>
      <c r="UYM8" s="897">
        <f t="shared" si="231"/>
        <v>0</v>
      </c>
      <c r="UYN8" s="897">
        <f t="shared" si="231"/>
        <v>0</v>
      </c>
      <c r="UYO8" s="897">
        <f t="shared" si="231"/>
        <v>0</v>
      </c>
      <c r="UYP8" s="897">
        <f t="shared" si="231"/>
        <v>0</v>
      </c>
      <c r="UYQ8" s="897">
        <f t="shared" si="231"/>
        <v>0</v>
      </c>
      <c r="UYR8" s="897">
        <f t="shared" si="231"/>
        <v>0</v>
      </c>
      <c r="UYS8" s="897">
        <f t="shared" si="231"/>
        <v>0</v>
      </c>
      <c r="UYT8" s="897">
        <f t="shared" si="231"/>
        <v>0</v>
      </c>
      <c r="UYU8" s="897">
        <f t="shared" si="231"/>
        <v>0</v>
      </c>
      <c r="UYV8" s="897">
        <f t="shared" si="231"/>
        <v>0</v>
      </c>
      <c r="UYW8" s="897">
        <f t="shared" si="231"/>
        <v>0</v>
      </c>
      <c r="UYX8" s="897">
        <f t="shared" si="231"/>
        <v>0</v>
      </c>
      <c r="UYY8" s="897">
        <f t="shared" si="231"/>
        <v>0</v>
      </c>
      <c r="UYZ8" s="897">
        <f t="shared" si="231"/>
        <v>0</v>
      </c>
      <c r="UZA8" s="897">
        <f t="shared" si="231"/>
        <v>0</v>
      </c>
      <c r="UZB8" s="897">
        <f t="shared" si="231"/>
        <v>0</v>
      </c>
      <c r="UZC8" s="897">
        <f t="shared" si="231"/>
        <v>0</v>
      </c>
      <c r="UZD8" s="897">
        <f t="shared" ref="UZD8:VBO8" si="232">UZD9+UZD18+UZD40+UZD44+UZD50+UZD14</f>
        <v>0</v>
      </c>
      <c r="UZE8" s="897">
        <f t="shared" si="232"/>
        <v>0</v>
      </c>
      <c r="UZF8" s="897">
        <f t="shared" si="232"/>
        <v>0</v>
      </c>
      <c r="UZG8" s="897">
        <f t="shared" si="232"/>
        <v>0</v>
      </c>
      <c r="UZH8" s="897">
        <f t="shared" si="232"/>
        <v>0</v>
      </c>
      <c r="UZI8" s="897">
        <f t="shared" si="232"/>
        <v>0</v>
      </c>
      <c r="UZJ8" s="897">
        <f t="shared" si="232"/>
        <v>0</v>
      </c>
      <c r="UZK8" s="897">
        <f t="shared" si="232"/>
        <v>0</v>
      </c>
      <c r="UZL8" s="897">
        <f t="shared" si="232"/>
        <v>0</v>
      </c>
      <c r="UZM8" s="897">
        <f t="shared" si="232"/>
        <v>0</v>
      </c>
      <c r="UZN8" s="897">
        <f t="shared" si="232"/>
        <v>0</v>
      </c>
      <c r="UZO8" s="897">
        <f t="shared" si="232"/>
        <v>0</v>
      </c>
      <c r="UZP8" s="897">
        <f t="shared" si="232"/>
        <v>0</v>
      </c>
      <c r="UZQ8" s="897">
        <f t="shared" si="232"/>
        <v>0</v>
      </c>
      <c r="UZR8" s="897">
        <f t="shared" si="232"/>
        <v>0</v>
      </c>
      <c r="UZS8" s="897">
        <f t="shared" si="232"/>
        <v>0</v>
      </c>
      <c r="UZT8" s="897">
        <f t="shared" si="232"/>
        <v>0</v>
      </c>
      <c r="UZU8" s="897">
        <f t="shared" si="232"/>
        <v>0</v>
      </c>
      <c r="UZV8" s="897">
        <f t="shared" si="232"/>
        <v>0</v>
      </c>
      <c r="UZW8" s="897">
        <f t="shared" si="232"/>
        <v>0</v>
      </c>
      <c r="UZX8" s="897">
        <f t="shared" si="232"/>
        <v>0</v>
      </c>
      <c r="UZY8" s="897">
        <f t="shared" si="232"/>
        <v>0</v>
      </c>
      <c r="UZZ8" s="897">
        <f t="shared" si="232"/>
        <v>0</v>
      </c>
      <c r="VAA8" s="897">
        <f t="shared" si="232"/>
        <v>0</v>
      </c>
      <c r="VAB8" s="897">
        <f t="shared" si="232"/>
        <v>0</v>
      </c>
      <c r="VAC8" s="897">
        <f t="shared" si="232"/>
        <v>0</v>
      </c>
      <c r="VAD8" s="897">
        <f t="shared" si="232"/>
        <v>0</v>
      </c>
      <c r="VAE8" s="897">
        <f t="shared" si="232"/>
        <v>0</v>
      </c>
      <c r="VAF8" s="897">
        <f t="shared" si="232"/>
        <v>0</v>
      </c>
      <c r="VAG8" s="897">
        <f t="shared" si="232"/>
        <v>0</v>
      </c>
      <c r="VAH8" s="897">
        <f t="shared" si="232"/>
        <v>0</v>
      </c>
      <c r="VAI8" s="897">
        <f t="shared" si="232"/>
        <v>0</v>
      </c>
      <c r="VAJ8" s="897">
        <f t="shared" si="232"/>
        <v>0</v>
      </c>
      <c r="VAK8" s="897">
        <f t="shared" si="232"/>
        <v>0</v>
      </c>
      <c r="VAL8" s="897">
        <f t="shared" si="232"/>
        <v>0</v>
      </c>
      <c r="VAM8" s="897">
        <f t="shared" si="232"/>
        <v>0</v>
      </c>
      <c r="VAN8" s="897">
        <f t="shared" si="232"/>
        <v>0</v>
      </c>
      <c r="VAO8" s="897">
        <f t="shared" si="232"/>
        <v>0</v>
      </c>
      <c r="VAP8" s="897">
        <f t="shared" si="232"/>
        <v>0</v>
      </c>
      <c r="VAQ8" s="897">
        <f t="shared" si="232"/>
        <v>0</v>
      </c>
      <c r="VAR8" s="897">
        <f t="shared" si="232"/>
        <v>0</v>
      </c>
      <c r="VAS8" s="897">
        <f t="shared" si="232"/>
        <v>0</v>
      </c>
      <c r="VAT8" s="897">
        <f t="shared" si="232"/>
        <v>0</v>
      </c>
      <c r="VAU8" s="897">
        <f t="shared" si="232"/>
        <v>0</v>
      </c>
      <c r="VAV8" s="897">
        <f t="shared" si="232"/>
        <v>0</v>
      </c>
      <c r="VAW8" s="897">
        <f t="shared" si="232"/>
        <v>0</v>
      </c>
      <c r="VAX8" s="897">
        <f t="shared" si="232"/>
        <v>0</v>
      </c>
      <c r="VAY8" s="897">
        <f t="shared" si="232"/>
        <v>0</v>
      </c>
      <c r="VAZ8" s="897">
        <f t="shared" si="232"/>
        <v>0</v>
      </c>
      <c r="VBA8" s="897">
        <f t="shared" si="232"/>
        <v>0</v>
      </c>
      <c r="VBB8" s="897">
        <f t="shared" si="232"/>
        <v>0</v>
      </c>
      <c r="VBC8" s="897">
        <f t="shared" si="232"/>
        <v>0</v>
      </c>
      <c r="VBD8" s="897">
        <f t="shared" si="232"/>
        <v>0</v>
      </c>
      <c r="VBE8" s="897">
        <f t="shared" si="232"/>
        <v>0</v>
      </c>
      <c r="VBF8" s="897">
        <f t="shared" si="232"/>
        <v>0</v>
      </c>
      <c r="VBG8" s="897">
        <f t="shared" si="232"/>
        <v>0</v>
      </c>
      <c r="VBH8" s="897">
        <f t="shared" si="232"/>
        <v>0</v>
      </c>
      <c r="VBI8" s="897">
        <f t="shared" si="232"/>
        <v>0</v>
      </c>
      <c r="VBJ8" s="897">
        <f t="shared" si="232"/>
        <v>0</v>
      </c>
      <c r="VBK8" s="897">
        <f t="shared" si="232"/>
        <v>0</v>
      </c>
      <c r="VBL8" s="897">
        <f t="shared" si="232"/>
        <v>0</v>
      </c>
      <c r="VBM8" s="897">
        <f t="shared" si="232"/>
        <v>0</v>
      </c>
      <c r="VBN8" s="897">
        <f t="shared" si="232"/>
        <v>0</v>
      </c>
      <c r="VBO8" s="897">
        <f t="shared" si="232"/>
        <v>0</v>
      </c>
      <c r="VBP8" s="897">
        <f t="shared" ref="VBP8:VEA8" si="233">VBP9+VBP18+VBP40+VBP44+VBP50+VBP14</f>
        <v>0</v>
      </c>
      <c r="VBQ8" s="897">
        <f t="shared" si="233"/>
        <v>0</v>
      </c>
      <c r="VBR8" s="897">
        <f t="shared" si="233"/>
        <v>0</v>
      </c>
      <c r="VBS8" s="897">
        <f t="shared" si="233"/>
        <v>0</v>
      </c>
      <c r="VBT8" s="897">
        <f t="shared" si="233"/>
        <v>0</v>
      </c>
      <c r="VBU8" s="897">
        <f t="shared" si="233"/>
        <v>0</v>
      </c>
      <c r="VBV8" s="897">
        <f t="shared" si="233"/>
        <v>0</v>
      </c>
      <c r="VBW8" s="897">
        <f t="shared" si="233"/>
        <v>0</v>
      </c>
      <c r="VBX8" s="897">
        <f t="shared" si="233"/>
        <v>0</v>
      </c>
      <c r="VBY8" s="897">
        <f t="shared" si="233"/>
        <v>0</v>
      </c>
      <c r="VBZ8" s="897">
        <f t="shared" si="233"/>
        <v>0</v>
      </c>
      <c r="VCA8" s="897">
        <f t="shared" si="233"/>
        <v>0</v>
      </c>
      <c r="VCB8" s="897">
        <f t="shared" si="233"/>
        <v>0</v>
      </c>
      <c r="VCC8" s="897">
        <f t="shared" si="233"/>
        <v>0</v>
      </c>
      <c r="VCD8" s="897">
        <f t="shared" si="233"/>
        <v>0</v>
      </c>
      <c r="VCE8" s="897">
        <f t="shared" si="233"/>
        <v>0</v>
      </c>
      <c r="VCF8" s="897">
        <f t="shared" si="233"/>
        <v>0</v>
      </c>
      <c r="VCG8" s="897">
        <f t="shared" si="233"/>
        <v>0</v>
      </c>
      <c r="VCH8" s="897">
        <f t="shared" si="233"/>
        <v>0</v>
      </c>
      <c r="VCI8" s="897">
        <f t="shared" si="233"/>
        <v>0</v>
      </c>
      <c r="VCJ8" s="897">
        <f t="shared" si="233"/>
        <v>0</v>
      </c>
      <c r="VCK8" s="897">
        <f t="shared" si="233"/>
        <v>0</v>
      </c>
      <c r="VCL8" s="897">
        <f t="shared" si="233"/>
        <v>0</v>
      </c>
      <c r="VCM8" s="897">
        <f t="shared" si="233"/>
        <v>0</v>
      </c>
      <c r="VCN8" s="897">
        <f t="shared" si="233"/>
        <v>0</v>
      </c>
      <c r="VCO8" s="897">
        <f t="shared" si="233"/>
        <v>0</v>
      </c>
      <c r="VCP8" s="897">
        <f t="shared" si="233"/>
        <v>0</v>
      </c>
      <c r="VCQ8" s="897">
        <f t="shared" si="233"/>
        <v>0</v>
      </c>
      <c r="VCR8" s="897">
        <f t="shared" si="233"/>
        <v>0</v>
      </c>
      <c r="VCS8" s="897">
        <f t="shared" si="233"/>
        <v>0</v>
      </c>
      <c r="VCT8" s="897">
        <f t="shared" si="233"/>
        <v>0</v>
      </c>
      <c r="VCU8" s="897">
        <f t="shared" si="233"/>
        <v>0</v>
      </c>
      <c r="VCV8" s="897">
        <f t="shared" si="233"/>
        <v>0</v>
      </c>
      <c r="VCW8" s="897">
        <f t="shared" si="233"/>
        <v>0</v>
      </c>
      <c r="VCX8" s="897">
        <f t="shared" si="233"/>
        <v>0</v>
      </c>
      <c r="VCY8" s="897">
        <f t="shared" si="233"/>
        <v>0</v>
      </c>
      <c r="VCZ8" s="897">
        <f t="shared" si="233"/>
        <v>0</v>
      </c>
      <c r="VDA8" s="897">
        <f t="shared" si="233"/>
        <v>0</v>
      </c>
      <c r="VDB8" s="897">
        <f t="shared" si="233"/>
        <v>0</v>
      </c>
      <c r="VDC8" s="897">
        <f t="shared" si="233"/>
        <v>0</v>
      </c>
      <c r="VDD8" s="897">
        <f t="shared" si="233"/>
        <v>0</v>
      </c>
      <c r="VDE8" s="897">
        <f t="shared" si="233"/>
        <v>0</v>
      </c>
      <c r="VDF8" s="897">
        <f t="shared" si="233"/>
        <v>0</v>
      </c>
      <c r="VDG8" s="897">
        <f t="shared" si="233"/>
        <v>0</v>
      </c>
      <c r="VDH8" s="897">
        <f t="shared" si="233"/>
        <v>0</v>
      </c>
      <c r="VDI8" s="897">
        <f t="shared" si="233"/>
        <v>0</v>
      </c>
      <c r="VDJ8" s="897">
        <f t="shared" si="233"/>
        <v>0</v>
      </c>
      <c r="VDK8" s="897">
        <f t="shared" si="233"/>
        <v>0</v>
      </c>
      <c r="VDL8" s="897">
        <f t="shared" si="233"/>
        <v>0</v>
      </c>
      <c r="VDM8" s="897">
        <f t="shared" si="233"/>
        <v>0</v>
      </c>
      <c r="VDN8" s="897">
        <f t="shared" si="233"/>
        <v>0</v>
      </c>
      <c r="VDO8" s="897">
        <f t="shared" si="233"/>
        <v>0</v>
      </c>
      <c r="VDP8" s="897">
        <f t="shared" si="233"/>
        <v>0</v>
      </c>
      <c r="VDQ8" s="897">
        <f t="shared" si="233"/>
        <v>0</v>
      </c>
      <c r="VDR8" s="897">
        <f t="shared" si="233"/>
        <v>0</v>
      </c>
      <c r="VDS8" s="897">
        <f t="shared" si="233"/>
        <v>0</v>
      </c>
      <c r="VDT8" s="897">
        <f t="shared" si="233"/>
        <v>0</v>
      </c>
      <c r="VDU8" s="897">
        <f t="shared" si="233"/>
        <v>0</v>
      </c>
      <c r="VDV8" s="897">
        <f t="shared" si="233"/>
        <v>0</v>
      </c>
      <c r="VDW8" s="897">
        <f t="shared" si="233"/>
        <v>0</v>
      </c>
      <c r="VDX8" s="897">
        <f t="shared" si="233"/>
        <v>0</v>
      </c>
      <c r="VDY8" s="897">
        <f t="shared" si="233"/>
        <v>0</v>
      </c>
      <c r="VDZ8" s="897">
        <f t="shared" si="233"/>
        <v>0</v>
      </c>
      <c r="VEA8" s="897">
        <f t="shared" si="233"/>
        <v>0</v>
      </c>
      <c r="VEB8" s="897">
        <f t="shared" ref="VEB8:VGM8" si="234">VEB9+VEB18+VEB40+VEB44+VEB50+VEB14</f>
        <v>0</v>
      </c>
      <c r="VEC8" s="897">
        <f t="shared" si="234"/>
        <v>0</v>
      </c>
      <c r="VED8" s="897">
        <f t="shared" si="234"/>
        <v>0</v>
      </c>
      <c r="VEE8" s="897">
        <f t="shared" si="234"/>
        <v>0</v>
      </c>
      <c r="VEF8" s="897">
        <f t="shared" si="234"/>
        <v>0</v>
      </c>
      <c r="VEG8" s="897">
        <f t="shared" si="234"/>
        <v>0</v>
      </c>
      <c r="VEH8" s="897">
        <f t="shared" si="234"/>
        <v>0</v>
      </c>
      <c r="VEI8" s="897">
        <f t="shared" si="234"/>
        <v>0</v>
      </c>
      <c r="VEJ8" s="897">
        <f t="shared" si="234"/>
        <v>0</v>
      </c>
      <c r="VEK8" s="897">
        <f t="shared" si="234"/>
        <v>0</v>
      </c>
      <c r="VEL8" s="897">
        <f t="shared" si="234"/>
        <v>0</v>
      </c>
      <c r="VEM8" s="897">
        <f t="shared" si="234"/>
        <v>0</v>
      </c>
      <c r="VEN8" s="897">
        <f t="shared" si="234"/>
        <v>0</v>
      </c>
      <c r="VEO8" s="897">
        <f t="shared" si="234"/>
        <v>0</v>
      </c>
      <c r="VEP8" s="897">
        <f t="shared" si="234"/>
        <v>0</v>
      </c>
      <c r="VEQ8" s="897">
        <f t="shared" si="234"/>
        <v>0</v>
      </c>
      <c r="VER8" s="897">
        <f t="shared" si="234"/>
        <v>0</v>
      </c>
      <c r="VES8" s="897">
        <f t="shared" si="234"/>
        <v>0</v>
      </c>
      <c r="VET8" s="897">
        <f t="shared" si="234"/>
        <v>0</v>
      </c>
      <c r="VEU8" s="897">
        <f t="shared" si="234"/>
        <v>0</v>
      </c>
      <c r="VEV8" s="897">
        <f t="shared" si="234"/>
        <v>0</v>
      </c>
      <c r="VEW8" s="897">
        <f t="shared" si="234"/>
        <v>0</v>
      </c>
      <c r="VEX8" s="897">
        <f t="shared" si="234"/>
        <v>0</v>
      </c>
      <c r="VEY8" s="897">
        <f t="shared" si="234"/>
        <v>0</v>
      </c>
      <c r="VEZ8" s="897">
        <f t="shared" si="234"/>
        <v>0</v>
      </c>
      <c r="VFA8" s="897">
        <f t="shared" si="234"/>
        <v>0</v>
      </c>
      <c r="VFB8" s="897">
        <f t="shared" si="234"/>
        <v>0</v>
      </c>
      <c r="VFC8" s="897">
        <f t="shared" si="234"/>
        <v>0</v>
      </c>
      <c r="VFD8" s="897">
        <f t="shared" si="234"/>
        <v>0</v>
      </c>
      <c r="VFE8" s="897">
        <f t="shared" si="234"/>
        <v>0</v>
      </c>
      <c r="VFF8" s="897">
        <f t="shared" si="234"/>
        <v>0</v>
      </c>
      <c r="VFG8" s="897">
        <f t="shared" si="234"/>
        <v>0</v>
      </c>
      <c r="VFH8" s="897">
        <f t="shared" si="234"/>
        <v>0</v>
      </c>
      <c r="VFI8" s="897">
        <f t="shared" si="234"/>
        <v>0</v>
      </c>
      <c r="VFJ8" s="897">
        <f t="shared" si="234"/>
        <v>0</v>
      </c>
      <c r="VFK8" s="897">
        <f t="shared" si="234"/>
        <v>0</v>
      </c>
      <c r="VFL8" s="897">
        <f t="shared" si="234"/>
        <v>0</v>
      </c>
      <c r="VFM8" s="897">
        <f t="shared" si="234"/>
        <v>0</v>
      </c>
      <c r="VFN8" s="897">
        <f t="shared" si="234"/>
        <v>0</v>
      </c>
      <c r="VFO8" s="897">
        <f t="shared" si="234"/>
        <v>0</v>
      </c>
      <c r="VFP8" s="897">
        <f t="shared" si="234"/>
        <v>0</v>
      </c>
      <c r="VFQ8" s="897">
        <f t="shared" si="234"/>
        <v>0</v>
      </c>
      <c r="VFR8" s="897">
        <f t="shared" si="234"/>
        <v>0</v>
      </c>
      <c r="VFS8" s="897">
        <f t="shared" si="234"/>
        <v>0</v>
      </c>
      <c r="VFT8" s="897">
        <f t="shared" si="234"/>
        <v>0</v>
      </c>
      <c r="VFU8" s="897">
        <f t="shared" si="234"/>
        <v>0</v>
      </c>
      <c r="VFV8" s="897">
        <f t="shared" si="234"/>
        <v>0</v>
      </c>
      <c r="VFW8" s="897">
        <f t="shared" si="234"/>
        <v>0</v>
      </c>
      <c r="VFX8" s="897">
        <f t="shared" si="234"/>
        <v>0</v>
      </c>
      <c r="VFY8" s="897">
        <f t="shared" si="234"/>
        <v>0</v>
      </c>
      <c r="VFZ8" s="897">
        <f t="shared" si="234"/>
        <v>0</v>
      </c>
      <c r="VGA8" s="897">
        <f t="shared" si="234"/>
        <v>0</v>
      </c>
      <c r="VGB8" s="897">
        <f t="shared" si="234"/>
        <v>0</v>
      </c>
      <c r="VGC8" s="897">
        <f t="shared" si="234"/>
        <v>0</v>
      </c>
      <c r="VGD8" s="897">
        <f t="shared" si="234"/>
        <v>0</v>
      </c>
      <c r="VGE8" s="897">
        <f t="shared" si="234"/>
        <v>0</v>
      </c>
      <c r="VGF8" s="897">
        <f t="shared" si="234"/>
        <v>0</v>
      </c>
      <c r="VGG8" s="897">
        <f t="shared" si="234"/>
        <v>0</v>
      </c>
      <c r="VGH8" s="897">
        <f t="shared" si="234"/>
        <v>0</v>
      </c>
      <c r="VGI8" s="897">
        <f t="shared" si="234"/>
        <v>0</v>
      </c>
      <c r="VGJ8" s="897">
        <f t="shared" si="234"/>
        <v>0</v>
      </c>
      <c r="VGK8" s="897">
        <f t="shared" si="234"/>
        <v>0</v>
      </c>
      <c r="VGL8" s="897">
        <f t="shared" si="234"/>
        <v>0</v>
      </c>
      <c r="VGM8" s="897">
        <f t="shared" si="234"/>
        <v>0</v>
      </c>
      <c r="VGN8" s="897">
        <f t="shared" ref="VGN8:VIY8" si="235">VGN9+VGN18+VGN40+VGN44+VGN50+VGN14</f>
        <v>0</v>
      </c>
      <c r="VGO8" s="897">
        <f t="shared" si="235"/>
        <v>0</v>
      </c>
      <c r="VGP8" s="897">
        <f t="shared" si="235"/>
        <v>0</v>
      </c>
      <c r="VGQ8" s="897">
        <f t="shared" si="235"/>
        <v>0</v>
      </c>
      <c r="VGR8" s="897">
        <f t="shared" si="235"/>
        <v>0</v>
      </c>
      <c r="VGS8" s="897">
        <f t="shared" si="235"/>
        <v>0</v>
      </c>
      <c r="VGT8" s="897">
        <f t="shared" si="235"/>
        <v>0</v>
      </c>
      <c r="VGU8" s="897">
        <f t="shared" si="235"/>
        <v>0</v>
      </c>
      <c r="VGV8" s="897">
        <f t="shared" si="235"/>
        <v>0</v>
      </c>
      <c r="VGW8" s="897">
        <f t="shared" si="235"/>
        <v>0</v>
      </c>
      <c r="VGX8" s="897">
        <f t="shared" si="235"/>
        <v>0</v>
      </c>
      <c r="VGY8" s="897">
        <f t="shared" si="235"/>
        <v>0</v>
      </c>
      <c r="VGZ8" s="897">
        <f t="shared" si="235"/>
        <v>0</v>
      </c>
      <c r="VHA8" s="897">
        <f t="shared" si="235"/>
        <v>0</v>
      </c>
      <c r="VHB8" s="897">
        <f t="shared" si="235"/>
        <v>0</v>
      </c>
      <c r="VHC8" s="897">
        <f t="shared" si="235"/>
        <v>0</v>
      </c>
      <c r="VHD8" s="897">
        <f t="shared" si="235"/>
        <v>0</v>
      </c>
      <c r="VHE8" s="897">
        <f t="shared" si="235"/>
        <v>0</v>
      </c>
      <c r="VHF8" s="897">
        <f t="shared" si="235"/>
        <v>0</v>
      </c>
      <c r="VHG8" s="897">
        <f t="shared" si="235"/>
        <v>0</v>
      </c>
      <c r="VHH8" s="897">
        <f t="shared" si="235"/>
        <v>0</v>
      </c>
      <c r="VHI8" s="897">
        <f t="shared" si="235"/>
        <v>0</v>
      </c>
      <c r="VHJ8" s="897">
        <f t="shared" si="235"/>
        <v>0</v>
      </c>
      <c r="VHK8" s="897">
        <f t="shared" si="235"/>
        <v>0</v>
      </c>
      <c r="VHL8" s="897">
        <f t="shared" si="235"/>
        <v>0</v>
      </c>
      <c r="VHM8" s="897">
        <f t="shared" si="235"/>
        <v>0</v>
      </c>
      <c r="VHN8" s="897">
        <f t="shared" si="235"/>
        <v>0</v>
      </c>
      <c r="VHO8" s="897">
        <f t="shared" si="235"/>
        <v>0</v>
      </c>
      <c r="VHP8" s="897">
        <f t="shared" si="235"/>
        <v>0</v>
      </c>
      <c r="VHQ8" s="897">
        <f t="shared" si="235"/>
        <v>0</v>
      </c>
      <c r="VHR8" s="897">
        <f t="shared" si="235"/>
        <v>0</v>
      </c>
      <c r="VHS8" s="897">
        <f t="shared" si="235"/>
        <v>0</v>
      </c>
      <c r="VHT8" s="897">
        <f t="shared" si="235"/>
        <v>0</v>
      </c>
      <c r="VHU8" s="897">
        <f t="shared" si="235"/>
        <v>0</v>
      </c>
      <c r="VHV8" s="897">
        <f t="shared" si="235"/>
        <v>0</v>
      </c>
      <c r="VHW8" s="897">
        <f t="shared" si="235"/>
        <v>0</v>
      </c>
      <c r="VHX8" s="897">
        <f t="shared" si="235"/>
        <v>0</v>
      </c>
      <c r="VHY8" s="897">
        <f t="shared" si="235"/>
        <v>0</v>
      </c>
      <c r="VHZ8" s="897">
        <f t="shared" si="235"/>
        <v>0</v>
      </c>
      <c r="VIA8" s="897">
        <f t="shared" si="235"/>
        <v>0</v>
      </c>
      <c r="VIB8" s="897">
        <f t="shared" si="235"/>
        <v>0</v>
      </c>
      <c r="VIC8" s="897">
        <f t="shared" si="235"/>
        <v>0</v>
      </c>
      <c r="VID8" s="897">
        <f t="shared" si="235"/>
        <v>0</v>
      </c>
      <c r="VIE8" s="897">
        <f t="shared" si="235"/>
        <v>0</v>
      </c>
      <c r="VIF8" s="897">
        <f t="shared" si="235"/>
        <v>0</v>
      </c>
      <c r="VIG8" s="897">
        <f t="shared" si="235"/>
        <v>0</v>
      </c>
      <c r="VIH8" s="897">
        <f t="shared" si="235"/>
        <v>0</v>
      </c>
      <c r="VII8" s="897">
        <f t="shared" si="235"/>
        <v>0</v>
      </c>
      <c r="VIJ8" s="897">
        <f t="shared" si="235"/>
        <v>0</v>
      </c>
      <c r="VIK8" s="897">
        <f t="shared" si="235"/>
        <v>0</v>
      </c>
      <c r="VIL8" s="897">
        <f t="shared" si="235"/>
        <v>0</v>
      </c>
      <c r="VIM8" s="897">
        <f t="shared" si="235"/>
        <v>0</v>
      </c>
      <c r="VIN8" s="897">
        <f t="shared" si="235"/>
        <v>0</v>
      </c>
      <c r="VIO8" s="897">
        <f t="shared" si="235"/>
        <v>0</v>
      </c>
      <c r="VIP8" s="897">
        <f t="shared" si="235"/>
        <v>0</v>
      </c>
      <c r="VIQ8" s="897">
        <f t="shared" si="235"/>
        <v>0</v>
      </c>
      <c r="VIR8" s="897">
        <f t="shared" si="235"/>
        <v>0</v>
      </c>
      <c r="VIS8" s="897">
        <f t="shared" si="235"/>
        <v>0</v>
      </c>
      <c r="VIT8" s="897">
        <f t="shared" si="235"/>
        <v>0</v>
      </c>
      <c r="VIU8" s="897">
        <f t="shared" si="235"/>
        <v>0</v>
      </c>
      <c r="VIV8" s="897">
        <f t="shared" si="235"/>
        <v>0</v>
      </c>
      <c r="VIW8" s="897">
        <f t="shared" si="235"/>
        <v>0</v>
      </c>
      <c r="VIX8" s="897">
        <f t="shared" si="235"/>
        <v>0</v>
      </c>
      <c r="VIY8" s="897">
        <f t="shared" si="235"/>
        <v>0</v>
      </c>
      <c r="VIZ8" s="897">
        <f t="shared" ref="VIZ8:VLK8" si="236">VIZ9+VIZ18+VIZ40+VIZ44+VIZ50+VIZ14</f>
        <v>0</v>
      </c>
      <c r="VJA8" s="897">
        <f t="shared" si="236"/>
        <v>0</v>
      </c>
      <c r="VJB8" s="897">
        <f t="shared" si="236"/>
        <v>0</v>
      </c>
      <c r="VJC8" s="897">
        <f t="shared" si="236"/>
        <v>0</v>
      </c>
      <c r="VJD8" s="897">
        <f t="shared" si="236"/>
        <v>0</v>
      </c>
      <c r="VJE8" s="897">
        <f t="shared" si="236"/>
        <v>0</v>
      </c>
      <c r="VJF8" s="897">
        <f t="shared" si="236"/>
        <v>0</v>
      </c>
      <c r="VJG8" s="897">
        <f t="shared" si="236"/>
        <v>0</v>
      </c>
      <c r="VJH8" s="897">
        <f t="shared" si="236"/>
        <v>0</v>
      </c>
      <c r="VJI8" s="897">
        <f t="shared" si="236"/>
        <v>0</v>
      </c>
      <c r="VJJ8" s="897">
        <f t="shared" si="236"/>
        <v>0</v>
      </c>
      <c r="VJK8" s="897">
        <f t="shared" si="236"/>
        <v>0</v>
      </c>
      <c r="VJL8" s="897">
        <f t="shared" si="236"/>
        <v>0</v>
      </c>
      <c r="VJM8" s="897">
        <f t="shared" si="236"/>
        <v>0</v>
      </c>
      <c r="VJN8" s="897">
        <f t="shared" si="236"/>
        <v>0</v>
      </c>
      <c r="VJO8" s="897">
        <f t="shared" si="236"/>
        <v>0</v>
      </c>
      <c r="VJP8" s="897">
        <f t="shared" si="236"/>
        <v>0</v>
      </c>
      <c r="VJQ8" s="897">
        <f t="shared" si="236"/>
        <v>0</v>
      </c>
      <c r="VJR8" s="897">
        <f t="shared" si="236"/>
        <v>0</v>
      </c>
      <c r="VJS8" s="897">
        <f t="shared" si="236"/>
        <v>0</v>
      </c>
      <c r="VJT8" s="897">
        <f t="shared" si="236"/>
        <v>0</v>
      </c>
      <c r="VJU8" s="897">
        <f t="shared" si="236"/>
        <v>0</v>
      </c>
      <c r="VJV8" s="897">
        <f t="shared" si="236"/>
        <v>0</v>
      </c>
      <c r="VJW8" s="897">
        <f t="shared" si="236"/>
        <v>0</v>
      </c>
      <c r="VJX8" s="897">
        <f t="shared" si="236"/>
        <v>0</v>
      </c>
      <c r="VJY8" s="897">
        <f t="shared" si="236"/>
        <v>0</v>
      </c>
      <c r="VJZ8" s="897">
        <f t="shared" si="236"/>
        <v>0</v>
      </c>
      <c r="VKA8" s="897">
        <f t="shared" si="236"/>
        <v>0</v>
      </c>
      <c r="VKB8" s="897">
        <f t="shared" si="236"/>
        <v>0</v>
      </c>
      <c r="VKC8" s="897">
        <f t="shared" si="236"/>
        <v>0</v>
      </c>
      <c r="VKD8" s="897">
        <f t="shared" si="236"/>
        <v>0</v>
      </c>
      <c r="VKE8" s="897">
        <f t="shared" si="236"/>
        <v>0</v>
      </c>
      <c r="VKF8" s="897">
        <f t="shared" si="236"/>
        <v>0</v>
      </c>
      <c r="VKG8" s="897">
        <f t="shared" si="236"/>
        <v>0</v>
      </c>
      <c r="VKH8" s="897">
        <f t="shared" si="236"/>
        <v>0</v>
      </c>
      <c r="VKI8" s="897">
        <f t="shared" si="236"/>
        <v>0</v>
      </c>
      <c r="VKJ8" s="897">
        <f t="shared" si="236"/>
        <v>0</v>
      </c>
      <c r="VKK8" s="897">
        <f t="shared" si="236"/>
        <v>0</v>
      </c>
      <c r="VKL8" s="897">
        <f t="shared" si="236"/>
        <v>0</v>
      </c>
      <c r="VKM8" s="897">
        <f t="shared" si="236"/>
        <v>0</v>
      </c>
      <c r="VKN8" s="897">
        <f t="shared" si="236"/>
        <v>0</v>
      </c>
      <c r="VKO8" s="897">
        <f t="shared" si="236"/>
        <v>0</v>
      </c>
      <c r="VKP8" s="897">
        <f t="shared" si="236"/>
        <v>0</v>
      </c>
      <c r="VKQ8" s="897">
        <f t="shared" si="236"/>
        <v>0</v>
      </c>
      <c r="VKR8" s="897">
        <f t="shared" si="236"/>
        <v>0</v>
      </c>
      <c r="VKS8" s="897">
        <f t="shared" si="236"/>
        <v>0</v>
      </c>
      <c r="VKT8" s="897">
        <f t="shared" si="236"/>
        <v>0</v>
      </c>
      <c r="VKU8" s="897">
        <f t="shared" si="236"/>
        <v>0</v>
      </c>
      <c r="VKV8" s="897">
        <f t="shared" si="236"/>
        <v>0</v>
      </c>
      <c r="VKW8" s="897">
        <f t="shared" si="236"/>
        <v>0</v>
      </c>
      <c r="VKX8" s="897">
        <f t="shared" si="236"/>
        <v>0</v>
      </c>
      <c r="VKY8" s="897">
        <f t="shared" si="236"/>
        <v>0</v>
      </c>
      <c r="VKZ8" s="897">
        <f t="shared" si="236"/>
        <v>0</v>
      </c>
      <c r="VLA8" s="897">
        <f t="shared" si="236"/>
        <v>0</v>
      </c>
      <c r="VLB8" s="897">
        <f t="shared" si="236"/>
        <v>0</v>
      </c>
      <c r="VLC8" s="897">
        <f t="shared" si="236"/>
        <v>0</v>
      </c>
      <c r="VLD8" s="897">
        <f t="shared" si="236"/>
        <v>0</v>
      </c>
      <c r="VLE8" s="897">
        <f t="shared" si="236"/>
        <v>0</v>
      </c>
      <c r="VLF8" s="897">
        <f t="shared" si="236"/>
        <v>0</v>
      </c>
      <c r="VLG8" s="897">
        <f t="shared" si="236"/>
        <v>0</v>
      </c>
      <c r="VLH8" s="897">
        <f t="shared" si="236"/>
        <v>0</v>
      </c>
      <c r="VLI8" s="897">
        <f t="shared" si="236"/>
        <v>0</v>
      </c>
      <c r="VLJ8" s="897">
        <f t="shared" si="236"/>
        <v>0</v>
      </c>
      <c r="VLK8" s="897">
        <f t="shared" si="236"/>
        <v>0</v>
      </c>
      <c r="VLL8" s="897">
        <f t="shared" ref="VLL8:VNW8" si="237">VLL9+VLL18+VLL40+VLL44+VLL50+VLL14</f>
        <v>0</v>
      </c>
      <c r="VLM8" s="897">
        <f t="shared" si="237"/>
        <v>0</v>
      </c>
      <c r="VLN8" s="897">
        <f t="shared" si="237"/>
        <v>0</v>
      </c>
      <c r="VLO8" s="897">
        <f t="shared" si="237"/>
        <v>0</v>
      </c>
      <c r="VLP8" s="897">
        <f t="shared" si="237"/>
        <v>0</v>
      </c>
      <c r="VLQ8" s="897">
        <f t="shared" si="237"/>
        <v>0</v>
      </c>
      <c r="VLR8" s="897">
        <f t="shared" si="237"/>
        <v>0</v>
      </c>
      <c r="VLS8" s="897">
        <f t="shared" si="237"/>
        <v>0</v>
      </c>
      <c r="VLT8" s="897">
        <f t="shared" si="237"/>
        <v>0</v>
      </c>
      <c r="VLU8" s="897">
        <f t="shared" si="237"/>
        <v>0</v>
      </c>
      <c r="VLV8" s="897">
        <f t="shared" si="237"/>
        <v>0</v>
      </c>
      <c r="VLW8" s="897">
        <f t="shared" si="237"/>
        <v>0</v>
      </c>
      <c r="VLX8" s="897">
        <f t="shared" si="237"/>
        <v>0</v>
      </c>
      <c r="VLY8" s="897">
        <f t="shared" si="237"/>
        <v>0</v>
      </c>
      <c r="VLZ8" s="897">
        <f t="shared" si="237"/>
        <v>0</v>
      </c>
      <c r="VMA8" s="897">
        <f t="shared" si="237"/>
        <v>0</v>
      </c>
      <c r="VMB8" s="897">
        <f t="shared" si="237"/>
        <v>0</v>
      </c>
      <c r="VMC8" s="897">
        <f t="shared" si="237"/>
        <v>0</v>
      </c>
      <c r="VMD8" s="897">
        <f t="shared" si="237"/>
        <v>0</v>
      </c>
      <c r="VME8" s="897">
        <f t="shared" si="237"/>
        <v>0</v>
      </c>
      <c r="VMF8" s="897">
        <f t="shared" si="237"/>
        <v>0</v>
      </c>
      <c r="VMG8" s="897">
        <f t="shared" si="237"/>
        <v>0</v>
      </c>
      <c r="VMH8" s="897">
        <f t="shared" si="237"/>
        <v>0</v>
      </c>
      <c r="VMI8" s="897">
        <f t="shared" si="237"/>
        <v>0</v>
      </c>
      <c r="VMJ8" s="897">
        <f t="shared" si="237"/>
        <v>0</v>
      </c>
      <c r="VMK8" s="897">
        <f t="shared" si="237"/>
        <v>0</v>
      </c>
      <c r="VML8" s="897">
        <f t="shared" si="237"/>
        <v>0</v>
      </c>
      <c r="VMM8" s="897">
        <f t="shared" si="237"/>
        <v>0</v>
      </c>
      <c r="VMN8" s="897">
        <f t="shared" si="237"/>
        <v>0</v>
      </c>
      <c r="VMO8" s="897">
        <f t="shared" si="237"/>
        <v>0</v>
      </c>
      <c r="VMP8" s="897">
        <f t="shared" si="237"/>
        <v>0</v>
      </c>
      <c r="VMQ8" s="897">
        <f t="shared" si="237"/>
        <v>0</v>
      </c>
      <c r="VMR8" s="897">
        <f t="shared" si="237"/>
        <v>0</v>
      </c>
      <c r="VMS8" s="897">
        <f t="shared" si="237"/>
        <v>0</v>
      </c>
      <c r="VMT8" s="897">
        <f t="shared" si="237"/>
        <v>0</v>
      </c>
      <c r="VMU8" s="897">
        <f t="shared" si="237"/>
        <v>0</v>
      </c>
      <c r="VMV8" s="897">
        <f t="shared" si="237"/>
        <v>0</v>
      </c>
      <c r="VMW8" s="897">
        <f t="shared" si="237"/>
        <v>0</v>
      </c>
      <c r="VMX8" s="897">
        <f t="shared" si="237"/>
        <v>0</v>
      </c>
      <c r="VMY8" s="897">
        <f t="shared" si="237"/>
        <v>0</v>
      </c>
      <c r="VMZ8" s="897">
        <f t="shared" si="237"/>
        <v>0</v>
      </c>
      <c r="VNA8" s="897">
        <f t="shared" si="237"/>
        <v>0</v>
      </c>
      <c r="VNB8" s="897">
        <f t="shared" si="237"/>
        <v>0</v>
      </c>
      <c r="VNC8" s="897">
        <f t="shared" si="237"/>
        <v>0</v>
      </c>
      <c r="VND8" s="897">
        <f t="shared" si="237"/>
        <v>0</v>
      </c>
      <c r="VNE8" s="897">
        <f t="shared" si="237"/>
        <v>0</v>
      </c>
      <c r="VNF8" s="897">
        <f t="shared" si="237"/>
        <v>0</v>
      </c>
      <c r="VNG8" s="897">
        <f t="shared" si="237"/>
        <v>0</v>
      </c>
      <c r="VNH8" s="897">
        <f t="shared" si="237"/>
        <v>0</v>
      </c>
      <c r="VNI8" s="897">
        <f t="shared" si="237"/>
        <v>0</v>
      </c>
      <c r="VNJ8" s="897">
        <f t="shared" si="237"/>
        <v>0</v>
      </c>
      <c r="VNK8" s="897">
        <f t="shared" si="237"/>
        <v>0</v>
      </c>
      <c r="VNL8" s="897">
        <f t="shared" si="237"/>
        <v>0</v>
      </c>
      <c r="VNM8" s="897">
        <f t="shared" si="237"/>
        <v>0</v>
      </c>
      <c r="VNN8" s="897">
        <f t="shared" si="237"/>
        <v>0</v>
      </c>
      <c r="VNO8" s="897">
        <f t="shared" si="237"/>
        <v>0</v>
      </c>
      <c r="VNP8" s="897">
        <f t="shared" si="237"/>
        <v>0</v>
      </c>
      <c r="VNQ8" s="897">
        <f t="shared" si="237"/>
        <v>0</v>
      </c>
      <c r="VNR8" s="897">
        <f t="shared" si="237"/>
        <v>0</v>
      </c>
      <c r="VNS8" s="897">
        <f t="shared" si="237"/>
        <v>0</v>
      </c>
      <c r="VNT8" s="897">
        <f t="shared" si="237"/>
        <v>0</v>
      </c>
      <c r="VNU8" s="897">
        <f t="shared" si="237"/>
        <v>0</v>
      </c>
      <c r="VNV8" s="897">
        <f t="shared" si="237"/>
        <v>0</v>
      </c>
      <c r="VNW8" s="897">
        <f t="shared" si="237"/>
        <v>0</v>
      </c>
      <c r="VNX8" s="897">
        <f t="shared" ref="VNX8:VQI8" si="238">VNX9+VNX18+VNX40+VNX44+VNX50+VNX14</f>
        <v>0</v>
      </c>
      <c r="VNY8" s="897">
        <f t="shared" si="238"/>
        <v>0</v>
      </c>
      <c r="VNZ8" s="897">
        <f t="shared" si="238"/>
        <v>0</v>
      </c>
      <c r="VOA8" s="897">
        <f t="shared" si="238"/>
        <v>0</v>
      </c>
      <c r="VOB8" s="897">
        <f t="shared" si="238"/>
        <v>0</v>
      </c>
      <c r="VOC8" s="897">
        <f t="shared" si="238"/>
        <v>0</v>
      </c>
      <c r="VOD8" s="897">
        <f t="shared" si="238"/>
        <v>0</v>
      </c>
      <c r="VOE8" s="897">
        <f t="shared" si="238"/>
        <v>0</v>
      </c>
      <c r="VOF8" s="897">
        <f t="shared" si="238"/>
        <v>0</v>
      </c>
      <c r="VOG8" s="897">
        <f t="shared" si="238"/>
        <v>0</v>
      </c>
      <c r="VOH8" s="897">
        <f t="shared" si="238"/>
        <v>0</v>
      </c>
      <c r="VOI8" s="897">
        <f t="shared" si="238"/>
        <v>0</v>
      </c>
      <c r="VOJ8" s="897">
        <f t="shared" si="238"/>
        <v>0</v>
      </c>
      <c r="VOK8" s="897">
        <f t="shared" si="238"/>
        <v>0</v>
      </c>
      <c r="VOL8" s="897">
        <f t="shared" si="238"/>
        <v>0</v>
      </c>
      <c r="VOM8" s="897">
        <f t="shared" si="238"/>
        <v>0</v>
      </c>
      <c r="VON8" s="897">
        <f t="shared" si="238"/>
        <v>0</v>
      </c>
      <c r="VOO8" s="897">
        <f t="shared" si="238"/>
        <v>0</v>
      </c>
      <c r="VOP8" s="897">
        <f t="shared" si="238"/>
        <v>0</v>
      </c>
      <c r="VOQ8" s="897">
        <f t="shared" si="238"/>
        <v>0</v>
      </c>
      <c r="VOR8" s="897">
        <f t="shared" si="238"/>
        <v>0</v>
      </c>
      <c r="VOS8" s="897">
        <f t="shared" si="238"/>
        <v>0</v>
      </c>
      <c r="VOT8" s="897">
        <f t="shared" si="238"/>
        <v>0</v>
      </c>
      <c r="VOU8" s="897">
        <f t="shared" si="238"/>
        <v>0</v>
      </c>
      <c r="VOV8" s="897">
        <f t="shared" si="238"/>
        <v>0</v>
      </c>
      <c r="VOW8" s="897">
        <f t="shared" si="238"/>
        <v>0</v>
      </c>
      <c r="VOX8" s="897">
        <f t="shared" si="238"/>
        <v>0</v>
      </c>
      <c r="VOY8" s="897">
        <f t="shared" si="238"/>
        <v>0</v>
      </c>
      <c r="VOZ8" s="897">
        <f t="shared" si="238"/>
        <v>0</v>
      </c>
      <c r="VPA8" s="897">
        <f t="shared" si="238"/>
        <v>0</v>
      </c>
      <c r="VPB8" s="897">
        <f t="shared" si="238"/>
        <v>0</v>
      </c>
      <c r="VPC8" s="897">
        <f t="shared" si="238"/>
        <v>0</v>
      </c>
      <c r="VPD8" s="897">
        <f t="shared" si="238"/>
        <v>0</v>
      </c>
      <c r="VPE8" s="897">
        <f t="shared" si="238"/>
        <v>0</v>
      </c>
      <c r="VPF8" s="897">
        <f t="shared" si="238"/>
        <v>0</v>
      </c>
      <c r="VPG8" s="897">
        <f t="shared" si="238"/>
        <v>0</v>
      </c>
      <c r="VPH8" s="897">
        <f t="shared" si="238"/>
        <v>0</v>
      </c>
      <c r="VPI8" s="897">
        <f t="shared" si="238"/>
        <v>0</v>
      </c>
      <c r="VPJ8" s="897">
        <f t="shared" si="238"/>
        <v>0</v>
      </c>
      <c r="VPK8" s="897">
        <f t="shared" si="238"/>
        <v>0</v>
      </c>
      <c r="VPL8" s="897">
        <f t="shared" si="238"/>
        <v>0</v>
      </c>
      <c r="VPM8" s="897">
        <f t="shared" si="238"/>
        <v>0</v>
      </c>
      <c r="VPN8" s="897">
        <f t="shared" si="238"/>
        <v>0</v>
      </c>
      <c r="VPO8" s="897">
        <f t="shared" si="238"/>
        <v>0</v>
      </c>
      <c r="VPP8" s="897">
        <f t="shared" si="238"/>
        <v>0</v>
      </c>
      <c r="VPQ8" s="897">
        <f t="shared" si="238"/>
        <v>0</v>
      </c>
      <c r="VPR8" s="897">
        <f t="shared" si="238"/>
        <v>0</v>
      </c>
      <c r="VPS8" s="897">
        <f t="shared" si="238"/>
        <v>0</v>
      </c>
      <c r="VPT8" s="897">
        <f t="shared" si="238"/>
        <v>0</v>
      </c>
      <c r="VPU8" s="897">
        <f t="shared" si="238"/>
        <v>0</v>
      </c>
      <c r="VPV8" s="897">
        <f t="shared" si="238"/>
        <v>0</v>
      </c>
      <c r="VPW8" s="897">
        <f t="shared" si="238"/>
        <v>0</v>
      </c>
      <c r="VPX8" s="897">
        <f t="shared" si="238"/>
        <v>0</v>
      </c>
      <c r="VPY8" s="897">
        <f t="shared" si="238"/>
        <v>0</v>
      </c>
      <c r="VPZ8" s="897">
        <f t="shared" si="238"/>
        <v>0</v>
      </c>
      <c r="VQA8" s="897">
        <f t="shared" si="238"/>
        <v>0</v>
      </c>
      <c r="VQB8" s="897">
        <f t="shared" si="238"/>
        <v>0</v>
      </c>
      <c r="VQC8" s="897">
        <f t="shared" si="238"/>
        <v>0</v>
      </c>
      <c r="VQD8" s="897">
        <f t="shared" si="238"/>
        <v>0</v>
      </c>
      <c r="VQE8" s="897">
        <f t="shared" si="238"/>
        <v>0</v>
      </c>
      <c r="VQF8" s="897">
        <f t="shared" si="238"/>
        <v>0</v>
      </c>
      <c r="VQG8" s="897">
        <f t="shared" si="238"/>
        <v>0</v>
      </c>
      <c r="VQH8" s="897">
        <f t="shared" si="238"/>
        <v>0</v>
      </c>
      <c r="VQI8" s="897">
        <f t="shared" si="238"/>
        <v>0</v>
      </c>
      <c r="VQJ8" s="897">
        <f t="shared" ref="VQJ8:VSU8" si="239">VQJ9+VQJ18+VQJ40+VQJ44+VQJ50+VQJ14</f>
        <v>0</v>
      </c>
      <c r="VQK8" s="897">
        <f t="shared" si="239"/>
        <v>0</v>
      </c>
      <c r="VQL8" s="897">
        <f t="shared" si="239"/>
        <v>0</v>
      </c>
      <c r="VQM8" s="897">
        <f t="shared" si="239"/>
        <v>0</v>
      </c>
      <c r="VQN8" s="897">
        <f t="shared" si="239"/>
        <v>0</v>
      </c>
      <c r="VQO8" s="897">
        <f t="shared" si="239"/>
        <v>0</v>
      </c>
      <c r="VQP8" s="897">
        <f t="shared" si="239"/>
        <v>0</v>
      </c>
      <c r="VQQ8" s="897">
        <f t="shared" si="239"/>
        <v>0</v>
      </c>
      <c r="VQR8" s="897">
        <f t="shared" si="239"/>
        <v>0</v>
      </c>
      <c r="VQS8" s="897">
        <f t="shared" si="239"/>
        <v>0</v>
      </c>
      <c r="VQT8" s="897">
        <f t="shared" si="239"/>
        <v>0</v>
      </c>
      <c r="VQU8" s="897">
        <f t="shared" si="239"/>
        <v>0</v>
      </c>
      <c r="VQV8" s="897">
        <f t="shared" si="239"/>
        <v>0</v>
      </c>
      <c r="VQW8" s="897">
        <f t="shared" si="239"/>
        <v>0</v>
      </c>
      <c r="VQX8" s="897">
        <f t="shared" si="239"/>
        <v>0</v>
      </c>
      <c r="VQY8" s="897">
        <f t="shared" si="239"/>
        <v>0</v>
      </c>
      <c r="VQZ8" s="897">
        <f t="shared" si="239"/>
        <v>0</v>
      </c>
      <c r="VRA8" s="897">
        <f t="shared" si="239"/>
        <v>0</v>
      </c>
      <c r="VRB8" s="897">
        <f t="shared" si="239"/>
        <v>0</v>
      </c>
      <c r="VRC8" s="897">
        <f t="shared" si="239"/>
        <v>0</v>
      </c>
      <c r="VRD8" s="897">
        <f t="shared" si="239"/>
        <v>0</v>
      </c>
      <c r="VRE8" s="897">
        <f t="shared" si="239"/>
        <v>0</v>
      </c>
      <c r="VRF8" s="897">
        <f t="shared" si="239"/>
        <v>0</v>
      </c>
      <c r="VRG8" s="897">
        <f t="shared" si="239"/>
        <v>0</v>
      </c>
      <c r="VRH8" s="897">
        <f t="shared" si="239"/>
        <v>0</v>
      </c>
      <c r="VRI8" s="897">
        <f t="shared" si="239"/>
        <v>0</v>
      </c>
      <c r="VRJ8" s="897">
        <f t="shared" si="239"/>
        <v>0</v>
      </c>
      <c r="VRK8" s="897">
        <f t="shared" si="239"/>
        <v>0</v>
      </c>
      <c r="VRL8" s="897">
        <f t="shared" si="239"/>
        <v>0</v>
      </c>
      <c r="VRM8" s="897">
        <f t="shared" si="239"/>
        <v>0</v>
      </c>
      <c r="VRN8" s="897">
        <f t="shared" si="239"/>
        <v>0</v>
      </c>
      <c r="VRO8" s="897">
        <f t="shared" si="239"/>
        <v>0</v>
      </c>
      <c r="VRP8" s="897">
        <f t="shared" si="239"/>
        <v>0</v>
      </c>
      <c r="VRQ8" s="897">
        <f t="shared" si="239"/>
        <v>0</v>
      </c>
      <c r="VRR8" s="897">
        <f t="shared" si="239"/>
        <v>0</v>
      </c>
      <c r="VRS8" s="897">
        <f t="shared" si="239"/>
        <v>0</v>
      </c>
      <c r="VRT8" s="897">
        <f t="shared" si="239"/>
        <v>0</v>
      </c>
      <c r="VRU8" s="897">
        <f t="shared" si="239"/>
        <v>0</v>
      </c>
      <c r="VRV8" s="897">
        <f t="shared" si="239"/>
        <v>0</v>
      </c>
      <c r="VRW8" s="897">
        <f t="shared" si="239"/>
        <v>0</v>
      </c>
      <c r="VRX8" s="897">
        <f t="shared" si="239"/>
        <v>0</v>
      </c>
      <c r="VRY8" s="897">
        <f t="shared" si="239"/>
        <v>0</v>
      </c>
      <c r="VRZ8" s="897">
        <f t="shared" si="239"/>
        <v>0</v>
      </c>
      <c r="VSA8" s="897">
        <f t="shared" si="239"/>
        <v>0</v>
      </c>
      <c r="VSB8" s="897">
        <f t="shared" si="239"/>
        <v>0</v>
      </c>
      <c r="VSC8" s="897">
        <f t="shared" si="239"/>
        <v>0</v>
      </c>
      <c r="VSD8" s="897">
        <f t="shared" si="239"/>
        <v>0</v>
      </c>
      <c r="VSE8" s="897">
        <f t="shared" si="239"/>
        <v>0</v>
      </c>
      <c r="VSF8" s="897">
        <f t="shared" si="239"/>
        <v>0</v>
      </c>
      <c r="VSG8" s="897">
        <f t="shared" si="239"/>
        <v>0</v>
      </c>
      <c r="VSH8" s="897">
        <f t="shared" si="239"/>
        <v>0</v>
      </c>
      <c r="VSI8" s="897">
        <f t="shared" si="239"/>
        <v>0</v>
      </c>
      <c r="VSJ8" s="897">
        <f t="shared" si="239"/>
        <v>0</v>
      </c>
      <c r="VSK8" s="897">
        <f t="shared" si="239"/>
        <v>0</v>
      </c>
      <c r="VSL8" s="897">
        <f t="shared" si="239"/>
        <v>0</v>
      </c>
      <c r="VSM8" s="897">
        <f t="shared" si="239"/>
        <v>0</v>
      </c>
      <c r="VSN8" s="897">
        <f t="shared" si="239"/>
        <v>0</v>
      </c>
      <c r="VSO8" s="897">
        <f t="shared" si="239"/>
        <v>0</v>
      </c>
      <c r="VSP8" s="897">
        <f t="shared" si="239"/>
        <v>0</v>
      </c>
      <c r="VSQ8" s="897">
        <f t="shared" si="239"/>
        <v>0</v>
      </c>
      <c r="VSR8" s="897">
        <f t="shared" si="239"/>
        <v>0</v>
      </c>
      <c r="VSS8" s="897">
        <f t="shared" si="239"/>
        <v>0</v>
      </c>
      <c r="VST8" s="897">
        <f t="shared" si="239"/>
        <v>0</v>
      </c>
      <c r="VSU8" s="897">
        <f t="shared" si="239"/>
        <v>0</v>
      </c>
      <c r="VSV8" s="897">
        <f t="shared" ref="VSV8:VVG8" si="240">VSV9+VSV18+VSV40+VSV44+VSV50+VSV14</f>
        <v>0</v>
      </c>
      <c r="VSW8" s="897">
        <f t="shared" si="240"/>
        <v>0</v>
      </c>
      <c r="VSX8" s="897">
        <f t="shared" si="240"/>
        <v>0</v>
      </c>
      <c r="VSY8" s="897">
        <f t="shared" si="240"/>
        <v>0</v>
      </c>
      <c r="VSZ8" s="897">
        <f t="shared" si="240"/>
        <v>0</v>
      </c>
      <c r="VTA8" s="897">
        <f t="shared" si="240"/>
        <v>0</v>
      </c>
      <c r="VTB8" s="897">
        <f t="shared" si="240"/>
        <v>0</v>
      </c>
      <c r="VTC8" s="897">
        <f t="shared" si="240"/>
        <v>0</v>
      </c>
      <c r="VTD8" s="897">
        <f t="shared" si="240"/>
        <v>0</v>
      </c>
      <c r="VTE8" s="897">
        <f t="shared" si="240"/>
        <v>0</v>
      </c>
      <c r="VTF8" s="897">
        <f t="shared" si="240"/>
        <v>0</v>
      </c>
      <c r="VTG8" s="897">
        <f t="shared" si="240"/>
        <v>0</v>
      </c>
      <c r="VTH8" s="897">
        <f t="shared" si="240"/>
        <v>0</v>
      </c>
      <c r="VTI8" s="897">
        <f t="shared" si="240"/>
        <v>0</v>
      </c>
      <c r="VTJ8" s="897">
        <f t="shared" si="240"/>
        <v>0</v>
      </c>
      <c r="VTK8" s="897">
        <f t="shared" si="240"/>
        <v>0</v>
      </c>
      <c r="VTL8" s="897">
        <f t="shared" si="240"/>
        <v>0</v>
      </c>
      <c r="VTM8" s="897">
        <f t="shared" si="240"/>
        <v>0</v>
      </c>
      <c r="VTN8" s="897">
        <f t="shared" si="240"/>
        <v>0</v>
      </c>
      <c r="VTO8" s="897">
        <f t="shared" si="240"/>
        <v>0</v>
      </c>
      <c r="VTP8" s="897">
        <f t="shared" si="240"/>
        <v>0</v>
      </c>
      <c r="VTQ8" s="897">
        <f t="shared" si="240"/>
        <v>0</v>
      </c>
      <c r="VTR8" s="897">
        <f t="shared" si="240"/>
        <v>0</v>
      </c>
      <c r="VTS8" s="897">
        <f t="shared" si="240"/>
        <v>0</v>
      </c>
      <c r="VTT8" s="897">
        <f t="shared" si="240"/>
        <v>0</v>
      </c>
      <c r="VTU8" s="897">
        <f t="shared" si="240"/>
        <v>0</v>
      </c>
      <c r="VTV8" s="897">
        <f t="shared" si="240"/>
        <v>0</v>
      </c>
      <c r="VTW8" s="897">
        <f t="shared" si="240"/>
        <v>0</v>
      </c>
      <c r="VTX8" s="897">
        <f t="shared" si="240"/>
        <v>0</v>
      </c>
      <c r="VTY8" s="897">
        <f t="shared" si="240"/>
        <v>0</v>
      </c>
      <c r="VTZ8" s="897">
        <f t="shared" si="240"/>
        <v>0</v>
      </c>
      <c r="VUA8" s="897">
        <f t="shared" si="240"/>
        <v>0</v>
      </c>
      <c r="VUB8" s="897">
        <f t="shared" si="240"/>
        <v>0</v>
      </c>
      <c r="VUC8" s="897">
        <f t="shared" si="240"/>
        <v>0</v>
      </c>
      <c r="VUD8" s="897">
        <f t="shared" si="240"/>
        <v>0</v>
      </c>
      <c r="VUE8" s="897">
        <f t="shared" si="240"/>
        <v>0</v>
      </c>
      <c r="VUF8" s="897">
        <f t="shared" si="240"/>
        <v>0</v>
      </c>
      <c r="VUG8" s="897">
        <f t="shared" si="240"/>
        <v>0</v>
      </c>
      <c r="VUH8" s="897">
        <f t="shared" si="240"/>
        <v>0</v>
      </c>
      <c r="VUI8" s="897">
        <f t="shared" si="240"/>
        <v>0</v>
      </c>
      <c r="VUJ8" s="897">
        <f t="shared" si="240"/>
        <v>0</v>
      </c>
      <c r="VUK8" s="897">
        <f t="shared" si="240"/>
        <v>0</v>
      </c>
      <c r="VUL8" s="897">
        <f t="shared" si="240"/>
        <v>0</v>
      </c>
      <c r="VUM8" s="897">
        <f t="shared" si="240"/>
        <v>0</v>
      </c>
      <c r="VUN8" s="897">
        <f t="shared" si="240"/>
        <v>0</v>
      </c>
      <c r="VUO8" s="897">
        <f t="shared" si="240"/>
        <v>0</v>
      </c>
      <c r="VUP8" s="897">
        <f t="shared" si="240"/>
        <v>0</v>
      </c>
      <c r="VUQ8" s="897">
        <f t="shared" si="240"/>
        <v>0</v>
      </c>
      <c r="VUR8" s="897">
        <f t="shared" si="240"/>
        <v>0</v>
      </c>
      <c r="VUS8" s="897">
        <f t="shared" si="240"/>
        <v>0</v>
      </c>
      <c r="VUT8" s="897">
        <f t="shared" si="240"/>
        <v>0</v>
      </c>
      <c r="VUU8" s="897">
        <f t="shared" si="240"/>
        <v>0</v>
      </c>
      <c r="VUV8" s="897">
        <f t="shared" si="240"/>
        <v>0</v>
      </c>
      <c r="VUW8" s="897">
        <f t="shared" si="240"/>
        <v>0</v>
      </c>
      <c r="VUX8" s="897">
        <f t="shared" si="240"/>
        <v>0</v>
      </c>
      <c r="VUY8" s="897">
        <f t="shared" si="240"/>
        <v>0</v>
      </c>
      <c r="VUZ8" s="897">
        <f t="shared" si="240"/>
        <v>0</v>
      </c>
      <c r="VVA8" s="897">
        <f t="shared" si="240"/>
        <v>0</v>
      </c>
      <c r="VVB8" s="897">
        <f t="shared" si="240"/>
        <v>0</v>
      </c>
      <c r="VVC8" s="897">
        <f t="shared" si="240"/>
        <v>0</v>
      </c>
      <c r="VVD8" s="897">
        <f t="shared" si="240"/>
        <v>0</v>
      </c>
      <c r="VVE8" s="897">
        <f t="shared" si="240"/>
        <v>0</v>
      </c>
      <c r="VVF8" s="897">
        <f t="shared" si="240"/>
        <v>0</v>
      </c>
      <c r="VVG8" s="897">
        <f t="shared" si="240"/>
        <v>0</v>
      </c>
      <c r="VVH8" s="897">
        <f t="shared" ref="VVH8:VXS8" si="241">VVH9+VVH18+VVH40+VVH44+VVH50+VVH14</f>
        <v>0</v>
      </c>
      <c r="VVI8" s="897">
        <f t="shared" si="241"/>
        <v>0</v>
      </c>
      <c r="VVJ8" s="897">
        <f t="shared" si="241"/>
        <v>0</v>
      </c>
      <c r="VVK8" s="897">
        <f t="shared" si="241"/>
        <v>0</v>
      </c>
      <c r="VVL8" s="897">
        <f t="shared" si="241"/>
        <v>0</v>
      </c>
      <c r="VVM8" s="897">
        <f t="shared" si="241"/>
        <v>0</v>
      </c>
      <c r="VVN8" s="897">
        <f t="shared" si="241"/>
        <v>0</v>
      </c>
      <c r="VVO8" s="897">
        <f t="shared" si="241"/>
        <v>0</v>
      </c>
      <c r="VVP8" s="897">
        <f t="shared" si="241"/>
        <v>0</v>
      </c>
      <c r="VVQ8" s="897">
        <f t="shared" si="241"/>
        <v>0</v>
      </c>
      <c r="VVR8" s="897">
        <f t="shared" si="241"/>
        <v>0</v>
      </c>
      <c r="VVS8" s="897">
        <f t="shared" si="241"/>
        <v>0</v>
      </c>
      <c r="VVT8" s="897">
        <f t="shared" si="241"/>
        <v>0</v>
      </c>
      <c r="VVU8" s="897">
        <f t="shared" si="241"/>
        <v>0</v>
      </c>
      <c r="VVV8" s="897">
        <f t="shared" si="241"/>
        <v>0</v>
      </c>
      <c r="VVW8" s="897">
        <f t="shared" si="241"/>
        <v>0</v>
      </c>
      <c r="VVX8" s="897">
        <f t="shared" si="241"/>
        <v>0</v>
      </c>
      <c r="VVY8" s="897">
        <f t="shared" si="241"/>
        <v>0</v>
      </c>
      <c r="VVZ8" s="897">
        <f t="shared" si="241"/>
        <v>0</v>
      </c>
      <c r="VWA8" s="897">
        <f t="shared" si="241"/>
        <v>0</v>
      </c>
      <c r="VWB8" s="897">
        <f t="shared" si="241"/>
        <v>0</v>
      </c>
      <c r="VWC8" s="897">
        <f t="shared" si="241"/>
        <v>0</v>
      </c>
      <c r="VWD8" s="897">
        <f t="shared" si="241"/>
        <v>0</v>
      </c>
      <c r="VWE8" s="897">
        <f t="shared" si="241"/>
        <v>0</v>
      </c>
      <c r="VWF8" s="897">
        <f t="shared" si="241"/>
        <v>0</v>
      </c>
      <c r="VWG8" s="897">
        <f t="shared" si="241"/>
        <v>0</v>
      </c>
      <c r="VWH8" s="897">
        <f t="shared" si="241"/>
        <v>0</v>
      </c>
      <c r="VWI8" s="897">
        <f t="shared" si="241"/>
        <v>0</v>
      </c>
      <c r="VWJ8" s="897">
        <f t="shared" si="241"/>
        <v>0</v>
      </c>
      <c r="VWK8" s="897">
        <f t="shared" si="241"/>
        <v>0</v>
      </c>
      <c r="VWL8" s="897">
        <f t="shared" si="241"/>
        <v>0</v>
      </c>
      <c r="VWM8" s="897">
        <f t="shared" si="241"/>
        <v>0</v>
      </c>
      <c r="VWN8" s="897">
        <f t="shared" si="241"/>
        <v>0</v>
      </c>
      <c r="VWO8" s="897">
        <f t="shared" si="241"/>
        <v>0</v>
      </c>
      <c r="VWP8" s="897">
        <f t="shared" si="241"/>
        <v>0</v>
      </c>
      <c r="VWQ8" s="897">
        <f t="shared" si="241"/>
        <v>0</v>
      </c>
      <c r="VWR8" s="897">
        <f t="shared" si="241"/>
        <v>0</v>
      </c>
      <c r="VWS8" s="897">
        <f t="shared" si="241"/>
        <v>0</v>
      </c>
      <c r="VWT8" s="897">
        <f t="shared" si="241"/>
        <v>0</v>
      </c>
      <c r="VWU8" s="897">
        <f t="shared" si="241"/>
        <v>0</v>
      </c>
      <c r="VWV8" s="897">
        <f t="shared" si="241"/>
        <v>0</v>
      </c>
      <c r="VWW8" s="897">
        <f t="shared" si="241"/>
        <v>0</v>
      </c>
      <c r="VWX8" s="897">
        <f t="shared" si="241"/>
        <v>0</v>
      </c>
      <c r="VWY8" s="897">
        <f t="shared" si="241"/>
        <v>0</v>
      </c>
      <c r="VWZ8" s="897">
        <f t="shared" si="241"/>
        <v>0</v>
      </c>
      <c r="VXA8" s="897">
        <f t="shared" si="241"/>
        <v>0</v>
      </c>
      <c r="VXB8" s="897">
        <f t="shared" si="241"/>
        <v>0</v>
      </c>
      <c r="VXC8" s="897">
        <f t="shared" si="241"/>
        <v>0</v>
      </c>
      <c r="VXD8" s="897">
        <f t="shared" si="241"/>
        <v>0</v>
      </c>
      <c r="VXE8" s="897">
        <f t="shared" si="241"/>
        <v>0</v>
      </c>
      <c r="VXF8" s="897">
        <f t="shared" si="241"/>
        <v>0</v>
      </c>
      <c r="VXG8" s="897">
        <f t="shared" si="241"/>
        <v>0</v>
      </c>
      <c r="VXH8" s="897">
        <f t="shared" si="241"/>
        <v>0</v>
      </c>
      <c r="VXI8" s="897">
        <f t="shared" si="241"/>
        <v>0</v>
      </c>
      <c r="VXJ8" s="897">
        <f t="shared" si="241"/>
        <v>0</v>
      </c>
      <c r="VXK8" s="897">
        <f t="shared" si="241"/>
        <v>0</v>
      </c>
      <c r="VXL8" s="897">
        <f t="shared" si="241"/>
        <v>0</v>
      </c>
      <c r="VXM8" s="897">
        <f t="shared" si="241"/>
        <v>0</v>
      </c>
      <c r="VXN8" s="897">
        <f t="shared" si="241"/>
        <v>0</v>
      </c>
      <c r="VXO8" s="897">
        <f t="shared" si="241"/>
        <v>0</v>
      </c>
      <c r="VXP8" s="897">
        <f t="shared" si="241"/>
        <v>0</v>
      </c>
      <c r="VXQ8" s="897">
        <f t="shared" si="241"/>
        <v>0</v>
      </c>
      <c r="VXR8" s="897">
        <f t="shared" si="241"/>
        <v>0</v>
      </c>
      <c r="VXS8" s="897">
        <f t="shared" si="241"/>
        <v>0</v>
      </c>
      <c r="VXT8" s="897">
        <f t="shared" ref="VXT8:WAE8" si="242">VXT9+VXT18+VXT40+VXT44+VXT50+VXT14</f>
        <v>0</v>
      </c>
      <c r="VXU8" s="897">
        <f t="shared" si="242"/>
        <v>0</v>
      </c>
      <c r="VXV8" s="897">
        <f t="shared" si="242"/>
        <v>0</v>
      </c>
      <c r="VXW8" s="897">
        <f t="shared" si="242"/>
        <v>0</v>
      </c>
      <c r="VXX8" s="897">
        <f t="shared" si="242"/>
        <v>0</v>
      </c>
      <c r="VXY8" s="897">
        <f t="shared" si="242"/>
        <v>0</v>
      </c>
      <c r="VXZ8" s="897">
        <f t="shared" si="242"/>
        <v>0</v>
      </c>
      <c r="VYA8" s="897">
        <f t="shared" si="242"/>
        <v>0</v>
      </c>
      <c r="VYB8" s="897">
        <f t="shared" si="242"/>
        <v>0</v>
      </c>
      <c r="VYC8" s="897">
        <f t="shared" si="242"/>
        <v>0</v>
      </c>
      <c r="VYD8" s="897">
        <f t="shared" si="242"/>
        <v>0</v>
      </c>
      <c r="VYE8" s="897">
        <f t="shared" si="242"/>
        <v>0</v>
      </c>
      <c r="VYF8" s="897">
        <f t="shared" si="242"/>
        <v>0</v>
      </c>
      <c r="VYG8" s="897">
        <f t="shared" si="242"/>
        <v>0</v>
      </c>
      <c r="VYH8" s="897">
        <f t="shared" si="242"/>
        <v>0</v>
      </c>
      <c r="VYI8" s="897">
        <f t="shared" si="242"/>
        <v>0</v>
      </c>
      <c r="VYJ8" s="897">
        <f t="shared" si="242"/>
        <v>0</v>
      </c>
      <c r="VYK8" s="897">
        <f t="shared" si="242"/>
        <v>0</v>
      </c>
      <c r="VYL8" s="897">
        <f t="shared" si="242"/>
        <v>0</v>
      </c>
      <c r="VYM8" s="897">
        <f t="shared" si="242"/>
        <v>0</v>
      </c>
      <c r="VYN8" s="897">
        <f t="shared" si="242"/>
        <v>0</v>
      </c>
      <c r="VYO8" s="897">
        <f t="shared" si="242"/>
        <v>0</v>
      </c>
      <c r="VYP8" s="897">
        <f t="shared" si="242"/>
        <v>0</v>
      </c>
      <c r="VYQ8" s="897">
        <f t="shared" si="242"/>
        <v>0</v>
      </c>
      <c r="VYR8" s="897">
        <f t="shared" si="242"/>
        <v>0</v>
      </c>
      <c r="VYS8" s="897">
        <f t="shared" si="242"/>
        <v>0</v>
      </c>
      <c r="VYT8" s="897">
        <f t="shared" si="242"/>
        <v>0</v>
      </c>
      <c r="VYU8" s="897">
        <f t="shared" si="242"/>
        <v>0</v>
      </c>
      <c r="VYV8" s="897">
        <f t="shared" si="242"/>
        <v>0</v>
      </c>
      <c r="VYW8" s="897">
        <f t="shared" si="242"/>
        <v>0</v>
      </c>
      <c r="VYX8" s="897">
        <f t="shared" si="242"/>
        <v>0</v>
      </c>
      <c r="VYY8" s="897">
        <f t="shared" si="242"/>
        <v>0</v>
      </c>
      <c r="VYZ8" s="897">
        <f t="shared" si="242"/>
        <v>0</v>
      </c>
      <c r="VZA8" s="897">
        <f t="shared" si="242"/>
        <v>0</v>
      </c>
      <c r="VZB8" s="897">
        <f t="shared" si="242"/>
        <v>0</v>
      </c>
      <c r="VZC8" s="897">
        <f t="shared" si="242"/>
        <v>0</v>
      </c>
      <c r="VZD8" s="897">
        <f t="shared" si="242"/>
        <v>0</v>
      </c>
      <c r="VZE8" s="897">
        <f t="shared" si="242"/>
        <v>0</v>
      </c>
      <c r="VZF8" s="897">
        <f t="shared" si="242"/>
        <v>0</v>
      </c>
      <c r="VZG8" s="897">
        <f t="shared" si="242"/>
        <v>0</v>
      </c>
      <c r="VZH8" s="897">
        <f t="shared" si="242"/>
        <v>0</v>
      </c>
      <c r="VZI8" s="897">
        <f t="shared" si="242"/>
        <v>0</v>
      </c>
      <c r="VZJ8" s="897">
        <f t="shared" si="242"/>
        <v>0</v>
      </c>
      <c r="VZK8" s="897">
        <f t="shared" si="242"/>
        <v>0</v>
      </c>
      <c r="VZL8" s="897">
        <f t="shared" si="242"/>
        <v>0</v>
      </c>
      <c r="VZM8" s="897">
        <f t="shared" si="242"/>
        <v>0</v>
      </c>
      <c r="VZN8" s="897">
        <f t="shared" si="242"/>
        <v>0</v>
      </c>
      <c r="VZO8" s="897">
        <f t="shared" si="242"/>
        <v>0</v>
      </c>
      <c r="VZP8" s="897">
        <f t="shared" si="242"/>
        <v>0</v>
      </c>
      <c r="VZQ8" s="897">
        <f t="shared" si="242"/>
        <v>0</v>
      </c>
      <c r="VZR8" s="897">
        <f t="shared" si="242"/>
        <v>0</v>
      </c>
      <c r="VZS8" s="897">
        <f t="shared" si="242"/>
        <v>0</v>
      </c>
      <c r="VZT8" s="897">
        <f t="shared" si="242"/>
        <v>0</v>
      </c>
      <c r="VZU8" s="897">
        <f t="shared" si="242"/>
        <v>0</v>
      </c>
      <c r="VZV8" s="897">
        <f t="shared" si="242"/>
        <v>0</v>
      </c>
      <c r="VZW8" s="897">
        <f t="shared" si="242"/>
        <v>0</v>
      </c>
      <c r="VZX8" s="897">
        <f t="shared" si="242"/>
        <v>0</v>
      </c>
      <c r="VZY8" s="897">
        <f t="shared" si="242"/>
        <v>0</v>
      </c>
      <c r="VZZ8" s="897">
        <f t="shared" si="242"/>
        <v>0</v>
      </c>
      <c r="WAA8" s="897">
        <f t="shared" si="242"/>
        <v>0</v>
      </c>
      <c r="WAB8" s="897">
        <f t="shared" si="242"/>
        <v>0</v>
      </c>
      <c r="WAC8" s="897">
        <f t="shared" si="242"/>
        <v>0</v>
      </c>
      <c r="WAD8" s="897">
        <f t="shared" si="242"/>
        <v>0</v>
      </c>
      <c r="WAE8" s="897">
        <f t="shared" si="242"/>
        <v>0</v>
      </c>
      <c r="WAF8" s="897">
        <f t="shared" ref="WAF8:WCQ8" si="243">WAF9+WAF18+WAF40+WAF44+WAF50+WAF14</f>
        <v>0</v>
      </c>
      <c r="WAG8" s="897">
        <f t="shared" si="243"/>
        <v>0</v>
      </c>
      <c r="WAH8" s="897">
        <f t="shared" si="243"/>
        <v>0</v>
      </c>
      <c r="WAI8" s="897">
        <f t="shared" si="243"/>
        <v>0</v>
      </c>
      <c r="WAJ8" s="897">
        <f t="shared" si="243"/>
        <v>0</v>
      </c>
      <c r="WAK8" s="897">
        <f t="shared" si="243"/>
        <v>0</v>
      </c>
      <c r="WAL8" s="897">
        <f t="shared" si="243"/>
        <v>0</v>
      </c>
      <c r="WAM8" s="897">
        <f t="shared" si="243"/>
        <v>0</v>
      </c>
      <c r="WAN8" s="897">
        <f t="shared" si="243"/>
        <v>0</v>
      </c>
      <c r="WAO8" s="897">
        <f t="shared" si="243"/>
        <v>0</v>
      </c>
      <c r="WAP8" s="897">
        <f t="shared" si="243"/>
        <v>0</v>
      </c>
      <c r="WAQ8" s="897">
        <f t="shared" si="243"/>
        <v>0</v>
      </c>
      <c r="WAR8" s="897">
        <f t="shared" si="243"/>
        <v>0</v>
      </c>
      <c r="WAS8" s="897">
        <f t="shared" si="243"/>
        <v>0</v>
      </c>
      <c r="WAT8" s="897">
        <f t="shared" si="243"/>
        <v>0</v>
      </c>
      <c r="WAU8" s="897">
        <f t="shared" si="243"/>
        <v>0</v>
      </c>
      <c r="WAV8" s="897">
        <f t="shared" si="243"/>
        <v>0</v>
      </c>
      <c r="WAW8" s="897">
        <f t="shared" si="243"/>
        <v>0</v>
      </c>
      <c r="WAX8" s="897">
        <f t="shared" si="243"/>
        <v>0</v>
      </c>
      <c r="WAY8" s="897">
        <f t="shared" si="243"/>
        <v>0</v>
      </c>
      <c r="WAZ8" s="897">
        <f t="shared" si="243"/>
        <v>0</v>
      </c>
      <c r="WBA8" s="897">
        <f t="shared" si="243"/>
        <v>0</v>
      </c>
      <c r="WBB8" s="897">
        <f t="shared" si="243"/>
        <v>0</v>
      </c>
      <c r="WBC8" s="897">
        <f t="shared" si="243"/>
        <v>0</v>
      </c>
      <c r="WBD8" s="897">
        <f t="shared" si="243"/>
        <v>0</v>
      </c>
      <c r="WBE8" s="897">
        <f t="shared" si="243"/>
        <v>0</v>
      </c>
      <c r="WBF8" s="897">
        <f t="shared" si="243"/>
        <v>0</v>
      </c>
      <c r="WBG8" s="897">
        <f t="shared" si="243"/>
        <v>0</v>
      </c>
      <c r="WBH8" s="897">
        <f t="shared" si="243"/>
        <v>0</v>
      </c>
      <c r="WBI8" s="897">
        <f t="shared" si="243"/>
        <v>0</v>
      </c>
      <c r="WBJ8" s="897">
        <f t="shared" si="243"/>
        <v>0</v>
      </c>
      <c r="WBK8" s="897">
        <f t="shared" si="243"/>
        <v>0</v>
      </c>
      <c r="WBL8" s="897">
        <f t="shared" si="243"/>
        <v>0</v>
      </c>
      <c r="WBM8" s="897">
        <f t="shared" si="243"/>
        <v>0</v>
      </c>
      <c r="WBN8" s="897">
        <f t="shared" si="243"/>
        <v>0</v>
      </c>
      <c r="WBO8" s="897">
        <f t="shared" si="243"/>
        <v>0</v>
      </c>
      <c r="WBP8" s="897">
        <f t="shared" si="243"/>
        <v>0</v>
      </c>
      <c r="WBQ8" s="897">
        <f t="shared" si="243"/>
        <v>0</v>
      </c>
      <c r="WBR8" s="897">
        <f t="shared" si="243"/>
        <v>0</v>
      </c>
      <c r="WBS8" s="897">
        <f t="shared" si="243"/>
        <v>0</v>
      </c>
      <c r="WBT8" s="897">
        <f t="shared" si="243"/>
        <v>0</v>
      </c>
      <c r="WBU8" s="897">
        <f t="shared" si="243"/>
        <v>0</v>
      </c>
      <c r="WBV8" s="897">
        <f t="shared" si="243"/>
        <v>0</v>
      </c>
      <c r="WBW8" s="897">
        <f t="shared" si="243"/>
        <v>0</v>
      </c>
      <c r="WBX8" s="897">
        <f t="shared" si="243"/>
        <v>0</v>
      </c>
      <c r="WBY8" s="897">
        <f t="shared" si="243"/>
        <v>0</v>
      </c>
      <c r="WBZ8" s="897">
        <f t="shared" si="243"/>
        <v>0</v>
      </c>
      <c r="WCA8" s="897">
        <f t="shared" si="243"/>
        <v>0</v>
      </c>
      <c r="WCB8" s="897">
        <f t="shared" si="243"/>
        <v>0</v>
      </c>
      <c r="WCC8" s="897">
        <f t="shared" si="243"/>
        <v>0</v>
      </c>
      <c r="WCD8" s="897">
        <f t="shared" si="243"/>
        <v>0</v>
      </c>
      <c r="WCE8" s="897">
        <f t="shared" si="243"/>
        <v>0</v>
      </c>
      <c r="WCF8" s="897">
        <f t="shared" si="243"/>
        <v>0</v>
      </c>
      <c r="WCG8" s="897">
        <f t="shared" si="243"/>
        <v>0</v>
      </c>
      <c r="WCH8" s="897">
        <f t="shared" si="243"/>
        <v>0</v>
      </c>
      <c r="WCI8" s="897">
        <f t="shared" si="243"/>
        <v>0</v>
      </c>
      <c r="WCJ8" s="897">
        <f t="shared" si="243"/>
        <v>0</v>
      </c>
      <c r="WCK8" s="897">
        <f t="shared" si="243"/>
        <v>0</v>
      </c>
      <c r="WCL8" s="897">
        <f t="shared" si="243"/>
        <v>0</v>
      </c>
      <c r="WCM8" s="897">
        <f t="shared" si="243"/>
        <v>0</v>
      </c>
      <c r="WCN8" s="897">
        <f t="shared" si="243"/>
        <v>0</v>
      </c>
      <c r="WCO8" s="897">
        <f t="shared" si="243"/>
        <v>0</v>
      </c>
      <c r="WCP8" s="897">
        <f t="shared" si="243"/>
        <v>0</v>
      </c>
      <c r="WCQ8" s="897">
        <f t="shared" si="243"/>
        <v>0</v>
      </c>
      <c r="WCR8" s="897">
        <f t="shared" ref="WCR8:WFC8" si="244">WCR9+WCR18+WCR40+WCR44+WCR50+WCR14</f>
        <v>0</v>
      </c>
      <c r="WCS8" s="897">
        <f t="shared" si="244"/>
        <v>0</v>
      </c>
      <c r="WCT8" s="897">
        <f t="shared" si="244"/>
        <v>0</v>
      </c>
      <c r="WCU8" s="897">
        <f t="shared" si="244"/>
        <v>0</v>
      </c>
      <c r="WCV8" s="897">
        <f t="shared" si="244"/>
        <v>0</v>
      </c>
      <c r="WCW8" s="897">
        <f t="shared" si="244"/>
        <v>0</v>
      </c>
      <c r="WCX8" s="897">
        <f t="shared" si="244"/>
        <v>0</v>
      </c>
      <c r="WCY8" s="897">
        <f t="shared" si="244"/>
        <v>0</v>
      </c>
      <c r="WCZ8" s="897">
        <f t="shared" si="244"/>
        <v>0</v>
      </c>
      <c r="WDA8" s="897">
        <f t="shared" si="244"/>
        <v>0</v>
      </c>
      <c r="WDB8" s="897">
        <f t="shared" si="244"/>
        <v>0</v>
      </c>
      <c r="WDC8" s="897">
        <f t="shared" si="244"/>
        <v>0</v>
      </c>
      <c r="WDD8" s="897">
        <f t="shared" si="244"/>
        <v>0</v>
      </c>
      <c r="WDE8" s="897">
        <f t="shared" si="244"/>
        <v>0</v>
      </c>
      <c r="WDF8" s="897">
        <f t="shared" si="244"/>
        <v>0</v>
      </c>
      <c r="WDG8" s="897">
        <f t="shared" si="244"/>
        <v>0</v>
      </c>
      <c r="WDH8" s="897">
        <f t="shared" si="244"/>
        <v>0</v>
      </c>
      <c r="WDI8" s="897">
        <f t="shared" si="244"/>
        <v>0</v>
      </c>
      <c r="WDJ8" s="897">
        <f t="shared" si="244"/>
        <v>0</v>
      </c>
      <c r="WDK8" s="897">
        <f t="shared" si="244"/>
        <v>0</v>
      </c>
      <c r="WDL8" s="897">
        <f t="shared" si="244"/>
        <v>0</v>
      </c>
      <c r="WDM8" s="897">
        <f t="shared" si="244"/>
        <v>0</v>
      </c>
      <c r="WDN8" s="897">
        <f t="shared" si="244"/>
        <v>0</v>
      </c>
      <c r="WDO8" s="897">
        <f t="shared" si="244"/>
        <v>0</v>
      </c>
      <c r="WDP8" s="897">
        <f t="shared" si="244"/>
        <v>0</v>
      </c>
      <c r="WDQ8" s="897">
        <f t="shared" si="244"/>
        <v>0</v>
      </c>
      <c r="WDR8" s="897">
        <f t="shared" si="244"/>
        <v>0</v>
      </c>
      <c r="WDS8" s="897">
        <f t="shared" si="244"/>
        <v>0</v>
      </c>
      <c r="WDT8" s="897">
        <f t="shared" si="244"/>
        <v>0</v>
      </c>
      <c r="WDU8" s="897">
        <f t="shared" si="244"/>
        <v>0</v>
      </c>
      <c r="WDV8" s="897">
        <f t="shared" si="244"/>
        <v>0</v>
      </c>
      <c r="WDW8" s="897">
        <f t="shared" si="244"/>
        <v>0</v>
      </c>
      <c r="WDX8" s="897">
        <f t="shared" si="244"/>
        <v>0</v>
      </c>
      <c r="WDY8" s="897">
        <f t="shared" si="244"/>
        <v>0</v>
      </c>
      <c r="WDZ8" s="897">
        <f t="shared" si="244"/>
        <v>0</v>
      </c>
      <c r="WEA8" s="897">
        <f t="shared" si="244"/>
        <v>0</v>
      </c>
      <c r="WEB8" s="897">
        <f t="shared" si="244"/>
        <v>0</v>
      </c>
      <c r="WEC8" s="897">
        <f t="shared" si="244"/>
        <v>0</v>
      </c>
      <c r="WED8" s="897">
        <f t="shared" si="244"/>
        <v>0</v>
      </c>
      <c r="WEE8" s="897">
        <f t="shared" si="244"/>
        <v>0</v>
      </c>
      <c r="WEF8" s="897">
        <f t="shared" si="244"/>
        <v>0</v>
      </c>
      <c r="WEG8" s="897">
        <f t="shared" si="244"/>
        <v>0</v>
      </c>
      <c r="WEH8" s="897">
        <f t="shared" si="244"/>
        <v>0</v>
      </c>
      <c r="WEI8" s="897">
        <f t="shared" si="244"/>
        <v>0</v>
      </c>
      <c r="WEJ8" s="897">
        <f t="shared" si="244"/>
        <v>0</v>
      </c>
      <c r="WEK8" s="897">
        <f t="shared" si="244"/>
        <v>0</v>
      </c>
      <c r="WEL8" s="897">
        <f t="shared" si="244"/>
        <v>0</v>
      </c>
      <c r="WEM8" s="897">
        <f t="shared" si="244"/>
        <v>0</v>
      </c>
      <c r="WEN8" s="897">
        <f t="shared" si="244"/>
        <v>0</v>
      </c>
      <c r="WEO8" s="897">
        <f t="shared" si="244"/>
        <v>0</v>
      </c>
      <c r="WEP8" s="897">
        <f t="shared" si="244"/>
        <v>0</v>
      </c>
      <c r="WEQ8" s="897">
        <f t="shared" si="244"/>
        <v>0</v>
      </c>
      <c r="WER8" s="897">
        <f t="shared" si="244"/>
        <v>0</v>
      </c>
      <c r="WES8" s="897">
        <f t="shared" si="244"/>
        <v>0</v>
      </c>
      <c r="WET8" s="897">
        <f t="shared" si="244"/>
        <v>0</v>
      </c>
      <c r="WEU8" s="897">
        <f t="shared" si="244"/>
        <v>0</v>
      </c>
      <c r="WEV8" s="897">
        <f t="shared" si="244"/>
        <v>0</v>
      </c>
      <c r="WEW8" s="897">
        <f t="shared" si="244"/>
        <v>0</v>
      </c>
      <c r="WEX8" s="897">
        <f t="shared" si="244"/>
        <v>0</v>
      </c>
      <c r="WEY8" s="897">
        <f t="shared" si="244"/>
        <v>0</v>
      </c>
      <c r="WEZ8" s="897">
        <f t="shared" si="244"/>
        <v>0</v>
      </c>
      <c r="WFA8" s="897">
        <f t="shared" si="244"/>
        <v>0</v>
      </c>
      <c r="WFB8" s="897">
        <f t="shared" si="244"/>
        <v>0</v>
      </c>
      <c r="WFC8" s="897">
        <f t="shared" si="244"/>
        <v>0</v>
      </c>
      <c r="WFD8" s="897">
        <f t="shared" ref="WFD8:WHO8" si="245">WFD9+WFD18+WFD40+WFD44+WFD50+WFD14</f>
        <v>0</v>
      </c>
      <c r="WFE8" s="897">
        <f t="shared" si="245"/>
        <v>0</v>
      </c>
      <c r="WFF8" s="897">
        <f t="shared" si="245"/>
        <v>0</v>
      </c>
      <c r="WFG8" s="897">
        <f t="shared" si="245"/>
        <v>0</v>
      </c>
      <c r="WFH8" s="897">
        <f t="shared" si="245"/>
        <v>0</v>
      </c>
      <c r="WFI8" s="897">
        <f t="shared" si="245"/>
        <v>0</v>
      </c>
      <c r="WFJ8" s="897">
        <f t="shared" si="245"/>
        <v>0</v>
      </c>
      <c r="WFK8" s="897">
        <f t="shared" si="245"/>
        <v>0</v>
      </c>
      <c r="WFL8" s="897">
        <f t="shared" si="245"/>
        <v>0</v>
      </c>
      <c r="WFM8" s="897">
        <f t="shared" si="245"/>
        <v>0</v>
      </c>
      <c r="WFN8" s="897">
        <f t="shared" si="245"/>
        <v>0</v>
      </c>
      <c r="WFO8" s="897">
        <f t="shared" si="245"/>
        <v>0</v>
      </c>
      <c r="WFP8" s="897">
        <f t="shared" si="245"/>
        <v>0</v>
      </c>
      <c r="WFQ8" s="897">
        <f t="shared" si="245"/>
        <v>0</v>
      </c>
      <c r="WFR8" s="897">
        <f t="shared" si="245"/>
        <v>0</v>
      </c>
      <c r="WFS8" s="897">
        <f t="shared" si="245"/>
        <v>0</v>
      </c>
      <c r="WFT8" s="897">
        <f t="shared" si="245"/>
        <v>0</v>
      </c>
      <c r="WFU8" s="897">
        <f t="shared" si="245"/>
        <v>0</v>
      </c>
      <c r="WFV8" s="897">
        <f t="shared" si="245"/>
        <v>0</v>
      </c>
      <c r="WFW8" s="897">
        <f t="shared" si="245"/>
        <v>0</v>
      </c>
      <c r="WFX8" s="897">
        <f t="shared" si="245"/>
        <v>0</v>
      </c>
      <c r="WFY8" s="897">
        <f t="shared" si="245"/>
        <v>0</v>
      </c>
      <c r="WFZ8" s="897">
        <f t="shared" si="245"/>
        <v>0</v>
      </c>
      <c r="WGA8" s="897">
        <f t="shared" si="245"/>
        <v>0</v>
      </c>
      <c r="WGB8" s="897">
        <f t="shared" si="245"/>
        <v>0</v>
      </c>
      <c r="WGC8" s="897">
        <f t="shared" si="245"/>
        <v>0</v>
      </c>
      <c r="WGD8" s="897">
        <f t="shared" si="245"/>
        <v>0</v>
      </c>
      <c r="WGE8" s="897">
        <f t="shared" si="245"/>
        <v>0</v>
      </c>
      <c r="WGF8" s="897">
        <f t="shared" si="245"/>
        <v>0</v>
      </c>
      <c r="WGG8" s="897">
        <f t="shared" si="245"/>
        <v>0</v>
      </c>
      <c r="WGH8" s="897">
        <f t="shared" si="245"/>
        <v>0</v>
      </c>
      <c r="WGI8" s="897">
        <f t="shared" si="245"/>
        <v>0</v>
      </c>
      <c r="WGJ8" s="897">
        <f t="shared" si="245"/>
        <v>0</v>
      </c>
      <c r="WGK8" s="897">
        <f t="shared" si="245"/>
        <v>0</v>
      </c>
      <c r="WGL8" s="897">
        <f t="shared" si="245"/>
        <v>0</v>
      </c>
      <c r="WGM8" s="897">
        <f t="shared" si="245"/>
        <v>0</v>
      </c>
      <c r="WGN8" s="897">
        <f t="shared" si="245"/>
        <v>0</v>
      </c>
      <c r="WGO8" s="897">
        <f t="shared" si="245"/>
        <v>0</v>
      </c>
      <c r="WGP8" s="897">
        <f t="shared" si="245"/>
        <v>0</v>
      </c>
      <c r="WGQ8" s="897">
        <f t="shared" si="245"/>
        <v>0</v>
      </c>
      <c r="WGR8" s="897">
        <f t="shared" si="245"/>
        <v>0</v>
      </c>
      <c r="WGS8" s="897">
        <f t="shared" si="245"/>
        <v>0</v>
      </c>
      <c r="WGT8" s="897">
        <f t="shared" si="245"/>
        <v>0</v>
      </c>
      <c r="WGU8" s="897">
        <f t="shared" si="245"/>
        <v>0</v>
      </c>
      <c r="WGV8" s="897">
        <f t="shared" si="245"/>
        <v>0</v>
      </c>
      <c r="WGW8" s="897">
        <f t="shared" si="245"/>
        <v>0</v>
      </c>
      <c r="WGX8" s="897">
        <f t="shared" si="245"/>
        <v>0</v>
      </c>
      <c r="WGY8" s="897">
        <f t="shared" si="245"/>
        <v>0</v>
      </c>
      <c r="WGZ8" s="897">
        <f t="shared" si="245"/>
        <v>0</v>
      </c>
      <c r="WHA8" s="897">
        <f t="shared" si="245"/>
        <v>0</v>
      </c>
      <c r="WHB8" s="897">
        <f t="shared" si="245"/>
        <v>0</v>
      </c>
      <c r="WHC8" s="897">
        <f t="shared" si="245"/>
        <v>0</v>
      </c>
      <c r="WHD8" s="897">
        <f t="shared" si="245"/>
        <v>0</v>
      </c>
      <c r="WHE8" s="897">
        <f t="shared" si="245"/>
        <v>0</v>
      </c>
      <c r="WHF8" s="897">
        <f t="shared" si="245"/>
        <v>0</v>
      </c>
      <c r="WHG8" s="897">
        <f t="shared" si="245"/>
        <v>0</v>
      </c>
      <c r="WHH8" s="897">
        <f t="shared" si="245"/>
        <v>0</v>
      </c>
      <c r="WHI8" s="897">
        <f t="shared" si="245"/>
        <v>0</v>
      </c>
      <c r="WHJ8" s="897">
        <f t="shared" si="245"/>
        <v>0</v>
      </c>
      <c r="WHK8" s="897">
        <f t="shared" si="245"/>
        <v>0</v>
      </c>
      <c r="WHL8" s="897">
        <f t="shared" si="245"/>
        <v>0</v>
      </c>
      <c r="WHM8" s="897">
        <f t="shared" si="245"/>
        <v>0</v>
      </c>
      <c r="WHN8" s="897">
        <f t="shared" si="245"/>
        <v>0</v>
      </c>
      <c r="WHO8" s="897">
        <f t="shared" si="245"/>
        <v>0</v>
      </c>
      <c r="WHP8" s="897">
        <f t="shared" ref="WHP8:WKA8" si="246">WHP9+WHP18+WHP40+WHP44+WHP50+WHP14</f>
        <v>0</v>
      </c>
      <c r="WHQ8" s="897">
        <f t="shared" si="246"/>
        <v>0</v>
      </c>
      <c r="WHR8" s="897">
        <f t="shared" si="246"/>
        <v>0</v>
      </c>
      <c r="WHS8" s="897">
        <f t="shared" si="246"/>
        <v>0</v>
      </c>
      <c r="WHT8" s="897">
        <f t="shared" si="246"/>
        <v>0</v>
      </c>
      <c r="WHU8" s="897">
        <f t="shared" si="246"/>
        <v>0</v>
      </c>
      <c r="WHV8" s="897">
        <f t="shared" si="246"/>
        <v>0</v>
      </c>
      <c r="WHW8" s="897">
        <f t="shared" si="246"/>
        <v>0</v>
      </c>
      <c r="WHX8" s="897">
        <f t="shared" si="246"/>
        <v>0</v>
      </c>
      <c r="WHY8" s="897">
        <f t="shared" si="246"/>
        <v>0</v>
      </c>
      <c r="WHZ8" s="897">
        <f t="shared" si="246"/>
        <v>0</v>
      </c>
      <c r="WIA8" s="897">
        <f t="shared" si="246"/>
        <v>0</v>
      </c>
      <c r="WIB8" s="897">
        <f t="shared" si="246"/>
        <v>0</v>
      </c>
      <c r="WIC8" s="897">
        <f t="shared" si="246"/>
        <v>0</v>
      </c>
      <c r="WID8" s="897">
        <f t="shared" si="246"/>
        <v>0</v>
      </c>
      <c r="WIE8" s="897">
        <f t="shared" si="246"/>
        <v>0</v>
      </c>
      <c r="WIF8" s="897">
        <f t="shared" si="246"/>
        <v>0</v>
      </c>
      <c r="WIG8" s="897">
        <f t="shared" si="246"/>
        <v>0</v>
      </c>
      <c r="WIH8" s="897">
        <f t="shared" si="246"/>
        <v>0</v>
      </c>
      <c r="WII8" s="897">
        <f t="shared" si="246"/>
        <v>0</v>
      </c>
      <c r="WIJ8" s="897">
        <f t="shared" si="246"/>
        <v>0</v>
      </c>
      <c r="WIK8" s="897">
        <f t="shared" si="246"/>
        <v>0</v>
      </c>
      <c r="WIL8" s="897">
        <f t="shared" si="246"/>
        <v>0</v>
      </c>
      <c r="WIM8" s="897">
        <f t="shared" si="246"/>
        <v>0</v>
      </c>
      <c r="WIN8" s="897">
        <f t="shared" si="246"/>
        <v>0</v>
      </c>
      <c r="WIO8" s="897">
        <f t="shared" si="246"/>
        <v>0</v>
      </c>
      <c r="WIP8" s="897">
        <f t="shared" si="246"/>
        <v>0</v>
      </c>
      <c r="WIQ8" s="897">
        <f t="shared" si="246"/>
        <v>0</v>
      </c>
      <c r="WIR8" s="897">
        <f t="shared" si="246"/>
        <v>0</v>
      </c>
      <c r="WIS8" s="897">
        <f t="shared" si="246"/>
        <v>0</v>
      </c>
      <c r="WIT8" s="897">
        <f t="shared" si="246"/>
        <v>0</v>
      </c>
      <c r="WIU8" s="897">
        <f t="shared" si="246"/>
        <v>0</v>
      </c>
      <c r="WIV8" s="897">
        <f t="shared" si="246"/>
        <v>0</v>
      </c>
      <c r="WIW8" s="897">
        <f t="shared" si="246"/>
        <v>0</v>
      </c>
      <c r="WIX8" s="897">
        <f t="shared" si="246"/>
        <v>0</v>
      </c>
      <c r="WIY8" s="897">
        <f t="shared" si="246"/>
        <v>0</v>
      </c>
      <c r="WIZ8" s="897">
        <f t="shared" si="246"/>
        <v>0</v>
      </c>
      <c r="WJA8" s="897">
        <f t="shared" si="246"/>
        <v>0</v>
      </c>
      <c r="WJB8" s="897">
        <f t="shared" si="246"/>
        <v>0</v>
      </c>
      <c r="WJC8" s="897">
        <f t="shared" si="246"/>
        <v>0</v>
      </c>
      <c r="WJD8" s="897">
        <f t="shared" si="246"/>
        <v>0</v>
      </c>
      <c r="WJE8" s="897">
        <f t="shared" si="246"/>
        <v>0</v>
      </c>
      <c r="WJF8" s="897">
        <f t="shared" si="246"/>
        <v>0</v>
      </c>
      <c r="WJG8" s="897">
        <f t="shared" si="246"/>
        <v>0</v>
      </c>
      <c r="WJH8" s="897">
        <f t="shared" si="246"/>
        <v>0</v>
      </c>
      <c r="WJI8" s="897">
        <f t="shared" si="246"/>
        <v>0</v>
      </c>
      <c r="WJJ8" s="897">
        <f t="shared" si="246"/>
        <v>0</v>
      </c>
      <c r="WJK8" s="897">
        <f t="shared" si="246"/>
        <v>0</v>
      </c>
      <c r="WJL8" s="897">
        <f t="shared" si="246"/>
        <v>0</v>
      </c>
      <c r="WJM8" s="897">
        <f t="shared" si="246"/>
        <v>0</v>
      </c>
      <c r="WJN8" s="897">
        <f t="shared" si="246"/>
        <v>0</v>
      </c>
      <c r="WJO8" s="897">
        <f t="shared" si="246"/>
        <v>0</v>
      </c>
      <c r="WJP8" s="897">
        <f t="shared" si="246"/>
        <v>0</v>
      </c>
      <c r="WJQ8" s="897">
        <f t="shared" si="246"/>
        <v>0</v>
      </c>
      <c r="WJR8" s="897">
        <f t="shared" si="246"/>
        <v>0</v>
      </c>
      <c r="WJS8" s="897">
        <f t="shared" si="246"/>
        <v>0</v>
      </c>
      <c r="WJT8" s="897">
        <f t="shared" si="246"/>
        <v>0</v>
      </c>
      <c r="WJU8" s="897">
        <f t="shared" si="246"/>
        <v>0</v>
      </c>
      <c r="WJV8" s="897">
        <f t="shared" si="246"/>
        <v>0</v>
      </c>
      <c r="WJW8" s="897">
        <f t="shared" si="246"/>
        <v>0</v>
      </c>
      <c r="WJX8" s="897">
        <f t="shared" si="246"/>
        <v>0</v>
      </c>
      <c r="WJY8" s="897">
        <f t="shared" si="246"/>
        <v>0</v>
      </c>
      <c r="WJZ8" s="897">
        <f t="shared" si="246"/>
        <v>0</v>
      </c>
      <c r="WKA8" s="897">
        <f t="shared" si="246"/>
        <v>0</v>
      </c>
      <c r="WKB8" s="897">
        <f t="shared" ref="WKB8:WMM8" si="247">WKB9+WKB18+WKB40+WKB44+WKB50+WKB14</f>
        <v>0</v>
      </c>
      <c r="WKC8" s="897">
        <f t="shared" si="247"/>
        <v>0</v>
      </c>
      <c r="WKD8" s="897">
        <f t="shared" si="247"/>
        <v>0</v>
      </c>
      <c r="WKE8" s="897">
        <f t="shared" si="247"/>
        <v>0</v>
      </c>
      <c r="WKF8" s="897">
        <f t="shared" si="247"/>
        <v>0</v>
      </c>
      <c r="WKG8" s="897">
        <f t="shared" si="247"/>
        <v>0</v>
      </c>
      <c r="WKH8" s="897">
        <f t="shared" si="247"/>
        <v>0</v>
      </c>
      <c r="WKI8" s="897">
        <f t="shared" si="247"/>
        <v>0</v>
      </c>
      <c r="WKJ8" s="897">
        <f t="shared" si="247"/>
        <v>0</v>
      </c>
      <c r="WKK8" s="897">
        <f t="shared" si="247"/>
        <v>0</v>
      </c>
      <c r="WKL8" s="897">
        <f t="shared" si="247"/>
        <v>0</v>
      </c>
      <c r="WKM8" s="897">
        <f t="shared" si="247"/>
        <v>0</v>
      </c>
      <c r="WKN8" s="897">
        <f t="shared" si="247"/>
        <v>0</v>
      </c>
      <c r="WKO8" s="897">
        <f t="shared" si="247"/>
        <v>0</v>
      </c>
      <c r="WKP8" s="897">
        <f t="shared" si="247"/>
        <v>0</v>
      </c>
      <c r="WKQ8" s="897">
        <f t="shared" si="247"/>
        <v>0</v>
      </c>
      <c r="WKR8" s="897">
        <f t="shared" si="247"/>
        <v>0</v>
      </c>
      <c r="WKS8" s="897">
        <f t="shared" si="247"/>
        <v>0</v>
      </c>
      <c r="WKT8" s="897">
        <f t="shared" si="247"/>
        <v>0</v>
      </c>
      <c r="WKU8" s="897">
        <f t="shared" si="247"/>
        <v>0</v>
      </c>
      <c r="WKV8" s="897">
        <f t="shared" si="247"/>
        <v>0</v>
      </c>
      <c r="WKW8" s="897">
        <f t="shared" si="247"/>
        <v>0</v>
      </c>
      <c r="WKX8" s="897">
        <f t="shared" si="247"/>
        <v>0</v>
      </c>
      <c r="WKY8" s="897">
        <f t="shared" si="247"/>
        <v>0</v>
      </c>
      <c r="WKZ8" s="897">
        <f t="shared" si="247"/>
        <v>0</v>
      </c>
      <c r="WLA8" s="897">
        <f t="shared" si="247"/>
        <v>0</v>
      </c>
      <c r="WLB8" s="897">
        <f t="shared" si="247"/>
        <v>0</v>
      </c>
      <c r="WLC8" s="897">
        <f t="shared" si="247"/>
        <v>0</v>
      </c>
      <c r="WLD8" s="897">
        <f t="shared" si="247"/>
        <v>0</v>
      </c>
      <c r="WLE8" s="897">
        <f t="shared" si="247"/>
        <v>0</v>
      </c>
      <c r="WLF8" s="897">
        <f t="shared" si="247"/>
        <v>0</v>
      </c>
      <c r="WLG8" s="897">
        <f t="shared" si="247"/>
        <v>0</v>
      </c>
      <c r="WLH8" s="897">
        <f t="shared" si="247"/>
        <v>0</v>
      </c>
      <c r="WLI8" s="897">
        <f t="shared" si="247"/>
        <v>0</v>
      </c>
      <c r="WLJ8" s="897">
        <f t="shared" si="247"/>
        <v>0</v>
      </c>
      <c r="WLK8" s="897">
        <f t="shared" si="247"/>
        <v>0</v>
      </c>
      <c r="WLL8" s="897">
        <f t="shared" si="247"/>
        <v>0</v>
      </c>
      <c r="WLM8" s="897">
        <f t="shared" si="247"/>
        <v>0</v>
      </c>
      <c r="WLN8" s="897">
        <f t="shared" si="247"/>
        <v>0</v>
      </c>
      <c r="WLO8" s="897">
        <f t="shared" si="247"/>
        <v>0</v>
      </c>
      <c r="WLP8" s="897">
        <f t="shared" si="247"/>
        <v>0</v>
      </c>
      <c r="WLQ8" s="897">
        <f t="shared" si="247"/>
        <v>0</v>
      </c>
      <c r="WLR8" s="897">
        <f t="shared" si="247"/>
        <v>0</v>
      </c>
      <c r="WLS8" s="897">
        <f t="shared" si="247"/>
        <v>0</v>
      </c>
      <c r="WLT8" s="897">
        <f t="shared" si="247"/>
        <v>0</v>
      </c>
      <c r="WLU8" s="897">
        <f t="shared" si="247"/>
        <v>0</v>
      </c>
      <c r="WLV8" s="897">
        <f t="shared" si="247"/>
        <v>0</v>
      </c>
      <c r="WLW8" s="897">
        <f t="shared" si="247"/>
        <v>0</v>
      </c>
      <c r="WLX8" s="897">
        <f t="shared" si="247"/>
        <v>0</v>
      </c>
      <c r="WLY8" s="897">
        <f t="shared" si="247"/>
        <v>0</v>
      </c>
      <c r="WLZ8" s="897">
        <f t="shared" si="247"/>
        <v>0</v>
      </c>
      <c r="WMA8" s="897">
        <f t="shared" si="247"/>
        <v>0</v>
      </c>
      <c r="WMB8" s="897">
        <f t="shared" si="247"/>
        <v>0</v>
      </c>
      <c r="WMC8" s="897">
        <f t="shared" si="247"/>
        <v>0</v>
      </c>
      <c r="WMD8" s="897">
        <f t="shared" si="247"/>
        <v>0</v>
      </c>
      <c r="WME8" s="897">
        <f t="shared" si="247"/>
        <v>0</v>
      </c>
      <c r="WMF8" s="897">
        <f t="shared" si="247"/>
        <v>0</v>
      </c>
      <c r="WMG8" s="897">
        <f t="shared" si="247"/>
        <v>0</v>
      </c>
      <c r="WMH8" s="897">
        <f t="shared" si="247"/>
        <v>0</v>
      </c>
      <c r="WMI8" s="897">
        <f t="shared" si="247"/>
        <v>0</v>
      </c>
      <c r="WMJ8" s="897">
        <f t="shared" si="247"/>
        <v>0</v>
      </c>
      <c r="WMK8" s="897">
        <f t="shared" si="247"/>
        <v>0</v>
      </c>
      <c r="WML8" s="897">
        <f t="shared" si="247"/>
        <v>0</v>
      </c>
      <c r="WMM8" s="897">
        <f t="shared" si="247"/>
        <v>0</v>
      </c>
      <c r="WMN8" s="897">
        <f t="shared" ref="WMN8:WOY8" si="248">WMN9+WMN18+WMN40+WMN44+WMN50+WMN14</f>
        <v>0</v>
      </c>
      <c r="WMO8" s="897">
        <f t="shared" si="248"/>
        <v>0</v>
      </c>
      <c r="WMP8" s="897">
        <f t="shared" si="248"/>
        <v>0</v>
      </c>
      <c r="WMQ8" s="897">
        <f t="shared" si="248"/>
        <v>0</v>
      </c>
      <c r="WMR8" s="897">
        <f t="shared" si="248"/>
        <v>0</v>
      </c>
      <c r="WMS8" s="897">
        <f t="shared" si="248"/>
        <v>0</v>
      </c>
      <c r="WMT8" s="897">
        <f t="shared" si="248"/>
        <v>0</v>
      </c>
      <c r="WMU8" s="897">
        <f t="shared" si="248"/>
        <v>0</v>
      </c>
      <c r="WMV8" s="897">
        <f t="shared" si="248"/>
        <v>0</v>
      </c>
      <c r="WMW8" s="897">
        <f t="shared" si="248"/>
        <v>0</v>
      </c>
      <c r="WMX8" s="897">
        <f t="shared" si="248"/>
        <v>0</v>
      </c>
      <c r="WMY8" s="897">
        <f t="shared" si="248"/>
        <v>0</v>
      </c>
      <c r="WMZ8" s="897">
        <f t="shared" si="248"/>
        <v>0</v>
      </c>
      <c r="WNA8" s="897">
        <f t="shared" si="248"/>
        <v>0</v>
      </c>
      <c r="WNB8" s="897">
        <f t="shared" si="248"/>
        <v>0</v>
      </c>
      <c r="WNC8" s="897">
        <f t="shared" si="248"/>
        <v>0</v>
      </c>
      <c r="WND8" s="897">
        <f t="shared" si="248"/>
        <v>0</v>
      </c>
      <c r="WNE8" s="897">
        <f t="shared" si="248"/>
        <v>0</v>
      </c>
      <c r="WNF8" s="897">
        <f t="shared" si="248"/>
        <v>0</v>
      </c>
      <c r="WNG8" s="897">
        <f t="shared" si="248"/>
        <v>0</v>
      </c>
      <c r="WNH8" s="897">
        <f t="shared" si="248"/>
        <v>0</v>
      </c>
      <c r="WNI8" s="897">
        <f t="shared" si="248"/>
        <v>0</v>
      </c>
      <c r="WNJ8" s="897">
        <f t="shared" si="248"/>
        <v>0</v>
      </c>
      <c r="WNK8" s="897">
        <f t="shared" si="248"/>
        <v>0</v>
      </c>
      <c r="WNL8" s="897">
        <f t="shared" si="248"/>
        <v>0</v>
      </c>
      <c r="WNM8" s="897">
        <f t="shared" si="248"/>
        <v>0</v>
      </c>
      <c r="WNN8" s="897">
        <f t="shared" si="248"/>
        <v>0</v>
      </c>
      <c r="WNO8" s="897">
        <f t="shared" si="248"/>
        <v>0</v>
      </c>
      <c r="WNP8" s="897">
        <f t="shared" si="248"/>
        <v>0</v>
      </c>
      <c r="WNQ8" s="897">
        <f t="shared" si="248"/>
        <v>0</v>
      </c>
      <c r="WNR8" s="897">
        <f t="shared" si="248"/>
        <v>0</v>
      </c>
      <c r="WNS8" s="897">
        <f t="shared" si="248"/>
        <v>0</v>
      </c>
      <c r="WNT8" s="897">
        <f t="shared" si="248"/>
        <v>0</v>
      </c>
      <c r="WNU8" s="897">
        <f t="shared" si="248"/>
        <v>0</v>
      </c>
      <c r="WNV8" s="897">
        <f t="shared" si="248"/>
        <v>0</v>
      </c>
      <c r="WNW8" s="897">
        <f t="shared" si="248"/>
        <v>0</v>
      </c>
      <c r="WNX8" s="897">
        <f t="shared" si="248"/>
        <v>0</v>
      </c>
      <c r="WNY8" s="897">
        <f t="shared" si="248"/>
        <v>0</v>
      </c>
      <c r="WNZ8" s="897">
        <f t="shared" si="248"/>
        <v>0</v>
      </c>
      <c r="WOA8" s="897">
        <f t="shared" si="248"/>
        <v>0</v>
      </c>
      <c r="WOB8" s="897">
        <f t="shared" si="248"/>
        <v>0</v>
      </c>
      <c r="WOC8" s="897">
        <f t="shared" si="248"/>
        <v>0</v>
      </c>
      <c r="WOD8" s="897">
        <f t="shared" si="248"/>
        <v>0</v>
      </c>
      <c r="WOE8" s="897">
        <f t="shared" si="248"/>
        <v>0</v>
      </c>
      <c r="WOF8" s="897">
        <f t="shared" si="248"/>
        <v>0</v>
      </c>
      <c r="WOG8" s="897">
        <f t="shared" si="248"/>
        <v>0</v>
      </c>
      <c r="WOH8" s="897">
        <f t="shared" si="248"/>
        <v>0</v>
      </c>
      <c r="WOI8" s="897">
        <f t="shared" si="248"/>
        <v>0</v>
      </c>
      <c r="WOJ8" s="897">
        <f t="shared" si="248"/>
        <v>0</v>
      </c>
      <c r="WOK8" s="897">
        <f t="shared" si="248"/>
        <v>0</v>
      </c>
      <c r="WOL8" s="897">
        <f t="shared" si="248"/>
        <v>0</v>
      </c>
      <c r="WOM8" s="897">
        <f t="shared" si="248"/>
        <v>0</v>
      </c>
      <c r="WON8" s="897">
        <f t="shared" si="248"/>
        <v>0</v>
      </c>
      <c r="WOO8" s="897">
        <f t="shared" si="248"/>
        <v>0</v>
      </c>
      <c r="WOP8" s="897">
        <f t="shared" si="248"/>
        <v>0</v>
      </c>
      <c r="WOQ8" s="897">
        <f t="shared" si="248"/>
        <v>0</v>
      </c>
      <c r="WOR8" s="897">
        <f t="shared" si="248"/>
        <v>0</v>
      </c>
      <c r="WOS8" s="897">
        <f t="shared" si="248"/>
        <v>0</v>
      </c>
      <c r="WOT8" s="897">
        <f t="shared" si="248"/>
        <v>0</v>
      </c>
      <c r="WOU8" s="897">
        <f t="shared" si="248"/>
        <v>0</v>
      </c>
      <c r="WOV8" s="897">
        <f t="shared" si="248"/>
        <v>0</v>
      </c>
      <c r="WOW8" s="897">
        <f t="shared" si="248"/>
        <v>0</v>
      </c>
      <c r="WOX8" s="897">
        <f t="shared" si="248"/>
        <v>0</v>
      </c>
      <c r="WOY8" s="897">
        <f t="shared" si="248"/>
        <v>0</v>
      </c>
      <c r="WOZ8" s="897">
        <f t="shared" ref="WOZ8:WRK8" si="249">WOZ9+WOZ18+WOZ40+WOZ44+WOZ50+WOZ14</f>
        <v>0</v>
      </c>
      <c r="WPA8" s="897">
        <f t="shared" si="249"/>
        <v>0</v>
      </c>
      <c r="WPB8" s="897">
        <f t="shared" si="249"/>
        <v>0</v>
      </c>
      <c r="WPC8" s="897">
        <f t="shared" si="249"/>
        <v>0</v>
      </c>
      <c r="WPD8" s="897">
        <f t="shared" si="249"/>
        <v>0</v>
      </c>
      <c r="WPE8" s="897">
        <f t="shared" si="249"/>
        <v>0</v>
      </c>
      <c r="WPF8" s="897">
        <f t="shared" si="249"/>
        <v>0</v>
      </c>
      <c r="WPG8" s="897">
        <f t="shared" si="249"/>
        <v>0</v>
      </c>
      <c r="WPH8" s="897">
        <f t="shared" si="249"/>
        <v>0</v>
      </c>
      <c r="WPI8" s="897">
        <f t="shared" si="249"/>
        <v>0</v>
      </c>
      <c r="WPJ8" s="897">
        <f t="shared" si="249"/>
        <v>0</v>
      </c>
      <c r="WPK8" s="897">
        <f t="shared" si="249"/>
        <v>0</v>
      </c>
      <c r="WPL8" s="897">
        <f t="shared" si="249"/>
        <v>0</v>
      </c>
      <c r="WPM8" s="897">
        <f t="shared" si="249"/>
        <v>0</v>
      </c>
      <c r="WPN8" s="897">
        <f t="shared" si="249"/>
        <v>0</v>
      </c>
      <c r="WPO8" s="897">
        <f t="shared" si="249"/>
        <v>0</v>
      </c>
      <c r="WPP8" s="897">
        <f t="shared" si="249"/>
        <v>0</v>
      </c>
      <c r="WPQ8" s="897">
        <f t="shared" si="249"/>
        <v>0</v>
      </c>
      <c r="WPR8" s="897">
        <f t="shared" si="249"/>
        <v>0</v>
      </c>
      <c r="WPS8" s="897">
        <f t="shared" si="249"/>
        <v>0</v>
      </c>
      <c r="WPT8" s="897">
        <f t="shared" si="249"/>
        <v>0</v>
      </c>
      <c r="WPU8" s="897">
        <f t="shared" si="249"/>
        <v>0</v>
      </c>
      <c r="WPV8" s="897">
        <f t="shared" si="249"/>
        <v>0</v>
      </c>
      <c r="WPW8" s="897">
        <f t="shared" si="249"/>
        <v>0</v>
      </c>
      <c r="WPX8" s="897">
        <f t="shared" si="249"/>
        <v>0</v>
      </c>
      <c r="WPY8" s="897">
        <f t="shared" si="249"/>
        <v>0</v>
      </c>
      <c r="WPZ8" s="897">
        <f t="shared" si="249"/>
        <v>0</v>
      </c>
      <c r="WQA8" s="897">
        <f t="shared" si="249"/>
        <v>0</v>
      </c>
      <c r="WQB8" s="897">
        <f t="shared" si="249"/>
        <v>0</v>
      </c>
      <c r="WQC8" s="897">
        <f t="shared" si="249"/>
        <v>0</v>
      </c>
      <c r="WQD8" s="897">
        <f t="shared" si="249"/>
        <v>0</v>
      </c>
      <c r="WQE8" s="897">
        <f t="shared" si="249"/>
        <v>0</v>
      </c>
      <c r="WQF8" s="897">
        <f t="shared" si="249"/>
        <v>0</v>
      </c>
      <c r="WQG8" s="897">
        <f t="shared" si="249"/>
        <v>0</v>
      </c>
      <c r="WQH8" s="897">
        <f t="shared" si="249"/>
        <v>0</v>
      </c>
      <c r="WQI8" s="897">
        <f t="shared" si="249"/>
        <v>0</v>
      </c>
      <c r="WQJ8" s="897">
        <f t="shared" si="249"/>
        <v>0</v>
      </c>
      <c r="WQK8" s="897">
        <f t="shared" si="249"/>
        <v>0</v>
      </c>
      <c r="WQL8" s="897">
        <f t="shared" si="249"/>
        <v>0</v>
      </c>
      <c r="WQM8" s="897">
        <f t="shared" si="249"/>
        <v>0</v>
      </c>
      <c r="WQN8" s="897">
        <f t="shared" si="249"/>
        <v>0</v>
      </c>
      <c r="WQO8" s="897">
        <f t="shared" si="249"/>
        <v>0</v>
      </c>
      <c r="WQP8" s="897">
        <f t="shared" si="249"/>
        <v>0</v>
      </c>
      <c r="WQQ8" s="897">
        <f t="shared" si="249"/>
        <v>0</v>
      </c>
      <c r="WQR8" s="897">
        <f t="shared" si="249"/>
        <v>0</v>
      </c>
      <c r="WQS8" s="897">
        <f t="shared" si="249"/>
        <v>0</v>
      </c>
      <c r="WQT8" s="897">
        <f t="shared" si="249"/>
        <v>0</v>
      </c>
      <c r="WQU8" s="897">
        <f t="shared" si="249"/>
        <v>0</v>
      </c>
      <c r="WQV8" s="897">
        <f t="shared" si="249"/>
        <v>0</v>
      </c>
      <c r="WQW8" s="897">
        <f t="shared" si="249"/>
        <v>0</v>
      </c>
      <c r="WQX8" s="897">
        <f t="shared" si="249"/>
        <v>0</v>
      </c>
      <c r="WQY8" s="897">
        <f t="shared" si="249"/>
        <v>0</v>
      </c>
      <c r="WQZ8" s="897">
        <f t="shared" si="249"/>
        <v>0</v>
      </c>
      <c r="WRA8" s="897">
        <f t="shared" si="249"/>
        <v>0</v>
      </c>
      <c r="WRB8" s="897">
        <f t="shared" si="249"/>
        <v>0</v>
      </c>
      <c r="WRC8" s="897">
        <f t="shared" si="249"/>
        <v>0</v>
      </c>
      <c r="WRD8" s="897">
        <f t="shared" si="249"/>
        <v>0</v>
      </c>
      <c r="WRE8" s="897">
        <f t="shared" si="249"/>
        <v>0</v>
      </c>
      <c r="WRF8" s="897">
        <f t="shared" si="249"/>
        <v>0</v>
      </c>
      <c r="WRG8" s="897">
        <f t="shared" si="249"/>
        <v>0</v>
      </c>
      <c r="WRH8" s="897">
        <f t="shared" si="249"/>
        <v>0</v>
      </c>
      <c r="WRI8" s="897">
        <f t="shared" si="249"/>
        <v>0</v>
      </c>
      <c r="WRJ8" s="897">
        <f t="shared" si="249"/>
        <v>0</v>
      </c>
      <c r="WRK8" s="897">
        <f t="shared" si="249"/>
        <v>0</v>
      </c>
      <c r="WRL8" s="897">
        <f t="shared" ref="WRL8:WTW8" si="250">WRL9+WRL18+WRL40+WRL44+WRL50+WRL14</f>
        <v>0</v>
      </c>
      <c r="WRM8" s="897">
        <f t="shared" si="250"/>
        <v>0</v>
      </c>
      <c r="WRN8" s="897">
        <f t="shared" si="250"/>
        <v>0</v>
      </c>
      <c r="WRO8" s="897">
        <f t="shared" si="250"/>
        <v>0</v>
      </c>
      <c r="WRP8" s="897">
        <f t="shared" si="250"/>
        <v>0</v>
      </c>
      <c r="WRQ8" s="897">
        <f t="shared" si="250"/>
        <v>0</v>
      </c>
      <c r="WRR8" s="897">
        <f t="shared" si="250"/>
        <v>0</v>
      </c>
      <c r="WRS8" s="897">
        <f t="shared" si="250"/>
        <v>0</v>
      </c>
      <c r="WRT8" s="897">
        <f t="shared" si="250"/>
        <v>0</v>
      </c>
      <c r="WRU8" s="897">
        <f t="shared" si="250"/>
        <v>0</v>
      </c>
      <c r="WRV8" s="897">
        <f t="shared" si="250"/>
        <v>0</v>
      </c>
      <c r="WRW8" s="897">
        <f t="shared" si="250"/>
        <v>0</v>
      </c>
      <c r="WRX8" s="897">
        <f t="shared" si="250"/>
        <v>0</v>
      </c>
      <c r="WRY8" s="897">
        <f t="shared" si="250"/>
        <v>0</v>
      </c>
      <c r="WRZ8" s="897">
        <f t="shared" si="250"/>
        <v>0</v>
      </c>
      <c r="WSA8" s="897">
        <f t="shared" si="250"/>
        <v>0</v>
      </c>
      <c r="WSB8" s="897">
        <f t="shared" si="250"/>
        <v>0</v>
      </c>
      <c r="WSC8" s="897">
        <f t="shared" si="250"/>
        <v>0</v>
      </c>
      <c r="WSD8" s="897">
        <f t="shared" si="250"/>
        <v>0</v>
      </c>
      <c r="WSE8" s="897">
        <f t="shared" si="250"/>
        <v>0</v>
      </c>
      <c r="WSF8" s="897">
        <f t="shared" si="250"/>
        <v>0</v>
      </c>
      <c r="WSG8" s="897">
        <f t="shared" si="250"/>
        <v>0</v>
      </c>
      <c r="WSH8" s="897">
        <f t="shared" si="250"/>
        <v>0</v>
      </c>
      <c r="WSI8" s="897">
        <f t="shared" si="250"/>
        <v>0</v>
      </c>
      <c r="WSJ8" s="897">
        <f t="shared" si="250"/>
        <v>0</v>
      </c>
      <c r="WSK8" s="897">
        <f t="shared" si="250"/>
        <v>0</v>
      </c>
      <c r="WSL8" s="897">
        <f t="shared" si="250"/>
        <v>0</v>
      </c>
      <c r="WSM8" s="897">
        <f t="shared" si="250"/>
        <v>0</v>
      </c>
      <c r="WSN8" s="897">
        <f t="shared" si="250"/>
        <v>0</v>
      </c>
      <c r="WSO8" s="897">
        <f t="shared" si="250"/>
        <v>0</v>
      </c>
      <c r="WSP8" s="897">
        <f t="shared" si="250"/>
        <v>0</v>
      </c>
      <c r="WSQ8" s="897">
        <f t="shared" si="250"/>
        <v>0</v>
      </c>
      <c r="WSR8" s="897">
        <f t="shared" si="250"/>
        <v>0</v>
      </c>
      <c r="WSS8" s="897">
        <f t="shared" si="250"/>
        <v>0</v>
      </c>
      <c r="WST8" s="897">
        <f t="shared" si="250"/>
        <v>0</v>
      </c>
      <c r="WSU8" s="897">
        <f t="shared" si="250"/>
        <v>0</v>
      </c>
      <c r="WSV8" s="897">
        <f t="shared" si="250"/>
        <v>0</v>
      </c>
      <c r="WSW8" s="897">
        <f t="shared" si="250"/>
        <v>0</v>
      </c>
      <c r="WSX8" s="897">
        <f t="shared" si="250"/>
        <v>0</v>
      </c>
      <c r="WSY8" s="897">
        <f t="shared" si="250"/>
        <v>0</v>
      </c>
      <c r="WSZ8" s="897">
        <f t="shared" si="250"/>
        <v>0</v>
      </c>
      <c r="WTA8" s="897">
        <f t="shared" si="250"/>
        <v>0</v>
      </c>
      <c r="WTB8" s="897">
        <f t="shared" si="250"/>
        <v>0</v>
      </c>
      <c r="WTC8" s="897">
        <f t="shared" si="250"/>
        <v>0</v>
      </c>
      <c r="WTD8" s="897">
        <f t="shared" si="250"/>
        <v>0</v>
      </c>
      <c r="WTE8" s="897">
        <f t="shared" si="250"/>
        <v>0</v>
      </c>
      <c r="WTF8" s="897">
        <f t="shared" si="250"/>
        <v>0</v>
      </c>
      <c r="WTG8" s="897">
        <f t="shared" si="250"/>
        <v>0</v>
      </c>
      <c r="WTH8" s="897">
        <f t="shared" si="250"/>
        <v>0</v>
      </c>
      <c r="WTI8" s="897">
        <f t="shared" si="250"/>
        <v>0</v>
      </c>
      <c r="WTJ8" s="897">
        <f t="shared" si="250"/>
        <v>0</v>
      </c>
      <c r="WTK8" s="897">
        <f t="shared" si="250"/>
        <v>0</v>
      </c>
      <c r="WTL8" s="897">
        <f t="shared" si="250"/>
        <v>0</v>
      </c>
      <c r="WTM8" s="897">
        <f t="shared" si="250"/>
        <v>0</v>
      </c>
      <c r="WTN8" s="897">
        <f t="shared" si="250"/>
        <v>0</v>
      </c>
      <c r="WTO8" s="897">
        <f t="shared" si="250"/>
        <v>0</v>
      </c>
      <c r="WTP8" s="897">
        <f t="shared" si="250"/>
        <v>0</v>
      </c>
      <c r="WTQ8" s="897">
        <f t="shared" si="250"/>
        <v>0</v>
      </c>
      <c r="WTR8" s="897">
        <f t="shared" si="250"/>
        <v>0</v>
      </c>
      <c r="WTS8" s="897">
        <f t="shared" si="250"/>
        <v>0</v>
      </c>
      <c r="WTT8" s="897">
        <f t="shared" si="250"/>
        <v>0</v>
      </c>
      <c r="WTU8" s="897">
        <f t="shared" si="250"/>
        <v>0</v>
      </c>
      <c r="WTV8" s="897">
        <f t="shared" si="250"/>
        <v>0</v>
      </c>
      <c r="WTW8" s="897">
        <f t="shared" si="250"/>
        <v>0</v>
      </c>
      <c r="WTX8" s="897">
        <f t="shared" ref="WTX8:WWI8" si="251">WTX9+WTX18+WTX40+WTX44+WTX50+WTX14</f>
        <v>0</v>
      </c>
      <c r="WTY8" s="897">
        <f t="shared" si="251"/>
        <v>0</v>
      </c>
      <c r="WTZ8" s="897">
        <f t="shared" si="251"/>
        <v>0</v>
      </c>
      <c r="WUA8" s="897">
        <f t="shared" si="251"/>
        <v>0</v>
      </c>
      <c r="WUB8" s="897">
        <f t="shared" si="251"/>
        <v>0</v>
      </c>
      <c r="WUC8" s="897">
        <f t="shared" si="251"/>
        <v>0</v>
      </c>
      <c r="WUD8" s="897">
        <f t="shared" si="251"/>
        <v>0</v>
      </c>
      <c r="WUE8" s="897">
        <f t="shared" si="251"/>
        <v>0</v>
      </c>
      <c r="WUF8" s="897">
        <f t="shared" si="251"/>
        <v>0</v>
      </c>
      <c r="WUG8" s="897">
        <f t="shared" si="251"/>
        <v>0</v>
      </c>
      <c r="WUH8" s="897">
        <f t="shared" si="251"/>
        <v>0</v>
      </c>
      <c r="WUI8" s="897">
        <f t="shared" si="251"/>
        <v>0</v>
      </c>
      <c r="WUJ8" s="897">
        <f t="shared" si="251"/>
        <v>0</v>
      </c>
      <c r="WUK8" s="897">
        <f t="shared" si="251"/>
        <v>0</v>
      </c>
      <c r="WUL8" s="897">
        <f t="shared" si="251"/>
        <v>0</v>
      </c>
      <c r="WUM8" s="897">
        <f t="shared" si="251"/>
        <v>0</v>
      </c>
      <c r="WUN8" s="897">
        <f t="shared" si="251"/>
        <v>0</v>
      </c>
      <c r="WUO8" s="897">
        <f t="shared" si="251"/>
        <v>0</v>
      </c>
      <c r="WUP8" s="897">
        <f t="shared" si="251"/>
        <v>0</v>
      </c>
      <c r="WUQ8" s="897">
        <f t="shared" si="251"/>
        <v>0</v>
      </c>
      <c r="WUR8" s="897">
        <f t="shared" si="251"/>
        <v>0</v>
      </c>
      <c r="WUS8" s="897">
        <f t="shared" si="251"/>
        <v>0</v>
      </c>
      <c r="WUT8" s="897">
        <f t="shared" si="251"/>
        <v>0</v>
      </c>
      <c r="WUU8" s="897">
        <f t="shared" si="251"/>
        <v>0</v>
      </c>
      <c r="WUV8" s="897">
        <f t="shared" si="251"/>
        <v>0</v>
      </c>
      <c r="WUW8" s="897">
        <f t="shared" si="251"/>
        <v>0</v>
      </c>
      <c r="WUX8" s="897">
        <f t="shared" si="251"/>
        <v>0</v>
      </c>
      <c r="WUY8" s="897">
        <f t="shared" si="251"/>
        <v>0</v>
      </c>
      <c r="WUZ8" s="897">
        <f t="shared" si="251"/>
        <v>0</v>
      </c>
      <c r="WVA8" s="897">
        <f t="shared" si="251"/>
        <v>0</v>
      </c>
      <c r="WVB8" s="897">
        <f t="shared" si="251"/>
        <v>0</v>
      </c>
      <c r="WVC8" s="897">
        <f t="shared" si="251"/>
        <v>0</v>
      </c>
      <c r="WVD8" s="897">
        <f t="shared" si="251"/>
        <v>0</v>
      </c>
      <c r="WVE8" s="897">
        <f t="shared" si="251"/>
        <v>0</v>
      </c>
      <c r="WVF8" s="897">
        <f t="shared" si="251"/>
        <v>0</v>
      </c>
      <c r="WVG8" s="897">
        <f t="shared" si="251"/>
        <v>0</v>
      </c>
      <c r="WVH8" s="897">
        <f t="shared" si="251"/>
        <v>0</v>
      </c>
      <c r="WVI8" s="897">
        <f t="shared" si="251"/>
        <v>0</v>
      </c>
      <c r="WVJ8" s="897">
        <f t="shared" si="251"/>
        <v>0</v>
      </c>
      <c r="WVK8" s="897">
        <f t="shared" si="251"/>
        <v>0</v>
      </c>
      <c r="WVL8" s="897">
        <f t="shared" si="251"/>
        <v>0</v>
      </c>
      <c r="WVM8" s="897">
        <f t="shared" si="251"/>
        <v>0</v>
      </c>
      <c r="WVN8" s="897">
        <f t="shared" si="251"/>
        <v>0</v>
      </c>
      <c r="WVO8" s="897">
        <f t="shared" si="251"/>
        <v>0</v>
      </c>
      <c r="WVP8" s="897">
        <f t="shared" si="251"/>
        <v>0</v>
      </c>
      <c r="WVQ8" s="897">
        <f t="shared" si="251"/>
        <v>0</v>
      </c>
      <c r="WVR8" s="897">
        <f t="shared" si="251"/>
        <v>0</v>
      </c>
      <c r="WVS8" s="897">
        <f t="shared" si="251"/>
        <v>0</v>
      </c>
      <c r="WVT8" s="897">
        <f t="shared" si="251"/>
        <v>0</v>
      </c>
      <c r="WVU8" s="897">
        <f t="shared" si="251"/>
        <v>0</v>
      </c>
      <c r="WVV8" s="897">
        <f t="shared" si="251"/>
        <v>0</v>
      </c>
      <c r="WVW8" s="897">
        <f t="shared" si="251"/>
        <v>0</v>
      </c>
      <c r="WVX8" s="897">
        <f t="shared" si="251"/>
        <v>0</v>
      </c>
      <c r="WVY8" s="897">
        <f t="shared" si="251"/>
        <v>0</v>
      </c>
      <c r="WVZ8" s="897">
        <f t="shared" si="251"/>
        <v>0</v>
      </c>
      <c r="WWA8" s="897">
        <f t="shared" si="251"/>
        <v>0</v>
      </c>
      <c r="WWB8" s="897">
        <f t="shared" si="251"/>
        <v>0</v>
      </c>
      <c r="WWC8" s="897">
        <f t="shared" si="251"/>
        <v>0</v>
      </c>
      <c r="WWD8" s="897">
        <f t="shared" si="251"/>
        <v>0</v>
      </c>
      <c r="WWE8" s="897">
        <f t="shared" si="251"/>
        <v>0</v>
      </c>
      <c r="WWF8" s="897">
        <f t="shared" si="251"/>
        <v>0</v>
      </c>
      <c r="WWG8" s="897">
        <f t="shared" si="251"/>
        <v>0</v>
      </c>
      <c r="WWH8" s="897">
        <f t="shared" si="251"/>
        <v>0</v>
      </c>
      <c r="WWI8" s="897">
        <f t="shared" si="251"/>
        <v>0</v>
      </c>
      <c r="WWJ8" s="897">
        <f t="shared" ref="WWJ8:WYU8" si="252">WWJ9+WWJ18+WWJ40+WWJ44+WWJ50+WWJ14</f>
        <v>0</v>
      </c>
      <c r="WWK8" s="897">
        <f t="shared" si="252"/>
        <v>0</v>
      </c>
      <c r="WWL8" s="897">
        <f t="shared" si="252"/>
        <v>0</v>
      </c>
      <c r="WWM8" s="897">
        <f t="shared" si="252"/>
        <v>0</v>
      </c>
      <c r="WWN8" s="897">
        <f t="shared" si="252"/>
        <v>0</v>
      </c>
      <c r="WWO8" s="897">
        <f t="shared" si="252"/>
        <v>0</v>
      </c>
      <c r="WWP8" s="897">
        <f t="shared" si="252"/>
        <v>0</v>
      </c>
      <c r="WWQ8" s="897">
        <f t="shared" si="252"/>
        <v>0</v>
      </c>
      <c r="WWR8" s="897">
        <f t="shared" si="252"/>
        <v>0</v>
      </c>
      <c r="WWS8" s="897">
        <f t="shared" si="252"/>
        <v>0</v>
      </c>
      <c r="WWT8" s="897">
        <f t="shared" si="252"/>
        <v>0</v>
      </c>
      <c r="WWU8" s="897">
        <f t="shared" si="252"/>
        <v>0</v>
      </c>
      <c r="WWV8" s="897">
        <f t="shared" si="252"/>
        <v>0</v>
      </c>
      <c r="WWW8" s="897">
        <f t="shared" si="252"/>
        <v>0</v>
      </c>
      <c r="WWX8" s="897">
        <f t="shared" si="252"/>
        <v>0</v>
      </c>
      <c r="WWY8" s="897">
        <f t="shared" si="252"/>
        <v>0</v>
      </c>
      <c r="WWZ8" s="897">
        <f t="shared" si="252"/>
        <v>0</v>
      </c>
      <c r="WXA8" s="897">
        <f t="shared" si="252"/>
        <v>0</v>
      </c>
      <c r="WXB8" s="897">
        <f t="shared" si="252"/>
        <v>0</v>
      </c>
      <c r="WXC8" s="897">
        <f t="shared" si="252"/>
        <v>0</v>
      </c>
      <c r="WXD8" s="897">
        <f t="shared" si="252"/>
        <v>0</v>
      </c>
      <c r="WXE8" s="897">
        <f t="shared" si="252"/>
        <v>0</v>
      </c>
      <c r="WXF8" s="897">
        <f t="shared" si="252"/>
        <v>0</v>
      </c>
      <c r="WXG8" s="897">
        <f t="shared" si="252"/>
        <v>0</v>
      </c>
      <c r="WXH8" s="897">
        <f t="shared" si="252"/>
        <v>0</v>
      </c>
      <c r="WXI8" s="897">
        <f t="shared" si="252"/>
        <v>0</v>
      </c>
      <c r="WXJ8" s="897">
        <f t="shared" si="252"/>
        <v>0</v>
      </c>
      <c r="WXK8" s="897">
        <f t="shared" si="252"/>
        <v>0</v>
      </c>
      <c r="WXL8" s="897">
        <f t="shared" si="252"/>
        <v>0</v>
      </c>
      <c r="WXM8" s="897">
        <f t="shared" si="252"/>
        <v>0</v>
      </c>
      <c r="WXN8" s="897">
        <f t="shared" si="252"/>
        <v>0</v>
      </c>
      <c r="WXO8" s="897">
        <f t="shared" si="252"/>
        <v>0</v>
      </c>
      <c r="WXP8" s="897">
        <f t="shared" si="252"/>
        <v>0</v>
      </c>
      <c r="WXQ8" s="897">
        <f t="shared" si="252"/>
        <v>0</v>
      </c>
      <c r="WXR8" s="897">
        <f t="shared" si="252"/>
        <v>0</v>
      </c>
      <c r="WXS8" s="897">
        <f t="shared" si="252"/>
        <v>0</v>
      </c>
      <c r="WXT8" s="897">
        <f t="shared" si="252"/>
        <v>0</v>
      </c>
      <c r="WXU8" s="897">
        <f t="shared" si="252"/>
        <v>0</v>
      </c>
      <c r="WXV8" s="897">
        <f t="shared" si="252"/>
        <v>0</v>
      </c>
      <c r="WXW8" s="897">
        <f t="shared" si="252"/>
        <v>0</v>
      </c>
      <c r="WXX8" s="897">
        <f t="shared" si="252"/>
        <v>0</v>
      </c>
      <c r="WXY8" s="897">
        <f t="shared" si="252"/>
        <v>0</v>
      </c>
      <c r="WXZ8" s="897">
        <f t="shared" si="252"/>
        <v>0</v>
      </c>
      <c r="WYA8" s="897">
        <f t="shared" si="252"/>
        <v>0</v>
      </c>
      <c r="WYB8" s="897">
        <f t="shared" si="252"/>
        <v>0</v>
      </c>
      <c r="WYC8" s="897">
        <f t="shared" si="252"/>
        <v>0</v>
      </c>
      <c r="WYD8" s="897">
        <f t="shared" si="252"/>
        <v>0</v>
      </c>
      <c r="WYE8" s="897">
        <f t="shared" si="252"/>
        <v>0</v>
      </c>
      <c r="WYF8" s="897">
        <f t="shared" si="252"/>
        <v>0</v>
      </c>
      <c r="WYG8" s="897">
        <f t="shared" si="252"/>
        <v>0</v>
      </c>
      <c r="WYH8" s="897">
        <f t="shared" si="252"/>
        <v>0</v>
      </c>
      <c r="WYI8" s="897">
        <f t="shared" si="252"/>
        <v>0</v>
      </c>
      <c r="WYJ8" s="897">
        <f t="shared" si="252"/>
        <v>0</v>
      </c>
      <c r="WYK8" s="897">
        <f t="shared" si="252"/>
        <v>0</v>
      </c>
      <c r="WYL8" s="897">
        <f t="shared" si="252"/>
        <v>0</v>
      </c>
      <c r="WYM8" s="897">
        <f t="shared" si="252"/>
        <v>0</v>
      </c>
      <c r="WYN8" s="897">
        <f t="shared" si="252"/>
        <v>0</v>
      </c>
      <c r="WYO8" s="897">
        <f t="shared" si="252"/>
        <v>0</v>
      </c>
      <c r="WYP8" s="897">
        <f t="shared" si="252"/>
        <v>0</v>
      </c>
      <c r="WYQ8" s="897">
        <f t="shared" si="252"/>
        <v>0</v>
      </c>
      <c r="WYR8" s="897">
        <f t="shared" si="252"/>
        <v>0</v>
      </c>
      <c r="WYS8" s="897">
        <f t="shared" si="252"/>
        <v>0</v>
      </c>
      <c r="WYT8" s="897">
        <f t="shared" si="252"/>
        <v>0</v>
      </c>
      <c r="WYU8" s="897">
        <f t="shared" si="252"/>
        <v>0</v>
      </c>
      <c r="WYV8" s="897">
        <f t="shared" ref="WYV8:XBG8" si="253">WYV9+WYV18+WYV40+WYV44+WYV50+WYV14</f>
        <v>0</v>
      </c>
      <c r="WYW8" s="897">
        <f t="shared" si="253"/>
        <v>0</v>
      </c>
      <c r="WYX8" s="897">
        <f t="shared" si="253"/>
        <v>0</v>
      </c>
      <c r="WYY8" s="897">
        <f t="shared" si="253"/>
        <v>0</v>
      </c>
      <c r="WYZ8" s="897">
        <f t="shared" si="253"/>
        <v>0</v>
      </c>
      <c r="WZA8" s="897">
        <f t="shared" si="253"/>
        <v>0</v>
      </c>
      <c r="WZB8" s="897">
        <f t="shared" si="253"/>
        <v>0</v>
      </c>
      <c r="WZC8" s="897">
        <f t="shared" si="253"/>
        <v>0</v>
      </c>
      <c r="WZD8" s="897">
        <f t="shared" si="253"/>
        <v>0</v>
      </c>
      <c r="WZE8" s="897">
        <f t="shared" si="253"/>
        <v>0</v>
      </c>
      <c r="WZF8" s="897">
        <f t="shared" si="253"/>
        <v>0</v>
      </c>
      <c r="WZG8" s="897">
        <f t="shared" si="253"/>
        <v>0</v>
      </c>
      <c r="WZH8" s="897">
        <f t="shared" si="253"/>
        <v>0</v>
      </c>
      <c r="WZI8" s="897">
        <f t="shared" si="253"/>
        <v>0</v>
      </c>
      <c r="WZJ8" s="897">
        <f t="shared" si="253"/>
        <v>0</v>
      </c>
      <c r="WZK8" s="897">
        <f t="shared" si="253"/>
        <v>0</v>
      </c>
      <c r="WZL8" s="897">
        <f t="shared" si="253"/>
        <v>0</v>
      </c>
      <c r="WZM8" s="897">
        <f t="shared" si="253"/>
        <v>0</v>
      </c>
      <c r="WZN8" s="897">
        <f t="shared" si="253"/>
        <v>0</v>
      </c>
      <c r="WZO8" s="897">
        <f t="shared" si="253"/>
        <v>0</v>
      </c>
      <c r="WZP8" s="897">
        <f t="shared" si="253"/>
        <v>0</v>
      </c>
      <c r="WZQ8" s="897">
        <f t="shared" si="253"/>
        <v>0</v>
      </c>
      <c r="WZR8" s="897">
        <f t="shared" si="253"/>
        <v>0</v>
      </c>
      <c r="WZS8" s="897">
        <f t="shared" si="253"/>
        <v>0</v>
      </c>
      <c r="WZT8" s="897">
        <f t="shared" si="253"/>
        <v>0</v>
      </c>
      <c r="WZU8" s="897">
        <f t="shared" si="253"/>
        <v>0</v>
      </c>
      <c r="WZV8" s="897">
        <f t="shared" si="253"/>
        <v>0</v>
      </c>
      <c r="WZW8" s="897">
        <f t="shared" si="253"/>
        <v>0</v>
      </c>
      <c r="WZX8" s="897">
        <f t="shared" si="253"/>
        <v>0</v>
      </c>
      <c r="WZY8" s="897">
        <f t="shared" si="253"/>
        <v>0</v>
      </c>
      <c r="WZZ8" s="897">
        <f t="shared" si="253"/>
        <v>0</v>
      </c>
      <c r="XAA8" s="897">
        <f t="shared" si="253"/>
        <v>0</v>
      </c>
      <c r="XAB8" s="897">
        <f t="shared" si="253"/>
        <v>0</v>
      </c>
      <c r="XAC8" s="897">
        <f t="shared" si="253"/>
        <v>0</v>
      </c>
      <c r="XAD8" s="897">
        <f t="shared" si="253"/>
        <v>0</v>
      </c>
      <c r="XAE8" s="897">
        <f t="shared" si="253"/>
        <v>0</v>
      </c>
      <c r="XAF8" s="897">
        <f t="shared" si="253"/>
        <v>0</v>
      </c>
      <c r="XAG8" s="897">
        <f t="shared" si="253"/>
        <v>0</v>
      </c>
      <c r="XAH8" s="897">
        <f t="shared" si="253"/>
        <v>0</v>
      </c>
      <c r="XAI8" s="897">
        <f t="shared" si="253"/>
        <v>0</v>
      </c>
      <c r="XAJ8" s="897">
        <f t="shared" si="253"/>
        <v>0</v>
      </c>
      <c r="XAK8" s="897">
        <f t="shared" si="253"/>
        <v>0</v>
      </c>
      <c r="XAL8" s="897">
        <f t="shared" si="253"/>
        <v>0</v>
      </c>
      <c r="XAM8" s="897">
        <f t="shared" si="253"/>
        <v>0</v>
      </c>
      <c r="XAN8" s="897">
        <f t="shared" si="253"/>
        <v>0</v>
      </c>
      <c r="XAO8" s="897">
        <f t="shared" si="253"/>
        <v>0</v>
      </c>
      <c r="XAP8" s="897">
        <f t="shared" si="253"/>
        <v>0</v>
      </c>
      <c r="XAQ8" s="897">
        <f t="shared" si="253"/>
        <v>0</v>
      </c>
      <c r="XAR8" s="897">
        <f t="shared" si="253"/>
        <v>0</v>
      </c>
      <c r="XAS8" s="897">
        <f t="shared" si="253"/>
        <v>0</v>
      </c>
      <c r="XAT8" s="897">
        <f t="shared" si="253"/>
        <v>0</v>
      </c>
      <c r="XAU8" s="897">
        <f t="shared" si="253"/>
        <v>0</v>
      </c>
      <c r="XAV8" s="897">
        <f t="shared" si="253"/>
        <v>0</v>
      </c>
      <c r="XAW8" s="897">
        <f t="shared" si="253"/>
        <v>0</v>
      </c>
      <c r="XAX8" s="897">
        <f t="shared" si="253"/>
        <v>0</v>
      </c>
      <c r="XAY8" s="897">
        <f t="shared" si="253"/>
        <v>0</v>
      </c>
      <c r="XAZ8" s="897">
        <f t="shared" si="253"/>
        <v>0</v>
      </c>
      <c r="XBA8" s="897">
        <f t="shared" si="253"/>
        <v>0</v>
      </c>
      <c r="XBB8" s="897">
        <f t="shared" si="253"/>
        <v>0</v>
      </c>
      <c r="XBC8" s="897">
        <f t="shared" si="253"/>
        <v>0</v>
      </c>
      <c r="XBD8" s="897">
        <f t="shared" si="253"/>
        <v>0</v>
      </c>
      <c r="XBE8" s="897">
        <f t="shared" si="253"/>
        <v>0</v>
      </c>
      <c r="XBF8" s="897">
        <f t="shared" si="253"/>
        <v>0</v>
      </c>
      <c r="XBG8" s="897">
        <f t="shared" si="253"/>
        <v>0</v>
      </c>
      <c r="XBH8" s="897">
        <f t="shared" ref="XBH8:XDS8" si="254">XBH9+XBH18+XBH40+XBH44+XBH50+XBH14</f>
        <v>0</v>
      </c>
      <c r="XBI8" s="897">
        <f t="shared" si="254"/>
        <v>0</v>
      </c>
      <c r="XBJ8" s="897">
        <f t="shared" si="254"/>
        <v>0</v>
      </c>
      <c r="XBK8" s="897">
        <f t="shared" si="254"/>
        <v>0</v>
      </c>
      <c r="XBL8" s="897">
        <f t="shared" si="254"/>
        <v>0</v>
      </c>
      <c r="XBM8" s="897">
        <f t="shared" si="254"/>
        <v>0</v>
      </c>
      <c r="XBN8" s="897">
        <f t="shared" si="254"/>
        <v>0</v>
      </c>
      <c r="XBO8" s="897">
        <f t="shared" si="254"/>
        <v>0</v>
      </c>
      <c r="XBP8" s="897">
        <f t="shared" si="254"/>
        <v>0</v>
      </c>
      <c r="XBQ8" s="897">
        <f t="shared" si="254"/>
        <v>0</v>
      </c>
      <c r="XBR8" s="897">
        <f t="shared" si="254"/>
        <v>0</v>
      </c>
      <c r="XBS8" s="897">
        <f t="shared" si="254"/>
        <v>0</v>
      </c>
      <c r="XBT8" s="897">
        <f t="shared" si="254"/>
        <v>0</v>
      </c>
      <c r="XBU8" s="897">
        <f t="shared" si="254"/>
        <v>0</v>
      </c>
      <c r="XBV8" s="897">
        <f t="shared" si="254"/>
        <v>0</v>
      </c>
      <c r="XBW8" s="897">
        <f t="shared" si="254"/>
        <v>0</v>
      </c>
      <c r="XBX8" s="897">
        <f t="shared" si="254"/>
        <v>0</v>
      </c>
      <c r="XBY8" s="897">
        <f t="shared" si="254"/>
        <v>0</v>
      </c>
      <c r="XBZ8" s="897">
        <f t="shared" si="254"/>
        <v>0</v>
      </c>
      <c r="XCA8" s="897">
        <f t="shared" si="254"/>
        <v>0</v>
      </c>
      <c r="XCB8" s="897">
        <f t="shared" si="254"/>
        <v>0</v>
      </c>
      <c r="XCC8" s="897">
        <f t="shared" si="254"/>
        <v>0</v>
      </c>
      <c r="XCD8" s="897">
        <f t="shared" si="254"/>
        <v>0</v>
      </c>
      <c r="XCE8" s="897">
        <f t="shared" si="254"/>
        <v>0</v>
      </c>
      <c r="XCF8" s="897">
        <f t="shared" si="254"/>
        <v>0</v>
      </c>
      <c r="XCG8" s="897">
        <f t="shared" si="254"/>
        <v>0</v>
      </c>
      <c r="XCH8" s="897">
        <f t="shared" si="254"/>
        <v>0</v>
      </c>
      <c r="XCI8" s="897">
        <f t="shared" si="254"/>
        <v>0</v>
      </c>
      <c r="XCJ8" s="897">
        <f t="shared" si="254"/>
        <v>0</v>
      </c>
      <c r="XCK8" s="897">
        <f t="shared" si="254"/>
        <v>0</v>
      </c>
      <c r="XCL8" s="897">
        <f t="shared" si="254"/>
        <v>0</v>
      </c>
      <c r="XCM8" s="897">
        <f t="shared" si="254"/>
        <v>0</v>
      </c>
      <c r="XCN8" s="897">
        <f t="shared" si="254"/>
        <v>0</v>
      </c>
      <c r="XCO8" s="897">
        <f t="shared" si="254"/>
        <v>0</v>
      </c>
      <c r="XCP8" s="897">
        <f t="shared" si="254"/>
        <v>0</v>
      </c>
      <c r="XCQ8" s="897">
        <f t="shared" si="254"/>
        <v>0</v>
      </c>
      <c r="XCR8" s="897">
        <f t="shared" si="254"/>
        <v>0</v>
      </c>
      <c r="XCS8" s="897">
        <f t="shared" si="254"/>
        <v>0</v>
      </c>
      <c r="XCT8" s="897">
        <f t="shared" si="254"/>
        <v>0</v>
      </c>
      <c r="XCU8" s="897">
        <f t="shared" si="254"/>
        <v>0</v>
      </c>
      <c r="XCV8" s="897">
        <f t="shared" si="254"/>
        <v>0</v>
      </c>
      <c r="XCW8" s="897">
        <f t="shared" si="254"/>
        <v>0</v>
      </c>
      <c r="XCX8" s="897">
        <f t="shared" si="254"/>
        <v>0</v>
      </c>
      <c r="XCY8" s="897">
        <f t="shared" si="254"/>
        <v>0</v>
      </c>
      <c r="XCZ8" s="897">
        <f t="shared" si="254"/>
        <v>0</v>
      </c>
      <c r="XDA8" s="897">
        <f t="shared" si="254"/>
        <v>0</v>
      </c>
      <c r="XDB8" s="897">
        <f t="shared" si="254"/>
        <v>0</v>
      </c>
      <c r="XDC8" s="897">
        <f t="shared" si="254"/>
        <v>0</v>
      </c>
      <c r="XDD8" s="897">
        <f t="shared" si="254"/>
        <v>0</v>
      </c>
      <c r="XDE8" s="897">
        <f t="shared" si="254"/>
        <v>0</v>
      </c>
      <c r="XDF8" s="897">
        <f t="shared" si="254"/>
        <v>0</v>
      </c>
      <c r="XDG8" s="897">
        <f t="shared" si="254"/>
        <v>0</v>
      </c>
      <c r="XDH8" s="897">
        <f t="shared" si="254"/>
        <v>0</v>
      </c>
      <c r="XDI8" s="897">
        <f t="shared" si="254"/>
        <v>0</v>
      </c>
      <c r="XDJ8" s="897">
        <f t="shared" si="254"/>
        <v>0</v>
      </c>
      <c r="XDK8" s="897">
        <f t="shared" si="254"/>
        <v>0</v>
      </c>
      <c r="XDL8" s="897">
        <f t="shared" si="254"/>
        <v>0</v>
      </c>
      <c r="XDM8" s="897">
        <f t="shared" si="254"/>
        <v>0</v>
      </c>
      <c r="XDN8" s="897">
        <f t="shared" si="254"/>
        <v>0</v>
      </c>
      <c r="XDO8" s="897">
        <f t="shared" si="254"/>
        <v>0</v>
      </c>
      <c r="XDP8" s="897">
        <f t="shared" si="254"/>
        <v>0</v>
      </c>
      <c r="XDQ8" s="897">
        <f t="shared" si="254"/>
        <v>0</v>
      </c>
      <c r="XDR8" s="897">
        <f t="shared" si="254"/>
        <v>0</v>
      </c>
      <c r="XDS8" s="897">
        <f t="shared" si="254"/>
        <v>0</v>
      </c>
      <c r="XDT8" s="897">
        <f t="shared" ref="XDT8:XFD8" si="255">XDT9+XDT18+XDT40+XDT44+XDT50+XDT14</f>
        <v>0</v>
      </c>
      <c r="XDU8" s="897">
        <f t="shared" si="255"/>
        <v>0</v>
      </c>
      <c r="XDV8" s="897">
        <f t="shared" si="255"/>
        <v>0</v>
      </c>
      <c r="XDW8" s="897">
        <f t="shared" si="255"/>
        <v>0</v>
      </c>
      <c r="XDX8" s="897">
        <f t="shared" si="255"/>
        <v>0</v>
      </c>
      <c r="XDY8" s="897">
        <f t="shared" si="255"/>
        <v>0</v>
      </c>
      <c r="XDZ8" s="897">
        <f t="shared" si="255"/>
        <v>0</v>
      </c>
      <c r="XEA8" s="897">
        <f t="shared" si="255"/>
        <v>0</v>
      </c>
      <c r="XEB8" s="897">
        <f t="shared" si="255"/>
        <v>0</v>
      </c>
      <c r="XEC8" s="897">
        <f t="shared" si="255"/>
        <v>0</v>
      </c>
      <c r="XED8" s="897">
        <f t="shared" si="255"/>
        <v>0</v>
      </c>
      <c r="XEE8" s="897">
        <f t="shared" si="255"/>
        <v>0</v>
      </c>
      <c r="XEF8" s="897">
        <f t="shared" si="255"/>
        <v>0</v>
      </c>
      <c r="XEG8" s="897">
        <f t="shared" si="255"/>
        <v>0</v>
      </c>
      <c r="XEH8" s="897">
        <f t="shared" si="255"/>
        <v>0</v>
      </c>
      <c r="XEI8" s="897">
        <f t="shared" si="255"/>
        <v>0</v>
      </c>
      <c r="XEJ8" s="897">
        <f t="shared" si="255"/>
        <v>0</v>
      </c>
      <c r="XEK8" s="897">
        <f t="shared" si="255"/>
        <v>0</v>
      </c>
      <c r="XEL8" s="897">
        <f t="shared" si="255"/>
        <v>0</v>
      </c>
      <c r="XEM8" s="897">
        <f t="shared" si="255"/>
        <v>0</v>
      </c>
      <c r="XEN8" s="897">
        <f t="shared" si="255"/>
        <v>0</v>
      </c>
      <c r="XEO8" s="897">
        <f t="shared" si="255"/>
        <v>0</v>
      </c>
      <c r="XEP8" s="897">
        <f t="shared" si="255"/>
        <v>0</v>
      </c>
      <c r="XEQ8" s="897">
        <f t="shared" si="255"/>
        <v>0</v>
      </c>
      <c r="XER8" s="897">
        <f t="shared" si="255"/>
        <v>0</v>
      </c>
      <c r="XES8" s="897">
        <f t="shared" si="255"/>
        <v>0</v>
      </c>
      <c r="XET8" s="897">
        <f t="shared" si="255"/>
        <v>0</v>
      </c>
      <c r="XEU8" s="897">
        <f t="shared" si="255"/>
        <v>0</v>
      </c>
      <c r="XEV8" s="897">
        <f t="shared" si="255"/>
        <v>0</v>
      </c>
      <c r="XEW8" s="897">
        <f t="shared" si="255"/>
        <v>0</v>
      </c>
      <c r="XEX8" s="897">
        <f t="shared" si="255"/>
        <v>0</v>
      </c>
      <c r="XEY8" s="897">
        <f t="shared" si="255"/>
        <v>0</v>
      </c>
      <c r="XEZ8" s="897">
        <f t="shared" si="255"/>
        <v>0</v>
      </c>
      <c r="XFA8" s="897">
        <f t="shared" si="255"/>
        <v>0</v>
      </c>
      <c r="XFB8" s="897">
        <f t="shared" si="255"/>
        <v>0</v>
      </c>
      <c r="XFC8" s="897">
        <f t="shared" si="255"/>
        <v>0</v>
      </c>
      <c r="XFD8" s="897">
        <f t="shared" si="255"/>
        <v>0</v>
      </c>
    </row>
    <row r="9" spans="1:16384" s="159" customFormat="1" ht="12.75" customHeight="1" x14ac:dyDescent="0.3">
      <c r="A9" s="899" t="s">
        <v>692</v>
      </c>
      <c r="B9" s="900">
        <v>40</v>
      </c>
      <c r="C9" s="900">
        <v>40</v>
      </c>
      <c r="D9" s="900">
        <v>40</v>
      </c>
      <c r="E9" s="900">
        <v>40</v>
      </c>
      <c r="F9" s="900">
        <v>41</v>
      </c>
      <c r="G9" s="900">
        <v>38</v>
      </c>
      <c r="H9" s="900">
        <v>38</v>
      </c>
      <c r="I9" s="900">
        <v>36</v>
      </c>
      <c r="J9" s="900">
        <v>36</v>
      </c>
      <c r="K9" s="900">
        <v>36</v>
      </c>
      <c r="L9" s="900">
        <v>36</v>
      </c>
      <c r="M9" s="900">
        <v>36</v>
      </c>
      <c r="N9" s="900">
        <v>36</v>
      </c>
      <c r="O9" s="900">
        <v>36</v>
      </c>
      <c r="P9" s="900">
        <v>36</v>
      </c>
      <c r="Q9" s="900">
        <v>36</v>
      </c>
      <c r="R9" s="900">
        <v>36</v>
      </c>
      <c r="S9" s="900">
        <v>38</v>
      </c>
      <c r="T9" s="900">
        <v>36</v>
      </c>
      <c r="U9" s="900">
        <v>36</v>
      </c>
      <c r="V9" s="900">
        <v>36</v>
      </c>
      <c r="W9" s="900">
        <v>36</v>
      </c>
      <c r="X9" s="900">
        <v>36</v>
      </c>
      <c r="Y9" s="900">
        <v>36</v>
      </c>
      <c r="Z9" s="900">
        <v>36</v>
      </c>
      <c r="AA9" s="900">
        <v>36</v>
      </c>
    </row>
    <row r="10" spans="1:16384" s="41" customFormat="1" ht="15" x14ac:dyDescent="0.3">
      <c r="A10" s="901" t="s">
        <v>691</v>
      </c>
      <c r="B10" s="896">
        <v>19</v>
      </c>
      <c r="C10" s="896">
        <v>19</v>
      </c>
      <c r="D10" s="896">
        <v>19</v>
      </c>
      <c r="E10" s="896">
        <v>19</v>
      </c>
      <c r="F10" s="896">
        <v>19</v>
      </c>
      <c r="G10" s="896">
        <v>19</v>
      </c>
      <c r="H10" s="896">
        <v>19</v>
      </c>
      <c r="I10" s="896">
        <v>19</v>
      </c>
      <c r="J10" s="896">
        <v>19</v>
      </c>
      <c r="K10" s="896">
        <v>19</v>
      </c>
      <c r="L10" s="896">
        <v>19</v>
      </c>
      <c r="M10" s="896">
        <v>19</v>
      </c>
      <c r="N10" s="896">
        <v>19</v>
      </c>
      <c r="O10" s="896">
        <v>19</v>
      </c>
      <c r="P10" s="896">
        <v>19</v>
      </c>
      <c r="Q10" s="896">
        <v>19</v>
      </c>
      <c r="R10" s="896">
        <v>19</v>
      </c>
      <c r="S10" s="896">
        <v>20</v>
      </c>
      <c r="T10" s="896">
        <v>20</v>
      </c>
      <c r="U10" s="896">
        <v>20</v>
      </c>
      <c r="V10" s="896">
        <v>20</v>
      </c>
      <c r="W10" s="896">
        <v>20</v>
      </c>
      <c r="X10" s="896">
        <v>20</v>
      </c>
      <c r="Y10" s="896">
        <v>20</v>
      </c>
      <c r="Z10" s="896">
        <v>20</v>
      </c>
      <c r="AA10" s="896">
        <v>20</v>
      </c>
    </row>
    <row r="11" spans="1:16384" s="41" customFormat="1" ht="15" x14ac:dyDescent="0.3">
      <c r="A11" s="901" t="s">
        <v>690</v>
      </c>
      <c r="B11" s="896">
        <v>12</v>
      </c>
      <c r="C11" s="896">
        <v>12</v>
      </c>
      <c r="D11" s="896">
        <v>12</v>
      </c>
      <c r="E11" s="896">
        <v>12</v>
      </c>
      <c r="F11" s="896">
        <v>13</v>
      </c>
      <c r="G11" s="896">
        <v>11</v>
      </c>
      <c r="H11" s="896">
        <v>11</v>
      </c>
      <c r="I11" s="896">
        <v>11</v>
      </c>
      <c r="J11" s="896">
        <v>11</v>
      </c>
      <c r="K11" s="896">
        <v>11</v>
      </c>
      <c r="L11" s="896">
        <v>11</v>
      </c>
      <c r="M11" s="896">
        <v>11</v>
      </c>
      <c r="N11" s="896">
        <v>11</v>
      </c>
      <c r="O11" s="896">
        <v>11</v>
      </c>
      <c r="P11" s="896">
        <v>11</v>
      </c>
      <c r="Q11" s="896">
        <v>11</v>
      </c>
      <c r="R11" s="896">
        <v>11</v>
      </c>
      <c r="S11" s="896">
        <v>10</v>
      </c>
      <c r="T11" s="896">
        <v>10</v>
      </c>
      <c r="U11" s="896">
        <v>10</v>
      </c>
      <c r="V11" s="896">
        <v>10</v>
      </c>
      <c r="W11" s="896">
        <v>10</v>
      </c>
      <c r="X11" s="896">
        <v>10</v>
      </c>
      <c r="Y11" s="896">
        <v>10</v>
      </c>
      <c r="Z11" s="896">
        <v>10</v>
      </c>
      <c r="AA11" s="896">
        <v>10</v>
      </c>
    </row>
    <row r="12" spans="1:16384" s="41" customFormat="1" ht="15" x14ac:dyDescent="0.3">
      <c r="A12" s="902" t="s">
        <v>689</v>
      </c>
      <c r="B12" s="896">
        <v>4</v>
      </c>
      <c r="C12" s="896">
        <v>4</v>
      </c>
      <c r="D12" s="896">
        <v>4</v>
      </c>
      <c r="E12" s="896">
        <v>4</v>
      </c>
      <c r="F12" s="896">
        <v>4</v>
      </c>
      <c r="G12" s="896">
        <v>4</v>
      </c>
      <c r="H12" s="896">
        <v>4</v>
      </c>
      <c r="I12" s="896">
        <v>3</v>
      </c>
      <c r="J12" s="896">
        <v>3</v>
      </c>
      <c r="K12" s="896">
        <v>3</v>
      </c>
      <c r="L12" s="896">
        <v>3</v>
      </c>
      <c r="M12" s="896">
        <v>3</v>
      </c>
      <c r="N12" s="896">
        <v>3</v>
      </c>
      <c r="O12" s="896">
        <v>3</v>
      </c>
      <c r="P12" s="896">
        <v>3</v>
      </c>
      <c r="Q12" s="896">
        <v>3</v>
      </c>
      <c r="R12" s="896">
        <v>3</v>
      </c>
      <c r="S12" s="896">
        <v>3</v>
      </c>
      <c r="T12" s="896">
        <v>3</v>
      </c>
      <c r="U12" s="896">
        <v>3</v>
      </c>
      <c r="V12" s="896">
        <v>3</v>
      </c>
      <c r="W12" s="896">
        <v>3</v>
      </c>
      <c r="X12" s="896">
        <v>3</v>
      </c>
      <c r="Y12" s="896">
        <v>3</v>
      </c>
      <c r="Z12" s="896">
        <v>3</v>
      </c>
      <c r="AA12" s="896">
        <v>3</v>
      </c>
    </row>
    <row r="13" spans="1:16384" s="41" customFormat="1" ht="15" x14ac:dyDescent="0.3">
      <c r="A13" s="902" t="s">
        <v>688</v>
      </c>
      <c r="B13" s="896">
        <v>3</v>
      </c>
      <c r="C13" s="896">
        <v>3</v>
      </c>
      <c r="D13" s="896">
        <v>3</v>
      </c>
      <c r="E13" s="896">
        <v>3</v>
      </c>
      <c r="F13" s="896">
        <v>3</v>
      </c>
      <c r="G13" s="896">
        <v>3</v>
      </c>
      <c r="H13" s="896">
        <v>3</v>
      </c>
      <c r="I13" s="896">
        <v>3</v>
      </c>
      <c r="J13" s="896">
        <v>3</v>
      </c>
      <c r="K13" s="896">
        <v>3</v>
      </c>
      <c r="L13" s="896">
        <v>3</v>
      </c>
      <c r="M13" s="896">
        <v>3</v>
      </c>
      <c r="N13" s="896">
        <v>3</v>
      </c>
      <c r="O13" s="896">
        <v>3</v>
      </c>
      <c r="P13" s="896">
        <v>3</v>
      </c>
      <c r="Q13" s="896">
        <v>3</v>
      </c>
      <c r="R13" s="896">
        <v>3</v>
      </c>
      <c r="S13" s="896">
        <v>3</v>
      </c>
      <c r="T13" s="896">
        <v>3</v>
      </c>
      <c r="U13" s="896">
        <v>3</v>
      </c>
      <c r="V13" s="896">
        <v>3</v>
      </c>
      <c r="W13" s="896">
        <v>3</v>
      </c>
      <c r="X13" s="896">
        <v>3</v>
      </c>
      <c r="Y13" s="896">
        <v>3</v>
      </c>
      <c r="Z13" s="896">
        <v>3</v>
      </c>
      <c r="AA13" s="896">
        <v>3</v>
      </c>
    </row>
    <row r="14" spans="1:16384" s="159" customFormat="1" ht="15" x14ac:dyDescent="0.3">
      <c r="A14" s="903" t="s">
        <v>666</v>
      </c>
      <c r="B14" s="900"/>
      <c r="C14" s="900"/>
      <c r="D14" s="900"/>
      <c r="E14" s="900"/>
      <c r="F14" s="900"/>
      <c r="G14" s="900"/>
      <c r="H14" s="900"/>
      <c r="I14" s="900"/>
      <c r="J14" s="900"/>
      <c r="K14" s="900"/>
      <c r="L14" s="900"/>
      <c r="M14" s="900"/>
      <c r="N14" s="900"/>
      <c r="O14" s="900"/>
      <c r="P14" s="900"/>
      <c r="Q14" s="900"/>
      <c r="R14" s="900"/>
      <c r="S14" s="900"/>
      <c r="T14" s="900">
        <v>2</v>
      </c>
      <c r="U14" s="900">
        <v>2</v>
      </c>
      <c r="V14" s="900">
        <v>2</v>
      </c>
      <c r="W14" s="900">
        <v>2</v>
      </c>
      <c r="X14" s="900">
        <v>2</v>
      </c>
      <c r="Y14" s="900">
        <v>2</v>
      </c>
      <c r="Z14" s="900">
        <v>2</v>
      </c>
      <c r="AA14" s="900">
        <v>2</v>
      </c>
    </row>
    <row r="15" spans="1:16384" s="41" customFormat="1" ht="15" x14ac:dyDescent="0.3">
      <c r="A15" s="902" t="s">
        <v>687</v>
      </c>
      <c r="B15" s="896">
        <v>1</v>
      </c>
      <c r="C15" s="896">
        <v>1</v>
      </c>
      <c r="D15" s="896">
        <v>1</v>
      </c>
      <c r="E15" s="896">
        <v>1</v>
      </c>
      <c r="F15" s="896">
        <v>1</v>
      </c>
      <c r="G15" s="896"/>
      <c r="H15" s="896"/>
      <c r="I15" s="896"/>
      <c r="J15" s="896"/>
      <c r="K15" s="896"/>
      <c r="L15" s="896"/>
      <c r="M15" s="896"/>
      <c r="N15" s="896"/>
      <c r="O15" s="904"/>
      <c r="P15" s="904"/>
      <c r="Q15" s="904"/>
      <c r="R15" s="905"/>
      <c r="S15" s="905">
        <v>1</v>
      </c>
      <c r="T15" s="905">
        <v>1</v>
      </c>
      <c r="U15" s="905">
        <v>1</v>
      </c>
      <c r="V15" s="905">
        <v>1</v>
      </c>
      <c r="W15" s="905">
        <v>1</v>
      </c>
      <c r="X15" s="905">
        <v>1</v>
      </c>
      <c r="Y15" s="905">
        <v>1</v>
      </c>
      <c r="Z15" s="905">
        <v>1</v>
      </c>
      <c r="AA15" s="905">
        <v>1</v>
      </c>
    </row>
    <row r="16" spans="1:16384" s="41" customFormat="1" ht="15" x14ac:dyDescent="0.3">
      <c r="A16" s="902" t="s">
        <v>686</v>
      </c>
      <c r="B16" s="896">
        <v>1</v>
      </c>
      <c r="C16" s="896">
        <v>1</v>
      </c>
      <c r="D16" s="896">
        <v>1</v>
      </c>
      <c r="E16" s="896">
        <v>1</v>
      </c>
      <c r="F16" s="896">
        <v>1</v>
      </c>
      <c r="G16" s="896">
        <v>1</v>
      </c>
      <c r="H16" s="896">
        <v>1</v>
      </c>
      <c r="I16" s="896">
        <v>1</v>
      </c>
      <c r="J16" s="896">
        <v>1</v>
      </c>
      <c r="K16" s="896">
        <v>1</v>
      </c>
      <c r="L16" s="896">
        <v>1</v>
      </c>
      <c r="M16" s="896">
        <v>1</v>
      </c>
      <c r="N16" s="896">
        <v>1</v>
      </c>
      <c r="O16" s="896">
        <v>1</v>
      </c>
      <c r="P16" s="896">
        <v>1</v>
      </c>
      <c r="Q16" s="896">
        <v>1</v>
      </c>
      <c r="R16" s="896">
        <v>1</v>
      </c>
      <c r="S16" s="896">
        <v>1</v>
      </c>
      <c r="T16" s="896">
        <v>1</v>
      </c>
      <c r="U16" s="896">
        <v>1</v>
      </c>
      <c r="V16" s="896">
        <v>1</v>
      </c>
      <c r="W16" s="896">
        <v>1</v>
      </c>
      <c r="X16" s="896">
        <v>1</v>
      </c>
      <c r="Y16" s="896">
        <v>1</v>
      </c>
      <c r="Z16" s="896">
        <v>1</v>
      </c>
      <c r="AA16" s="896">
        <v>1</v>
      </c>
    </row>
    <row r="17" spans="1:27" ht="15" x14ac:dyDescent="0.3">
      <c r="A17" s="906"/>
    </row>
    <row r="18" spans="1:27" s="159" customFormat="1" ht="15" x14ac:dyDescent="0.3">
      <c r="A18" s="899" t="s">
        <v>685</v>
      </c>
      <c r="B18" s="900">
        <v>217</v>
      </c>
      <c r="C18" s="900">
        <v>219</v>
      </c>
      <c r="D18" s="900">
        <v>222</v>
      </c>
      <c r="E18" s="900">
        <v>223</v>
      </c>
      <c r="F18" s="900">
        <v>223</v>
      </c>
      <c r="G18" s="900">
        <v>225</v>
      </c>
      <c r="H18" s="900">
        <v>230</v>
      </c>
      <c r="I18" s="900">
        <v>233</v>
      </c>
      <c r="J18" s="900">
        <v>234</v>
      </c>
      <c r="K18" s="900">
        <v>235</v>
      </c>
      <c r="L18" s="900">
        <v>238</v>
      </c>
      <c r="M18" s="900">
        <v>243</v>
      </c>
      <c r="N18" s="900">
        <v>243</v>
      </c>
      <c r="O18" s="900">
        <v>245</v>
      </c>
      <c r="P18" s="900">
        <v>246</v>
      </c>
      <c r="Q18" s="900">
        <v>246</v>
      </c>
      <c r="R18" s="900">
        <v>248</v>
      </c>
      <c r="S18" s="900">
        <v>245</v>
      </c>
      <c r="T18" s="907">
        <v>248</v>
      </c>
      <c r="U18" s="907">
        <v>246</v>
      </c>
      <c r="V18" s="907">
        <v>249</v>
      </c>
      <c r="W18" s="907">
        <v>251</v>
      </c>
      <c r="X18" s="907">
        <v>249</v>
      </c>
      <c r="Y18" s="907">
        <v>250</v>
      </c>
      <c r="Z18" s="907">
        <v>254</v>
      </c>
      <c r="AA18" s="907">
        <v>342</v>
      </c>
    </row>
    <row r="19" spans="1:27" ht="15" x14ac:dyDescent="0.3">
      <c r="A19" s="902" t="s">
        <v>684</v>
      </c>
      <c r="B19" s="896">
        <v>17</v>
      </c>
      <c r="C19" s="896">
        <v>17</v>
      </c>
      <c r="D19" s="896">
        <v>18</v>
      </c>
      <c r="E19" s="896">
        <v>18</v>
      </c>
      <c r="F19" s="896">
        <v>18</v>
      </c>
      <c r="G19" s="896">
        <v>20</v>
      </c>
      <c r="H19" s="896">
        <v>21</v>
      </c>
      <c r="I19" s="896">
        <v>21</v>
      </c>
      <c r="J19" s="896">
        <v>21</v>
      </c>
      <c r="K19" s="896">
        <v>21</v>
      </c>
      <c r="L19" s="896">
        <v>21</v>
      </c>
      <c r="M19" s="896">
        <v>22</v>
      </c>
      <c r="N19" s="896">
        <v>23</v>
      </c>
      <c r="O19" s="896">
        <v>24</v>
      </c>
      <c r="P19" s="896">
        <v>24</v>
      </c>
      <c r="Q19" s="896">
        <v>26</v>
      </c>
      <c r="R19" s="896">
        <v>27</v>
      </c>
      <c r="S19" s="896">
        <v>27</v>
      </c>
      <c r="T19" s="896">
        <v>29</v>
      </c>
      <c r="U19" s="896">
        <v>27</v>
      </c>
      <c r="V19" s="896">
        <v>27</v>
      </c>
      <c r="W19" s="896">
        <v>27</v>
      </c>
      <c r="X19" s="896">
        <v>27</v>
      </c>
      <c r="Y19" s="896">
        <v>27</v>
      </c>
      <c r="Z19" s="896">
        <v>28</v>
      </c>
      <c r="AA19" s="896">
        <v>32</v>
      </c>
    </row>
    <row r="20" spans="1:27" ht="15" x14ac:dyDescent="0.3">
      <c r="A20" s="902" t="s">
        <v>683</v>
      </c>
      <c r="B20" s="896">
        <v>1</v>
      </c>
      <c r="C20" s="896">
        <v>1</v>
      </c>
      <c r="D20" s="896">
        <v>1</v>
      </c>
      <c r="E20" s="896">
        <v>1</v>
      </c>
      <c r="F20" s="896">
        <v>1</v>
      </c>
      <c r="G20" s="896">
        <v>1</v>
      </c>
      <c r="H20" s="896">
        <v>1</v>
      </c>
      <c r="I20" s="896">
        <v>1</v>
      </c>
      <c r="J20" s="896">
        <v>1</v>
      </c>
      <c r="K20" s="896">
        <v>1</v>
      </c>
      <c r="L20" s="896">
        <v>1</v>
      </c>
      <c r="M20" s="896">
        <v>1</v>
      </c>
      <c r="N20" s="896">
        <v>1</v>
      </c>
      <c r="O20" s="896">
        <v>1</v>
      </c>
      <c r="P20" s="896">
        <v>1</v>
      </c>
      <c r="Q20" s="896">
        <v>1</v>
      </c>
      <c r="R20" s="896">
        <v>1</v>
      </c>
      <c r="S20" s="896">
        <v>1</v>
      </c>
      <c r="T20" s="896">
        <v>1</v>
      </c>
      <c r="U20" s="896">
        <v>1</v>
      </c>
      <c r="V20" s="896">
        <v>1</v>
      </c>
      <c r="W20" s="896">
        <v>1</v>
      </c>
      <c r="X20" s="896">
        <v>1</v>
      </c>
      <c r="Y20" s="896">
        <v>1</v>
      </c>
      <c r="Z20" s="896">
        <v>1</v>
      </c>
      <c r="AA20" s="896">
        <v>1</v>
      </c>
    </row>
    <row r="21" spans="1:27" ht="15" x14ac:dyDescent="0.3">
      <c r="A21" s="902" t="s">
        <v>682</v>
      </c>
      <c r="B21" s="896"/>
      <c r="C21" s="896"/>
      <c r="D21" s="896"/>
      <c r="E21" s="896"/>
      <c r="F21" s="896"/>
      <c r="G21" s="896"/>
      <c r="H21" s="896"/>
      <c r="I21" s="896">
        <v>1</v>
      </c>
      <c r="J21" s="896">
        <v>2</v>
      </c>
      <c r="K21" s="896">
        <v>2</v>
      </c>
      <c r="L21" s="896">
        <v>2</v>
      </c>
      <c r="M21" s="896">
        <v>2</v>
      </c>
      <c r="N21" s="896">
        <v>2</v>
      </c>
      <c r="O21" s="896">
        <v>2</v>
      </c>
      <c r="P21" s="896">
        <v>2</v>
      </c>
      <c r="Q21" s="896">
        <v>1</v>
      </c>
      <c r="R21" s="896">
        <v>1</v>
      </c>
      <c r="S21" s="896">
        <v>0</v>
      </c>
      <c r="T21" s="896">
        <v>0</v>
      </c>
      <c r="U21" s="896">
        <v>0</v>
      </c>
      <c r="V21" s="896">
        <v>0</v>
      </c>
      <c r="W21" s="896">
        <v>0</v>
      </c>
      <c r="X21" s="896">
        <v>0</v>
      </c>
      <c r="Y21" s="896">
        <v>0</v>
      </c>
      <c r="Z21" s="896">
        <v>0</v>
      </c>
      <c r="AA21" s="896">
        <v>0</v>
      </c>
    </row>
    <row r="22" spans="1:27" ht="15" x14ac:dyDescent="0.3">
      <c r="A22" s="908" t="s">
        <v>1385</v>
      </c>
      <c r="B22" s="896"/>
      <c r="C22" s="896"/>
      <c r="D22" s="896"/>
      <c r="E22" s="896"/>
      <c r="F22" s="896"/>
      <c r="G22" s="896"/>
      <c r="H22" s="896"/>
      <c r="I22" s="896"/>
      <c r="J22" s="896"/>
      <c r="K22" s="896"/>
      <c r="L22" s="896"/>
      <c r="M22" s="896"/>
      <c r="N22" s="896"/>
      <c r="O22" s="896"/>
      <c r="P22" s="896"/>
      <c r="Q22" s="896"/>
      <c r="R22" s="896"/>
      <c r="S22" s="896"/>
      <c r="T22" s="896"/>
      <c r="U22" s="896"/>
      <c r="V22" s="896"/>
      <c r="W22" s="896"/>
      <c r="X22" s="896"/>
      <c r="Y22" s="896"/>
      <c r="Z22" s="896"/>
      <c r="AA22" s="896">
        <v>1</v>
      </c>
    </row>
    <row r="23" spans="1:27" ht="15" x14ac:dyDescent="0.3">
      <c r="A23" s="901" t="s">
        <v>681</v>
      </c>
      <c r="B23" s="896">
        <v>53</v>
      </c>
      <c r="C23" s="896">
        <v>55</v>
      </c>
      <c r="D23" s="896">
        <v>56</v>
      </c>
      <c r="E23" s="896">
        <v>57</v>
      </c>
      <c r="F23" s="896">
        <v>59</v>
      </c>
      <c r="G23" s="896">
        <v>60</v>
      </c>
      <c r="H23" s="896">
        <v>63</v>
      </c>
      <c r="I23" s="896">
        <v>64</v>
      </c>
      <c r="J23" s="896">
        <v>64</v>
      </c>
      <c r="K23" s="896">
        <v>64</v>
      </c>
      <c r="L23" s="896">
        <v>64</v>
      </c>
      <c r="M23" s="896">
        <v>67</v>
      </c>
      <c r="N23" s="896">
        <v>68</v>
      </c>
      <c r="O23" s="896">
        <v>69</v>
      </c>
      <c r="P23" s="896">
        <v>69</v>
      </c>
      <c r="Q23" s="896">
        <v>70</v>
      </c>
      <c r="R23" s="896">
        <v>70</v>
      </c>
      <c r="S23" s="896">
        <v>71</v>
      </c>
      <c r="T23" s="896">
        <v>73</v>
      </c>
      <c r="U23" s="896">
        <v>73</v>
      </c>
      <c r="V23" s="896">
        <v>76</v>
      </c>
      <c r="W23" s="896">
        <v>79</v>
      </c>
      <c r="X23" s="896">
        <v>79</v>
      </c>
      <c r="Y23" s="896">
        <v>80</v>
      </c>
      <c r="Z23" s="896">
        <v>83</v>
      </c>
      <c r="AA23" s="896">
        <v>84</v>
      </c>
    </row>
    <row r="24" spans="1:27" ht="15" x14ac:dyDescent="0.3">
      <c r="A24" s="901" t="s">
        <v>680</v>
      </c>
      <c r="B24" s="896">
        <v>62</v>
      </c>
      <c r="C24" s="896">
        <v>63</v>
      </c>
      <c r="D24" s="896">
        <v>62</v>
      </c>
      <c r="E24" s="896">
        <v>62</v>
      </c>
      <c r="F24" s="896">
        <v>61</v>
      </c>
      <c r="G24" s="896">
        <v>60</v>
      </c>
      <c r="H24" s="896">
        <v>59</v>
      </c>
      <c r="I24" s="896">
        <v>57</v>
      </c>
      <c r="J24" s="896">
        <v>57</v>
      </c>
      <c r="K24" s="896">
        <v>56</v>
      </c>
      <c r="L24" s="896">
        <v>55</v>
      </c>
      <c r="M24" s="896">
        <v>54</v>
      </c>
      <c r="N24" s="896">
        <v>53</v>
      </c>
      <c r="O24" s="896">
        <v>53</v>
      </c>
      <c r="P24" s="896">
        <v>53</v>
      </c>
      <c r="Q24" s="896">
        <v>53</v>
      </c>
      <c r="R24" s="896">
        <v>53</v>
      </c>
      <c r="S24" s="896">
        <v>53</v>
      </c>
      <c r="T24" s="896">
        <v>53</v>
      </c>
      <c r="U24" s="896">
        <v>53</v>
      </c>
      <c r="V24" s="896">
        <v>53</v>
      </c>
      <c r="W24" s="896">
        <v>52</v>
      </c>
      <c r="X24" s="896">
        <v>50</v>
      </c>
      <c r="Y24" s="896">
        <v>49</v>
      </c>
      <c r="Z24" s="896">
        <v>49</v>
      </c>
      <c r="AA24" s="896">
        <v>49</v>
      </c>
    </row>
    <row r="25" spans="1:27" ht="15" x14ac:dyDescent="0.3">
      <c r="A25" s="901" t="s">
        <v>679</v>
      </c>
      <c r="B25" s="896"/>
      <c r="C25" s="896"/>
      <c r="D25" s="896"/>
      <c r="E25" s="896"/>
      <c r="F25" s="896"/>
      <c r="G25" s="896"/>
      <c r="I25" s="896">
        <v>1</v>
      </c>
      <c r="J25" s="896">
        <v>1</v>
      </c>
      <c r="K25" s="896">
        <v>3</v>
      </c>
      <c r="L25" s="896">
        <v>5</v>
      </c>
      <c r="M25" s="896">
        <v>6</v>
      </c>
      <c r="N25" s="896">
        <v>6</v>
      </c>
      <c r="O25" s="896">
        <v>6</v>
      </c>
      <c r="P25" s="896">
        <v>6</v>
      </c>
      <c r="Q25" s="896">
        <v>5</v>
      </c>
      <c r="R25" s="896">
        <v>5</v>
      </c>
      <c r="S25" s="896">
        <v>4</v>
      </c>
      <c r="T25" s="896">
        <v>4</v>
      </c>
      <c r="U25" s="896">
        <v>4</v>
      </c>
      <c r="V25" s="896">
        <v>4</v>
      </c>
      <c r="W25" s="896">
        <v>4</v>
      </c>
      <c r="X25" s="896">
        <v>4</v>
      </c>
      <c r="Y25" s="896">
        <v>4</v>
      </c>
      <c r="Z25" s="896">
        <v>4</v>
      </c>
      <c r="AA25" s="896">
        <v>4</v>
      </c>
    </row>
    <row r="26" spans="1:27" ht="15" x14ac:dyDescent="0.3">
      <c r="A26" s="901" t="s">
        <v>678</v>
      </c>
      <c r="B26" s="896">
        <v>10</v>
      </c>
      <c r="C26" s="896">
        <v>9</v>
      </c>
      <c r="D26" s="896">
        <v>9</v>
      </c>
      <c r="E26" s="896">
        <v>9</v>
      </c>
      <c r="F26" s="896">
        <v>9</v>
      </c>
      <c r="G26" s="896">
        <v>9</v>
      </c>
      <c r="H26" s="896">
        <v>9</v>
      </c>
      <c r="I26" s="896">
        <v>9</v>
      </c>
      <c r="J26" s="896">
        <v>11</v>
      </c>
      <c r="K26" s="896">
        <v>12</v>
      </c>
      <c r="L26" s="896">
        <v>12</v>
      </c>
      <c r="M26" s="896">
        <v>13</v>
      </c>
      <c r="N26" s="896">
        <v>13</v>
      </c>
      <c r="O26" s="896">
        <v>14</v>
      </c>
      <c r="P26" s="896">
        <v>14</v>
      </c>
      <c r="Q26" s="896">
        <v>14</v>
      </c>
      <c r="R26" s="896">
        <v>14</v>
      </c>
      <c r="S26" s="896">
        <v>14</v>
      </c>
      <c r="T26" s="896">
        <v>14</v>
      </c>
      <c r="U26" s="896">
        <v>14</v>
      </c>
      <c r="V26" s="896">
        <v>14</v>
      </c>
      <c r="W26" s="896">
        <v>14</v>
      </c>
      <c r="X26" s="896">
        <v>14</v>
      </c>
      <c r="Y26" s="896">
        <v>15</v>
      </c>
      <c r="Z26" s="896">
        <v>15</v>
      </c>
      <c r="AA26" s="896">
        <v>15</v>
      </c>
    </row>
    <row r="27" spans="1:27" ht="15" x14ac:dyDescent="0.3">
      <c r="A27" s="902" t="s">
        <v>677</v>
      </c>
      <c r="B27" s="896">
        <v>58</v>
      </c>
      <c r="C27" s="896">
        <v>58</v>
      </c>
      <c r="D27" s="896">
        <v>58</v>
      </c>
      <c r="E27" s="896">
        <v>58</v>
      </c>
      <c r="F27" s="896">
        <v>58</v>
      </c>
      <c r="G27" s="896">
        <v>58</v>
      </c>
      <c r="H27" s="896">
        <v>57</v>
      </c>
      <c r="I27" s="896">
        <v>57</v>
      </c>
      <c r="J27" s="896">
        <v>55</v>
      </c>
      <c r="K27" s="896">
        <v>54</v>
      </c>
      <c r="L27" s="896">
        <v>54</v>
      </c>
      <c r="M27" s="896">
        <v>54</v>
      </c>
      <c r="N27" s="896">
        <v>53</v>
      </c>
      <c r="O27" s="896">
        <v>53</v>
      </c>
      <c r="P27" s="896">
        <v>53</v>
      </c>
      <c r="Q27" s="896">
        <v>53</v>
      </c>
      <c r="R27" s="896">
        <v>53</v>
      </c>
      <c r="S27" s="896">
        <v>53</v>
      </c>
      <c r="T27" s="896">
        <v>53</v>
      </c>
      <c r="U27" s="896">
        <v>53</v>
      </c>
      <c r="V27" s="896">
        <v>53</v>
      </c>
      <c r="W27" s="896">
        <v>53</v>
      </c>
      <c r="X27" s="896">
        <v>53</v>
      </c>
      <c r="Y27" s="896">
        <v>53</v>
      </c>
      <c r="Z27" s="896">
        <v>53</v>
      </c>
      <c r="AA27" s="896">
        <v>53</v>
      </c>
    </row>
    <row r="28" spans="1:27" ht="15" x14ac:dyDescent="0.3">
      <c r="A28" s="901" t="s">
        <v>676</v>
      </c>
      <c r="B28" s="896">
        <v>3</v>
      </c>
      <c r="C28" s="896">
        <v>3</v>
      </c>
      <c r="D28" s="896">
        <v>3</v>
      </c>
      <c r="E28" s="896">
        <v>3</v>
      </c>
      <c r="F28" s="896">
        <v>3</v>
      </c>
      <c r="G28" s="896">
        <v>3</v>
      </c>
      <c r="H28" s="896">
        <v>3</v>
      </c>
      <c r="I28" s="896">
        <v>3</v>
      </c>
      <c r="J28" s="896">
        <v>3</v>
      </c>
      <c r="K28" s="896">
        <v>3</v>
      </c>
      <c r="L28" s="896">
        <v>3</v>
      </c>
      <c r="M28" s="896">
        <v>3</v>
      </c>
      <c r="N28" s="896">
        <v>3</v>
      </c>
      <c r="O28" s="896">
        <v>2</v>
      </c>
      <c r="P28" s="896">
        <v>2</v>
      </c>
      <c r="Q28" s="896">
        <v>2</v>
      </c>
      <c r="R28" s="896">
        <v>2</v>
      </c>
      <c r="S28" s="896">
        <v>2</v>
      </c>
      <c r="T28" s="896">
        <v>2</v>
      </c>
      <c r="U28" s="896">
        <v>2</v>
      </c>
      <c r="V28" s="896">
        <v>2</v>
      </c>
      <c r="W28" s="896">
        <v>2</v>
      </c>
      <c r="X28" s="896">
        <v>2</v>
      </c>
      <c r="Y28" s="896">
        <v>2</v>
      </c>
      <c r="Z28" s="896">
        <v>2</v>
      </c>
      <c r="AA28" s="896">
        <v>2</v>
      </c>
    </row>
    <row r="29" spans="1:27" ht="15" x14ac:dyDescent="0.3">
      <c r="A29" s="901" t="s">
        <v>675</v>
      </c>
      <c r="B29" s="896">
        <v>3</v>
      </c>
      <c r="C29" s="896">
        <v>3</v>
      </c>
      <c r="D29" s="896">
        <v>3</v>
      </c>
      <c r="E29" s="896">
        <v>3</v>
      </c>
      <c r="F29" s="896">
        <v>3</v>
      </c>
      <c r="G29" s="896">
        <v>3</v>
      </c>
      <c r="H29" s="896">
        <v>3</v>
      </c>
      <c r="I29" s="896">
        <v>3</v>
      </c>
      <c r="J29" s="896">
        <v>3</v>
      </c>
      <c r="K29" s="896">
        <v>3</v>
      </c>
      <c r="L29" s="896">
        <v>3</v>
      </c>
      <c r="M29" s="896">
        <v>3</v>
      </c>
      <c r="N29" s="896">
        <v>3</v>
      </c>
      <c r="O29" s="896">
        <v>3</v>
      </c>
      <c r="P29" s="896">
        <v>3</v>
      </c>
      <c r="Q29" s="896">
        <v>2</v>
      </c>
      <c r="R29" s="896">
        <v>2</v>
      </c>
      <c r="S29" s="896">
        <v>2</v>
      </c>
      <c r="T29" s="896">
        <v>2</v>
      </c>
      <c r="U29" s="896">
        <v>2</v>
      </c>
      <c r="V29" s="896">
        <v>2</v>
      </c>
      <c r="W29" s="896">
        <v>2</v>
      </c>
      <c r="X29" s="896">
        <v>2</v>
      </c>
      <c r="Y29" s="896">
        <v>2</v>
      </c>
      <c r="Z29" s="896">
        <v>2</v>
      </c>
      <c r="AA29" s="896">
        <v>2</v>
      </c>
    </row>
    <row r="30" spans="1:27" ht="15" x14ac:dyDescent="0.3">
      <c r="A30" s="902" t="s">
        <v>674</v>
      </c>
      <c r="B30" s="896">
        <v>1</v>
      </c>
      <c r="C30" s="896">
        <v>1</v>
      </c>
      <c r="D30" s="896">
        <v>1</v>
      </c>
      <c r="E30" s="896">
        <v>1</v>
      </c>
      <c r="F30" s="896">
        <v>0</v>
      </c>
      <c r="G30" s="896">
        <v>0</v>
      </c>
      <c r="H30" s="896"/>
      <c r="I30" s="896"/>
      <c r="J30" s="896"/>
      <c r="K30" s="896"/>
      <c r="L30" s="896"/>
      <c r="M30" s="896"/>
      <c r="N30" s="896"/>
      <c r="O30" s="896"/>
      <c r="P30" s="896"/>
      <c r="Q30" s="896"/>
      <c r="R30" s="896"/>
      <c r="S30" s="896">
        <v>0</v>
      </c>
      <c r="T30" s="896">
        <v>0</v>
      </c>
      <c r="U30" s="896">
        <v>0</v>
      </c>
      <c r="V30" s="896">
        <v>0</v>
      </c>
      <c r="W30" s="896">
        <v>0</v>
      </c>
      <c r="X30" s="896">
        <v>0</v>
      </c>
      <c r="Y30" s="896">
        <v>0</v>
      </c>
      <c r="Z30" s="896">
        <v>0</v>
      </c>
      <c r="AA30" s="896">
        <v>0</v>
      </c>
    </row>
    <row r="31" spans="1:27" ht="15" x14ac:dyDescent="0.3">
      <c r="A31" s="901" t="s">
        <v>673</v>
      </c>
      <c r="B31" s="896">
        <v>1</v>
      </c>
      <c r="C31" s="896">
        <v>1</v>
      </c>
      <c r="D31" s="896">
        <v>1</v>
      </c>
      <c r="E31" s="896">
        <v>1</v>
      </c>
      <c r="F31" s="896">
        <v>1</v>
      </c>
      <c r="G31" s="896">
        <v>1</v>
      </c>
      <c r="H31" s="896">
        <v>1</v>
      </c>
      <c r="I31" s="896">
        <v>1</v>
      </c>
      <c r="J31" s="896">
        <v>1</v>
      </c>
      <c r="K31" s="896">
        <v>1</v>
      </c>
      <c r="L31" s="896">
        <v>1</v>
      </c>
      <c r="M31" s="896">
        <v>1</v>
      </c>
      <c r="N31" s="896">
        <v>1</v>
      </c>
      <c r="O31" s="896">
        <v>1</v>
      </c>
      <c r="P31" s="896">
        <v>1</v>
      </c>
      <c r="Q31" s="896">
        <v>1</v>
      </c>
      <c r="R31" s="896">
        <v>1</v>
      </c>
      <c r="S31" s="896">
        <v>1</v>
      </c>
      <c r="T31" s="896">
        <v>1</v>
      </c>
      <c r="U31" s="896">
        <v>1</v>
      </c>
      <c r="V31" s="896">
        <v>1</v>
      </c>
      <c r="W31" s="896">
        <v>1</v>
      </c>
      <c r="X31" s="896">
        <v>1</v>
      </c>
      <c r="Y31" s="896">
        <v>1</v>
      </c>
      <c r="Z31" s="896">
        <v>1</v>
      </c>
      <c r="AA31" s="896">
        <v>1</v>
      </c>
    </row>
    <row r="32" spans="1:27" ht="15" x14ac:dyDescent="0.3">
      <c r="A32" s="901" t="s">
        <v>672</v>
      </c>
      <c r="B32" s="896">
        <v>5</v>
      </c>
      <c r="C32" s="896">
        <v>5</v>
      </c>
      <c r="D32" s="896">
        <v>5</v>
      </c>
      <c r="E32" s="896">
        <v>5</v>
      </c>
      <c r="F32" s="896">
        <v>5</v>
      </c>
      <c r="G32" s="896">
        <v>5</v>
      </c>
      <c r="H32" s="896">
        <v>4</v>
      </c>
      <c r="I32" s="896">
        <v>4</v>
      </c>
      <c r="J32" s="896">
        <v>4</v>
      </c>
      <c r="K32" s="896">
        <v>4</v>
      </c>
      <c r="L32" s="896">
        <v>4</v>
      </c>
      <c r="M32" s="896">
        <v>4</v>
      </c>
      <c r="N32" s="896">
        <v>4</v>
      </c>
      <c r="O32" s="896">
        <v>4</v>
      </c>
      <c r="P32" s="896">
        <v>4</v>
      </c>
      <c r="Q32" s="896">
        <v>4</v>
      </c>
      <c r="R32" s="896">
        <v>4</v>
      </c>
      <c r="S32" s="896">
        <v>4</v>
      </c>
      <c r="T32" s="896">
        <v>4</v>
      </c>
      <c r="U32" s="896">
        <v>4</v>
      </c>
      <c r="V32" s="896">
        <v>4</v>
      </c>
      <c r="W32" s="896">
        <v>4</v>
      </c>
      <c r="X32" s="896">
        <v>4</v>
      </c>
      <c r="Y32" s="896">
        <v>4</v>
      </c>
      <c r="Z32" s="896">
        <v>4</v>
      </c>
      <c r="AA32" s="896">
        <v>5</v>
      </c>
    </row>
    <row r="33" spans="1:34" ht="15" x14ac:dyDescent="0.3">
      <c r="A33" s="901" t="s">
        <v>671</v>
      </c>
      <c r="B33" s="896">
        <v>1</v>
      </c>
      <c r="C33" s="896">
        <v>1</v>
      </c>
      <c r="D33" s="896">
        <v>1</v>
      </c>
      <c r="E33" s="896">
        <v>1</v>
      </c>
      <c r="F33" s="896">
        <v>1</v>
      </c>
      <c r="G33" s="896">
        <v>1</v>
      </c>
      <c r="H33" s="896">
        <v>1</v>
      </c>
      <c r="I33" s="896">
        <v>1</v>
      </c>
      <c r="J33" s="896">
        <v>1</v>
      </c>
      <c r="K33" s="896">
        <v>1</v>
      </c>
      <c r="L33" s="896">
        <v>1</v>
      </c>
      <c r="M33" s="896">
        <v>1</v>
      </c>
      <c r="N33" s="896">
        <v>1</v>
      </c>
      <c r="O33" s="896">
        <v>1</v>
      </c>
      <c r="P33" s="896">
        <v>1</v>
      </c>
      <c r="Q33" s="896">
        <v>1</v>
      </c>
      <c r="R33" s="896">
        <v>1</v>
      </c>
      <c r="S33" s="896">
        <v>1</v>
      </c>
      <c r="T33" s="896">
        <v>1</v>
      </c>
      <c r="U33" s="896">
        <v>1</v>
      </c>
      <c r="V33" s="896">
        <v>1</v>
      </c>
      <c r="W33" s="896">
        <v>1</v>
      </c>
      <c r="X33" s="896">
        <v>1</v>
      </c>
      <c r="Y33" s="896">
        <v>1</v>
      </c>
      <c r="Z33" s="896">
        <v>1</v>
      </c>
      <c r="AA33" s="896">
        <v>1</v>
      </c>
    </row>
    <row r="34" spans="1:34" ht="15" x14ac:dyDescent="0.3">
      <c r="A34" s="901" t="s">
        <v>670</v>
      </c>
      <c r="B34" s="896">
        <v>1</v>
      </c>
      <c r="C34" s="896">
        <v>1</v>
      </c>
      <c r="D34" s="896">
        <v>1</v>
      </c>
      <c r="E34" s="896">
        <v>1</v>
      </c>
      <c r="F34" s="896">
        <v>1</v>
      </c>
      <c r="G34" s="896">
        <v>1</v>
      </c>
      <c r="H34" s="896">
        <v>1</v>
      </c>
      <c r="I34" s="896">
        <v>1</v>
      </c>
      <c r="J34" s="896"/>
      <c r="K34" s="896"/>
      <c r="L34" s="896"/>
      <c r="M34" s="896"/>
      <c r="N34" s="896"/>
      <c r="O34" s="896"/>
      <c r="P34" s="896"/>
      <c r="Q34" s="896"/>
      <c r="R34" s="896"/>
      <c r="S34" s="896"/>
      <c r="T34" s="896"/>
      <c r="U34" s="896"/>
      <c r="V34" s="896"/>
      <c r="W34" s="896"/>
      <c r="X34" s="896"/>
      <c r="Y34" s="896"/>
      <c r="Z34" s="896"/>
      <c r="AA34" s="896"/>
    </row>
    <row r="35" spans="1:34" ht="15" x14ac:dyDescent="0.3">
      <c r="A35" s="901" t="s">
        <v>669</v>
      </c>
      <c r="B35" s="896"/>
      <c r="C35" s="896"/>
      <c r="D35" s="896"/>
      <c r="E35" s="896"/>
      <c r="F35" s="896"/>
      <c r="G35" s="896"/>
      <c r="H35" s="896"/>
      <c r="I35" s="896"/>
      <c r="J35" s="896"/>
      <c r="K35" s="896"/>
      <c r="L35" s="896"/>
      <c r="M35" s="896"/>
      <c r="N35" s="896"/>
      <c r="O35" s="896"/>
      <c r="P35" s="896"/>
      <c r="Q35" s="896"/>
      <c r="R35" s="896"/>
      <c r="S35" s="896"/>
      <c r="T35" s="896"/>
      <c r="U35" s="896"/>
      <c r="V35" s="896"/>
      <c r="W35" s="896"/>
      <c r="X35" s="896"/>
      <c r="Y35" s="896"/>
      <c r="Z35" s="896"/>
      <c r="AA35" s="896"/>
    </row>
    <row r="36" spans="1:34" ht="15" x14ac:dyDescent="0.3">
      <c r="A36" s="902" t="s">
        <v>668</v>
      </c>
      <c r="B36" s="896">
        <v>1</v>
      </c>
      <c r="C36" s="896">
        <v>1</v>
      </c>
      <c r="D36" s="896">
        <v>1</v>
      </c>
      <c r="E36" s="896">
        <v>1</v>
      </c>
      <c r="F36" s="896">
        <v>1</v>
      </c>
      <c r="G36" s="896">
        <v>1</v>
      </c>
      <c r="H36" s="896">
        <v>1</v>
      </c>
      <c r="I36" s="896">
        <v>1</v>
      </c>
      <c r="J36" s="896">
        <v>1</v>
      </c>
      <c r="K36" s="896">
        <v>1</v>
      </c>
      <c r="L36" s="896">
        <v>1</v>
      </c>
      <c r="M36" s="896">
        <v>1</v>
      </c>
      <c r="N36" s="896">
        <v>1</v>
      </c>
      <c r="O36" s="896">
        <v>1</v>
      </c>
      <c r="P36" s="896">
        <v>1</v>
      </c>
      <c r="Q36" s="896">
        <v>1</v>
      </c>
      <c r="R36" s="896">
        <v>1</v>
      </c>
      <c r="S36" s="896">
        <v>1</v>
      </c>
      <c r="T36" s="896">
        <v>1</v>
      </c>
      <c r="U36" s="896">
        <v>1</v>
      </c>
      <c r="V36" s="896">
        <v>1</v>
      </c>
      <c r="W36" s="896">
        <v>1</v>
      </c>
      <c r="X36" s="896">
        <v>1</v>
      </c>
      <c r="Y36" s="896">
        <v>1</v>
      </c>
      <c r="Z36" s="896">
        <v>1</v>
      </c>
      <c r="AA36" s="896">
        <v>1</v>
      </c>
    </row>
    <row r="37" spans="1:34" ht="15" x14ac:dyDescent="0.3">
      <c r="A37" s="902" t="s">
        <v>667</v>
      </c>
      <c r="B37" s="896"/>
      <c r="C37" s="896"/>
      <c r="D37" s="896">
        <v>2</v>
      </c>
      <c r="E37" s="896">
        <v>2</v>
      </c>
      <c r="F37" s="896">
        <v>2</v>
      </c>
      <c r="G37" s="896">
        <v>2</v>
      </c>
      <c r="H37" s="896">
        <v>6</v>
      </c>
      <c r="I37" s="896">
        <v>7</v>
      </c>
      <c r="J37" s="896">
        <v>8</v>
      </c>
      <c r="K37" s="896">
        <v>8</v>
      </c>
      <c r="L37" s="896">
        <v>10</v>
      </c>
      <c r="M37" s="896">
        <v>10</v>
      </c>
      <c r="N37" s="896">
        <v>10</v>
      </c>
      <c r="O37" s="896">
        <v>10</v>
      </c>
      <c r="P37" s="896">
        <v>11</v>
      </c>
      <c r="Q37" s="896">
        <v>11</v>
      </c>
      <c r="R37" s="896">
        <v>11</v>
      </c>
      <c r="S37" s="896">
        <v>9</v>
      </c>
      <c r="T37" s="896">
        <v>9</v>
      </c>
      <c r="U37" s="896">
        <v>9</v>
      </c>
      <c r="V37" s="896">
        <v>9</v>
      </c>
      <c r="W37" s="896">
        <v>9</v>
      </c>
      <c r="X37" s="896">
        <v>9</v>
      </c>
      <c r="Y37" s="896">
        <v>9</v>
      </c>
      <c r="Z37" s="896">
        <v>9</v>
      </c>
      <c r="AA37" s="896">
        <v>9</v>
      </c>
    </row>
    <row r="38" spans="1:34" ht="16.5" x14ac:dyDescent="0.3">
      <c r="A38" s="902" t="s">
        <v>1244</v>
      </c>
      <c r="B38" s="896"/>
      <c r="C38" s="896"/>
      <c r="D38" s="896"/>
      <c r="E38" s="896"/>
      <c r="F38" s="896"/>
      <c r="G38" s="896"/>
      <c r="H38" s="896"/>
      <c r="I38" s="896">
        <v>1</v>
      </c>
      <c r="J38" s="896">
        <v>1</v>
      </c>
      <c r="K38" s="896">
        <v>1</v>
      </c>
      <c r="L38" s="896">
        <v>1</v>
      </c>
      <c r="M38" s="896">
        <v>1</v>
      </c>
      <c r="N38" s="896">
        <v>1</v>
      </c>
      <c r="O38" s="896">
        <v>1</v>
      </c>
      <c r="P38" s="896">
        <v>1</v>
      </c>
      <c r="Q38" s="896">
        <v>1</v>
      </c>
      <c r="R38" s="896">
        <v>1</v>
      </c>
      <c r="S38" s="896">
        <v>1</v>
      </c>
      <c r="T38" s="896">
        <v>1</v>
      </c>
      <c r="U38" s="896">
        <v>1</v>
      </c>
      <c r="V38" s="896">
        <v>1</v>
      </c>
      <c r="W38" s="896">
        <v>1</v>
      </c>
      <c r="X38" s="896">
        <v>1</v>
      </c>
      <c r="Y38" s="896">
        <v>1</v>
      </c>
      <c r="Z38" s="896">
        <v>1</v>
      </c>
      <c r="AA38" s="896">
        <v>1</v>
      </c>
    </row>
    <row r="39" spans="1:34" ht="15" x14ac:dyDescent="0.3">
      <c r="A39" s="908" t="s">
        <v>1384</v>
      </c>
      <c r="B39" s="896"/>
      <c r="C39" s="896"/>
      <c r="D39" s="896"/>
      <c r="E39" s="896"/>
      <c r="F39" s="896"/>
      <c r="G39" s="896"/>
      <c r="H39" s="896"/>
      <c r="I39" s="896"/>
      <c r="J39" s="896"/>
      <c r="K39" s="896"/>
      <c r="L39" s="896"/>
      <c r="M39" s="896"/>
      <c r="N39" s="896"/>
      <c r="O39" s="896"/>
      <c r="P39" s="896"/>
      <c r="Q39" s="896"/>
      <c r="R39" s="896"/>
      <c r="S39" s="896"/>
      <c r="T39" s="896"/>
      <c r="U39" s="896"/>
      <c r="V39" s="896"/>
      <c r="W39" s="896"/>
      <c r="X39" s="896"/>
      <c r="Y39" s="896"/>
      <c r="Z39" s="896"/>
      <c r="AA39" s="896">
        <v>81</v>
      </c>
    </row>
    <row r="40" spans="1:34" s="159" customFormat="1" ht="15" x14ac:dyDescent="0.3">
      <c r="A40" s="903" t="s">
        <v>666</v>
      </c>
      <c r="B40" s="900"/>
      <c r="C40" s="900"/>
      <c r="D40" s="900"/>
      <c r="E40" s="900"/>
      <c r="F40" s="900"/>
      <c r="G40" s="900"/>
      <c r="H40" s="900"/>
      <c r="I40" s="900"/>
      <c r="J40" s="900"/>
      <c r="K40" s="900"/>
      <c r="L40" s="900"/>
      <c r="M40" s="900"/>
      <c r="N40" s="900"/>
      <c r="O40" s="900"/>
      <c r="P40" s="900"/>
      <c r="Q40" s="900"/>
      <c r="R40" s="900"/>
      <c r="S40" s="900"/>
      <c r="T40" s="900">
        <v>2</v>
      </c>
      <c r="U40" s="900">
        <v>9</v>
      </c>
      <c r="V40" s="900">
        <v>14</v>
      </c>
      <c r="W40" s="900">
        <v>15</v>
      </c>
      <c r="X40" s="900">
        <v>15</v>
      </c>
      <c r="Y40" s="900">
        <v>15</v>
      </c>
      <c r="Z40" s="900">
        <v>15</v>
      </c>
      <c r="AA40" s="900">
        <v>17</v>
      </c>
    </row>
    <row r="41" spans="1:34" ht="15" x14ac:dyDescent="0.3">
      <c r="A41" s="902" t="s">
        <v>665</v>
      </c>
      <c r="B41" s="896"/>
      <c r="C41" s="896"/>
      <c r="D41" s="896"/>
      <c r="E41" s="896"/>
      <c r="F41" s="896"/>
      <c r="G41" s="896"/>
      <c r="H41" s="896"/>
      <c r="I41" s="896"/>
      <c r="J41" s="896"/>
      <c r="K41" s="896"/>
      <c r="L41" s="896"/>
      <c r="M41" s="896"/>
      <c r="N41" s="896"/>
      <c r="O41" s="896"/>
      <c r="P41" s="896"/>
      <c r="Q41" s="896"/>
      <c r="R41" s="896">
        <v>1</v>
      </c>
      <c r="S41" s="896">
        <v>1</v>
      </c>
      <c r="T41" s="896">
        <v>2</v>
      </c>
      <c r="U41" s="909">
        <v>9</v>
      </c>
      <c r="V41" s="909">
        <v>10</v>
      </c>
      <c r="W41" s="909">
        <v>10</v>
      </c>
      <c r="X41" s="909">
        <v>10</v>
      </c>
      <c r="Y41" s="909">
        <v>10</v>
      </c>
      <c r="Z41" s="909">
        <v>10</v>
      </c>
      <c r="AA41" s="909">
        <v>10</v>
      </c>
    </row>
    <row r="42" spans="1:34" ht="15" x14ac:dyDescent="0.3">
      <c r="A42" s="901" t="s">
        <v>664</v>
      </c>
      <c r="B42" s="896"/>
      <c r="C42" s="896"/>
      <c r="D42" s="896"/>
      <c r="E42" s="896"/>
      <c r="F42" s="896"/>
      <c r="G42" s="896">
        <v>1</v>
      </c>
      <c r="H42" s="896">
        <v>1</v>
      </c>
      <c r="I42" s="896">
        <v>1</v>
      </c>
      <c r="J42" s="896">
        <v>1</v>
      </c>
      <c r="K42" s="896">
        <v>1</v>
      </c>
      <c r="L42" s="896">
        <v>1</v>
      </c>
      <c r="M42" s="896">
        <v>1</v>
      </c>
      <c r="N42" s="896">
        <v>1</v>
      </c>
      <c r="O42" s="896">
        <v>1</v>
      </c>
      <c r="P42" s="896">
        <v>1</v>
      </c>
      <c r="Q42" s="896">
        <v>1</v>
      </c>
      <c r="R42" s="896">
        <v>1</v>
      </c>
      <c r="S42" s="896">
        <v>0</v>
      </c>
      <c r="T42" s="896">
        <v>0</v>
      </c>
      <c r="U42" s="896">
        <v>0</v>
      </c>
      <c r="AA42" s="909">
        <v>2</v>
      </c>
    </row>
    <row r="43" spans="1:34" ht="15" x14ac:dyDescent="0.3">
      <c r="A43" s="910" t="s">
        <v>663</v>
      </c>
      <c r="B43" s="896"/>
      <c r="C43" s="896"/>
      <c r="D43" s="896"/>
      <c r="E43" s="896"/>
      <c r="F43" s="896"/>
      <c r="G43" s="896"/>
      <c r="H43" s="896"/>
      <c r="I43" s="896"/>
      <c r="J43" s="896"/>
      <c r="K43" s="896"/>
      <c r="L43" s="896"/>
      <c r="M43" s="896"/>
      <c r="N43" s="896"/>
      <c r="O43" s="896"/>
      <c r="P43" s="896"/>
      <c r="Q43" s="896"/>
      <c r="R43" s="896"/>
      <c r="S43" s="896"/>
      <c r="T43" s="896"/>
      <c r="U43" s="896"/>
      <c r="V43" s="896">
        <v>0</v>
      </c>
      <c r="W43" s="896">
        <v>5</v>
      </c>
      <c r="X43" s="896">
        <v>5</v>
      </c>
      <c r="Y43" s="896">
        <v>5</v>
      </c>
      <c r="Z43" s="896">
        <v>5</v>
      </c>
      <c r="AA43" s="896">
        <v>5</v>
      </c>
    </row>
    <row r="44" spans="1:34" s="159" customFormat="1" ht="15" x14ac:dyDescent="0.3">
      <c r="A44" s="899" t="s">
        <v>662</v>
      </c>
      <c r="B44" s="900">
        <v>1527</v>
      </c>
      <c r="C44" s="900">
        <v>1510</v>
      </c>
      <c r="D44" s="900">
        <v>1509</v>
      </c>
      <c r="E44" s="900">
        <v>1505</v>
      </c>
      <c r="F44" s="900">
        <v>1507</v>
      </c>
      <c r="G44" s="900">
        <v>1508</v>
      </c>
      <c r="H44" s="900">
        <v>1516</v>
      </c>
      <c r="I44" s="900">
        <v>1516</v>
      </c>
      <c r="J44" s="900">
        <v>1495</v>
      </c>
      <c r="K44" s="900">
        <v>1505</v>
      </c>
      <c r="L44" s="900">
        <v>1511</v>
      </c>
      <c r="M44" s="900">
        <v>1495</v>
      </c>
      <c r="N44" s="900">
        <v>1499</v>
      </c>
      <c r="O44" s="900">
        <v>1502</v>
      </c>
      <c r="P44" s="900">
        <v>1503</v>
      </c>
      <c r="Q44" s="900">
        <v>1504</v>
      </c>
      <c r="R44" s="900">
        <v>1506</v>
      </c>
      <c r="S44" s="900">
        <v>1510</v>
      </c>
      <c r="T44" s="900">
        <v>1515</v>
      </c>
      <c r="U44" s="900">
        <v>1522</v>
      </c>
      <c r="V44" s="900">
        <v>1527</v>
      </c>
      <c r="W44" s="900">
        <v>1531</v>
      </c>
      <c r="X44" s="900">
        <v>1535</v>
      </c>
      <c r="Y44" s="900">
        <v>1539</v>
      </c>
      <c r="Z44" s="900">
        <v>1544</v>
      </c>
      <c r="AA44" s="900">
        <v>1545</v>
      </c>
      <c r="AH44" s="159">
        <v>1</v>
      </c>
    </row>
    <row r="45" spans="1:34" ht="15" x14ac:dyDescent="0.3">
      <c r="A45" s="901" t="s">
        <v>661</v>
      </c>
      <c r="B45" s="896"/>
      <c r="C45" s="896"/>
      <c r="D45" s="896"/>
      <c r="E45" s="896"/>
      <c r="H45" s="896">
        <v>4</v>
      </c>
      <c r="I45" s="896">
        <v>7</v>
      </c>
      <c r="J45" s="896">
        <v>9</v>
      </c>
      <c r="K45" s="896">
        <v>12</v>
      </c>
      <c r="L45" s="896">
        <v>14</v>
      </c>
      <c r="M45" s="896">
        <v>17</v>
      </c>
      <c r="N45" s="896">
        <v>19</v>
      </c>
      <c r="O45" s="896">
        <v>21</v>
      </c>
      <c r="P45" s="896">
        <v>20</v>
      </c>
      <c r="Q45" s="896">
        <v>20</v>
      </c>
      <c r="R45" s="896">
        <v>21</v>
      </c>
      <c r="S45" s="896">
        <v>21</v>
      </c>
      <c r="T45" s="896">
        <v>21</v>
      </c>
      <c r="U45" s="896">
        <v>21</v>
      </c>
      <c r="V45" s="896">
        <v>21</v>
      </c>
      <c r="W45" s="896">
        <v>21</v>
      </c>
      <c r="X45" s="896">
        <v>21</v>
      </c>
      <c r="Y45" s="896">
        <v>21</v>
      </c>
      <c r="Z45" s="896">
        <v>21</v>
      </c>
      <c r="AA45" s="896">
        <v>21</v>
      </c>
    </row>
    <row r="46" spans="1:34" ht="15" x14ac:dyDescent="0.3">
      <c r="A46" s="901" t="s">
        <v>660</v>
      </c>
      <c r="B46" s="896">
        <v>106</v>
      </c>
      <c r="C46" s="896">
        <v>105</v>
      </c>
      <c r="D46" s="896">
        <v>101</v>
      </c>
      <c r="E46" s="896">
        <v>99</v>
      </c>
      <c r="F46" s="896">
        <v>98</v>
      </c>
      <c r="G46" s="896">
        <v>96</v>
      </c>
      <c r="H46" s="896">
        <v>91</v>
      </c>
      <c r="I46" s="896">
        <v>90</v>
      </c>
      <c r="J46" s="896">
        <v>90</v>
      </c>
      <c r="K46" s="896">
        <v>90</v>
      </c>
      <c r="L46" s="896">
        <v>90</v>
      </c>
      <c r="M46" s="896">
        <v>84</v>
      </c>
      <c r="N46" s="896">
        <v>82</v>
      </c>
      <c r="O46" s="896">
        <v>82</v>
      </c>
      <c r="P46" s="896">
        <v>82</v>
      </c>
      <c r="Q46" s="896">
        <v>82</v>
      </c>
      <c r="R46" s="896">
        <v>82</v>
      </c>
      <c r="S46" s="896">
        <v>82</v>
      </c>
      <c r="T46" s="896">
        <v>82</v>
      </c>
      <c r="U46" s="896">
        <v>82</v>
      </c>
      <c r="V46" s="896">
        <v>82</v>
      </c>
      <c r="W46" s="896">
        <v>82</v>
      </c>
      <c r="X46" s="896">
        <v>82</v>
      </c>
      <c r="Y46" s="896">
        <v>82</v>
      </c>
      <c r="Z46" s="896">
        <v>82</v>
      </c>
      <c r="AA46" s="896">
        <v>82</v>
      </c>
    </row>
    <row r="47" spans="1:34" ht="15" x14ac:dyDescent="0.3">
      <c r="A47" s="901" t="s">
        <v>659</v>
      </c>
      <c r="B47" s="896">
        <v>971</v>
      </c>
      <c r="C47" s="896">
        <v>960</v>
      </c>
      <c r="D47" s="896">
        <v>965</v>
      </c>
      <c r="E47" s="896">
        <v>972</v>
      </c>
      <c r="F47" s="896">
        <v>975</v>
      </c>
      <c r="G47" s="896">
        <v>978</v>
      </c>
      <c r="H47" s="896">
        <v>988</v>
      </c>
      <c r="I47" s="896">
        <v>986</v>
      </c>
      <c r="J47" s="896">
        <v>994</v>
      </c>
      <c r="K47" s="896">
        <v>1000</v>
      </c>
      <c r="L47" s="896">
        <v>1003</v>
      </c>
      <c r="M47" s="896">
        <v>1011</v>
      </c>
      <c r="N47" s="896">
        <v>1015</v>
      </c>
      <c r="O47" s="896">
        <v>1016</v>
      </c>
      <c r="P47" s="896">
        <v>1018</v>
      </c>
      <c r="Q47" s="896">
        <v>1019</v>
      </c>
      <c r="R47" s="896">
        <v>1020</v>
      </c>
      <c r="S47" s="896">
        <v>1024</v>
      </c>
      <c r="T47" s="896">
        <v>1029</v>
      </c>
      <c r="U47" s="896">
        <v>1036</v>
      </c>
      <c r="V47" s="896">
        <v>1041</v>
      </c>
      <c r="W47" s="896">
        <v>1045</v>
      </c>
      <c r="X47" s="896">
        <v>1049</v>
      </c>
      <c r="Y47" s="896">
        <v>1053</v>
      </c>
      <c r="Z47" s="896">
        <v>1058</v>
      </c>
      <c r="AA47" s="896">
        <v>1059</v>
      </c>
    </row>
    <row r="48" spans="1:34" ht="15" x14ac:dyDescent="0.3">
      <c r="A48" s="901" t="s">
        <v>658</v>
      </c>
      <c r="B48" s="896">
        <v>9</v>
      </c>
      <c r="C48" s="896">
        <v>4</v>
      </c>
      <c r="D48" s="896">
        <v>4</v>
      </c>
      <c r="E48" s="896">
        <v>4</v>
      </c>
      <c r="F48" s="896">
        <v>3</v>
      </c>
      <c r="G48" s="896">
        <v>3</v>
      </c>
      <c r="H48" s="896">
        <v>2</v>
      </c>
      <c r="I48" s="896">
        <v>2</v>
      </c>
      <c r="J48" s="896">
        <v>2</v>
      </c>
      <c r="K48" s="896">
        <v>2</v>
      </c>
      <c r="L48" s="896">
        <v>2</v>
      </c>
      <c r="M48" s="896">
        <v>2</v>
      </c>
      <c r="N48" s="896">
        <v>2</v>
      </c>
      <c r="O48" s="896">
        <v>2</v>
      </c>
      <c r="P48" s="896">
        <v>2</v>
      </c>
      <c r="Q48" s="896">
        <v>2</v>
      </c>
      <c r="R48" s="896">
        <v>2</v>
      </c>
      <c r="S48" s="896">
        <v>2</v>
      </c>
      <c r="T48" s="896">
        <v>2</v>
      </c>
      <c r="U48" s="896">
        <v>2</v>
      </c>
      <c r="V48" s="896">
        <v>2</v>
      </c>
      <c r="W48" s="896">
        <v>2</v>
      </c>
      <c r="X48" s="896">
        <v>2</v>
      </c>
      <c r="Y48" s="896">
        <v>2</v>
      </c>
      <c r="Z48" s="896">
        <v>2</v>
      </c>
      <c r="AA48" s="896">
        <v>2</v>
      </c>
    </row>
    <row r="49" spans="1:27" ht="15" x14ac:dyDescent="0.3">
      <c r="A49" s="901" t="s">
        <v>657</v>
      </c>
      <c r="B49" s="896">
        <v>441</v>
      </c>
      <c r="C49" s="896">
        <v>441</v>
      </c>
      <c r="D49" s="896">
        <v>439</v>
      </c>
      <c r="E49" s="896">
        <v>430</v>
      </c>
      <c r="F49" s="896">
        <v>431</v>
      </c>
      <c r="G49" s="896">
        <v>431</v>
      </c>
      <c r="H49" s="896">
        <v>431</v>
      </c>
      <c r="I49" s="896">
        <v>431</v>
      </c>
      <c r="J49" s="896">
        <v>400</v>
      </c>
      <c r="K49" s="896">
        <v>401</v>
      </c>
      <c r="L49" s="896">
        <v>402</v>
      </c>
      <c r="M49" s="896">
        <v>381</v>
      </c>
      <c r="N49" s="896">
        <v>381</v>
      </c>
      <c r="O49" s="896">
        <v>381</v>
      </c>
      <c r="P49" s="896">
        <v>381</v>
      </c>
      <c r="Q49" s="896">
        <v>381</v>
      </c>
      <c r="R49" s="896">
        <v>381</v>
      </c>
      <c r="S49" s="896">
        <v>381</v>
      </c>
      <c r="T49" s="896">
        <v>381</v>
      </c>
      <c r="U49" s="896">
        <v>381</v>
      </c>
      <c r="V49" s="896">
        <v>381</v>
      </c>
      <c r="W49" s="896">
        <v>381</v>
      </c>
      <c r="X49" s="896">
        <v>381</v>
      </c>
      <c r="Y49" s="896">
        <v>381</v>
      </c>
      <c r="Z49" s="896">
        <v>381</v>
      </c>
      <c r="AA49" s="896">
        <v>381</v>
      </c>
    </row>
    <row r="50" spans="1:27" s="159" customFormat="1" ht="15" x14ac:dyDescent="0.3">
      <c r="A50" s="903" t="s">
        <v>656</v>
      </c>
      <c r="B50" s="900"/>
      <c r="C50" s="900"/>
      <c r="D50" s="900"/>
      <c r="E50" s="900"/>
      <c r="F50" s="900"/>
      <c r="G50" s="900"/>
      <c r="H50" s="900"/>
      <c r="I50" s="900"/>
      <c r="J50" s="900"/>
      <c r="K50" s="900"/>
      <c r="L50" s="900"/>
      <c r="M50" s="900"/>
      <c r="N50" s="900"/>
      <c r="O50" s="900"/>
      <c r="P50" s="900"/>
      <c r="Q50" s="900"/>
      <c r="R50" s="900"/>
      <c r="S50" s="900"/>
      <c r="T50" s="900">
        <v>1</v>
      </c>
      <c r="U50" s="900">
        <v>1</v>
      </c>
      <c r="V50" s="900">
        <v>1</v>
      </c>
      <c r="W50" s="900">
        <v>1</v>
      </c>
      <c r="X50" s="900">
        <v>1</v>
      </c>
      <c r="Y50" s="900">
        <v>1</v>
      </c>
      <c r="Z50" s="900">
        <v>1</v>
      </c>
      <c r="AA50" s="900">
        <v>1</v>
      </c>
    </row>
    <row r="51" spans="1:27" ht="15.75" thickBot="1" x14ac:dyDescent="0.35">
      <c r="A51" s="911" t="s">
        <v>655</v>
      </c>
      <c r="B51" s="912"/>
      <c r="C51" s="912"/>
      <c r="D51" s="912"/>
      <c r="E51" s="912"/>
      <c r="F51" s="912"/>
      <c r="G51" s="912"/>
      <c r="H51" s="912"/>
      <c r="I51" s="912"/>
      <c r="J51" s="912"/>
      <c r="K51" s="912"/>
      <c r="L51" s="912"/>
      <c r="M51" s="912"/>
      <c r="N51" s="912"/>
      <c r="O51" s="912"/>
      <c r="P51" s="912"/>
      <c r="Q51" s="912"/>
      <c r="R51" s="912"/>
      <c r="S51" s="912"/>
      <c r="T51" s="912">
        <v>1</v>
      </c>
      <c r="U51" s="912">
        <v>1</v>
      </c>
      <c r="V51" s="912">
        <v>1</v>
      </c>
      <c r="W51" s="912">
        <v>1</v>
      </c>
      <c r="X51" s="912">
        <v>1</v>
      </c>
      <c r="Y51" s="912">
        <v>1</v>
      </c>
      <c r="Z51" s="912">
        <v>1</v>
      </c>
      <c r="AA51" s="912">
        <v>1</v>
      </c>
    </row>
    <row r="52" spans="1:27" ht="9.75" customHeight="1" thickTop="1" x14ac:dyDescent="0.3">
      <c r="A52" s="901"/>
      <c r="B52" s="896"/>
      <c r="C52" s="896"/>
      <c r="D52" s="896"/>
      <c r="E52" s="896"/>
      <c r="F52" s="896"/>
      <c r="G52" s="896"/>
      <c r="H52" s="896"/>
      <c r="I52" s="896"/>
      <c r="J52" s="896"/>
      <c r="K52" s="896"/>
      <c r="L52" s="896"/>
      <c r="M52" s="896"/>
      <c r="N52" s="896"/>
      <c r="O52" s="896"/>
      <c r="P52" s="896"/>
      <c r="Q52" s="896"/>
      <c r="R52" s="896"/>
      <c r="S52" s="896"/>
      <c r="T52" s="896"/>
      <c r="U52" s="896"/>
      <c r="V52" s="896"/>
      <c r="W52" s="896"/>
      <c r="X52" s="896"/>
      <c r="Y52" s="896"/>
      <c r="Z52" s="896"/>
    </row>
    <row r="53" spans="1:27" ht="20.25" customHeight="1" x14ac:dyDescent="0.3">
      <c r="A53" s="960" t="s">
        <v>654</v>
      </c>
      <c r="B53" s="960"/>
      <c r="C53" s="960"/>
      <c r="D53" s="960"/>
      <c r="E53" s="960"/>
      <c r="F53" s="960"/>
      <c r="G53" s="960"/>
      <c r="H53" s="960"/>
      <c r="I53" s="960"/>
      <c r="J53" s="960"/>
      <c r="K53" s="960"/>
      <c r="L53" s="960"/>
      <c r="M53" s="960"/>
      <c r="N53" s="960"/>
      <c r="O53" s="960"/>
      <c r="P53" s="960"/>
      <c r="Q53" s="960"/>
      <c r="R53" s="960"/>
      <c r="S53" s="960"/>
      <c r="T53" s="960"/>
      <c r="U53" s="960"/>
      <c r="V53" s="960"/>
      <c r="W53" s="960"/>
      <c r="X53" s="960"/>
      <c r="Y53" s="960"/>
      <c r="Z53" s="960"/>
    </row>
    <row r="54" spans="1:27" ht="15" x14ac:dyDescent="0.3">
      <c r="A54" s="1017" t="s">
        <v>1279</v>
      </c>
      <c r="B54" s="1017"/>
      <c r="C54" s="1017"/>
      <c r="D54" s="1017"/>
      <c r="E54" s="1017"/>
      <c r="F54" s="1017"/>
      <c r="G54" s="1017"/>
      <c r="H54" s="1017"/>
      <c r="I54" s="1017"/>
      <c r="J54" s="1017"/>
      <c r="K54" s="1017"/>
      <c r="L54" s="1017"/>
      <c r="M54" s="1017"/>
      <c r="N54" s="1017"/>
      <c r="O54" s="1017"/>
      <c r="P54" s="1017"/>
      <c r="Q54" s="1017"/>
      <c r="R54" s="1017"/>
      <c r="S54" s="1017"/>
      <c r="T54" s="1017"/>
      <c r="U54" s="1017"/>
      <c r="V54" s="1017"/>
      <c r="W54" s="1017"/>
      <c r="X54" s="1017"/>
      <c r="Y54" s="1017"/>
      <c r="Z54" s="1017"/>
    </row>
    <row r="55" spans="1:27" ht="15" x14ac:dyDescent="0.3">
      <c r="A55" s="1017" t="s">
        <v>653</v>
      </c>
      <c r="B55" s="1017"/>
      <c r="C55" s="1017"/>
      <c r="D55" s="1017"/>
      <c r="E55" s="1017"/>
      <c r="F55" s="1017"/>
      <c r="G55" s="1017"/>
      <c r="H55" s="1017"/>
      <c r="I55" s="1017"/>
      <c r="J55" s="1017"/>
      <c r="K55" s="1017"/>
      <c r="L55" s="1017"/>
      <c r="M55" s="1017"/>
      <c r="N55" s="1017"/>
      <c r="O55" s="1017"/>
      <c r="P55" s="1017"/>
      <c r="Q55" s="1017"/>
      <c r="R55" s="1017"/>
      <c r="S55" s="1017"/>
      <c r="T55" s="1017"/>
      <c r="U55" s="1017"/>
      <c r="V55" s="1017"/>
      <c r="W55" s="1017"/>
      <c r="X55" s="1017"/>
      <c r="Y55" s="1017"/>
      <c r="Z55" s="1017"/>
    </row>
    <row r="56" spans="1:27" ht="15" x14ac:dyDescent="0.3"/>
    <row r="57" spans="1:27" ht="15" hidden="1" x14ac:dyDescent="0.3"/>
    <row r="58" spans="1:27" ht="15" hidden="1" x14ac:dyDescent="0.3"/>
  </sheetData>
  <mergeCells count="32">
    <mergeCell ref="N4:N5"/>
    <mergeCell ref="A2:Z2"/>
    <mergeCell ref="A3:Z3"/>
    <mergeCell ref="A4:A5"/>
    <mergeCell ref="B4:B5"/>
    <mergeCell ref="C4:C5"/>
    <mergeCell ref="D4:D5"/>
    <mergeCell ref="E4:E5"/>
    <mergeCell ref="F4:F5"/>
    <mergeCell ref="G4:G5"/>
    <mergeCell ref="H4:H5"/>
    <mergeCell ref="I4:I5"/>
    <mergeCell ref="J4:J5"/>
    <mergeCell ref="K4:K5"/>
    <mergeCell ref="L4:L5"/>
    <mergeCell ref="M4:M5"/>
    <mergeCell ref="AA4:AA5"/>
    <mergeCell ref="A53:Z53"/>
    <mergeCell ref="A54:Z54"/>
    <mergeCell ref="A55:Z55"/>
    <mergeCell ref="U4:U5"/>
    <mergeCell ref="V4:V5"/>
    <mergeCell ref="W4:W5"/>
    <mergeCell ref="X4:X5"/>
    <mergeCell ref="Y4:Y5"/>
    <mergeCell ref="Z4:Z5"/>
    <mergeCell ref="O4:O5"/>
    <mergeCell ref="P4:P5"/>
    <mergeCell ref="Q4:Q5"/>
    <mergeCell ref="R4:R5"/>
    <mergeCell ref="S4:S5"/>
    <mergeCell ref="T4:T5"/>
  </mergeCells>
  <pageMargins left="0.70866141732283472" right="0.70866141732283472" top="0.74803149606299213" bottom="0.74803149606299213" header="0.31496062992125984" footer="0.31496062992125984"/>
  <pageSetup scale="71" fitToWidth="2" orientation="landscape" horizontalDpi="1200" verticalDpi="12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I50"/>
  <sheetViews>
    <sheetView showGridLines="0" zoomScale="90" zoomScaleNormal="90" workbookViewId="0"/>
  </sheetViews>
  <sheetFormatPr baseColWidth="10" defaultColWidth="0" defaultRowHeight="15" zeroHeight="1" x14ac:dyDescent="0.3"/>
  <cols>
    <col min="1" max="1" width="26.85546875" style="41" customWidth="1"/>
    <col min="2" max="5" width="10.7109375" style="41" customWidth="1"/>
    <col min="6" max="6" width="1.85546875" style="41" customWidth="1"/>
    <col min="7" max="7" width="10.42578125" style="41" customWidth="1"/>
    <col min="8" max="8" width="9.85546875" style="41" customWidth="1"/>
    <col min="9" max="10" width="11.42578125" style="41" customWidth="1"/>
    <col min="11" max="11" width="1.5703125" style="41" customWidth="1"/>
    <col min="12" max="12" width="10.140625" style="41" customWidth="1"/>
    <col min="13" max="13" width="9.7109375" style="41" customWidth="1"/>
    <col min="14" max="15" width="11.42578125" style="41" customWidth="1"/>
    <col min="16" max="16" width="1.7109375" style="41" customWidth="1"/>
    <col min="17" max="17" width="9.140625" style="41" customWidth="1"/>
    <col min="18" max="20" width="11.42578125" style="41" customWidth="1"/>
    <col min="21" max="21" width="1.7109375" style="41" customWidth="1"/>
    <col min="22" max="22" width="9.42578125" style="41" customWidth="1"/>
    <col min="23" max="25" width="11.42578125" style="41" customWidth="1"/>
    <col min="26" max="26" width="2.5703125" style="41" customWidth="1"/>
    <col min="27" max="30" width="11.42578125" style="41" customWidth="1"/>
    <col min="31" max="31" width="1.7109375" style="41" customWidth="1"/>
    <col min="32" max="35" width="11.42578125" style="41" customWidth="1"/>
    <col min="36" max="36" width="1.140625" style="41" customWidth="1"/>
    <col min="37" max="40" width="11.42578125" style="41" customWidth="1"/>
    <col min="41" max="41" width="1.42578125" style="41" customWidth="1"/>
    <col min="42" max="45" width="11.42578125" style="41" customWidth="1"/>
    <col min="46" max="46" width="1.7109375" style="41" customWidth="1"/>
    <col min="47" max="50" width="11.42578125" style="41" customWidth="1"/>
    <col min="51" max="51" width="1.5703125" style="41" customWidth="1"/>
    <col min="52" max="55" width="11.42578125" style="41" customWidth="1"/>
    <col min="56" max="56" width="1.42578125" style="41" customWidth="1"/>
    <col min="57" max="60" width="11.42578125" style="41" customWidth="1"/>
    <col min="61" max="61" width="1.28515625" style="41" customWidth="1"/>
    <col min="62" max="65" width="11.42578125" style="41" customWidth="1"/>
    <col min="66" max="66" width="2" style="41" customWidth="1"/>
    <col min="67" max="70" width="11.42578125" style="41" customWidth="1"/>
    <col min="71" max="71" width="1.5703125" style="41" customWidth="1"/>
    <col min="72" max="75" width="11.42578125" style="41" customWidth="1"/>
    <col min="76" max="76" width="1.42578125" style="41" customWidth="1"/>
    <col min="77" max="80" width="11.42578125" style="41" customWidth="1"/>
    <col min="81" max="81" width="1.5703125" style="41" customWidth="1"/>
    <col min="82" max="85" width="11.42578125" style="41" customWidth="1"/>
    <col min="86" max="86" width="1.5703125" style="41" customWidth="1"/>
    <col min="87" max="90" width="11.42578125" style="41" customWidth="1"/>
    <col min="91" max="91" width="1.85546875" style="41" customWidth="1"/>
    <col min="92" max="96" width="11.42578125" style="41" customWidth="1"/>
    <col min="97" max="97" width="1.5703125" style="41" customWidth="1"/>
    <col min="98" max="102" width="11.42578125" style="41" customWidth="1"/>
    <col min="103" max="103" width="1.42578125" style="41" customWidth="1"/>
    <col min="104" max="108" width="11.42578125" style="41" customWidth="1"/>
    <col min="109" max="109" width="1.85546875" style="41" customWidth="1"/>
    <col min="110" max="114" width="11.42578125" style="41" customWidth="1"/>
    <col min="115" max="115" width="1.5703125" style="41" customWidth="1"/>
    <col min="116" max="120" width="11.42578125" style="41" customWidth="1"/>
    <col min="121" max="121" width="2.28515625" style="41" customWidth="1"/>
    <col min="122" max="126" width="11.42578125" style="41" customWidth="1"/>
    <col min="127" max="127" width="2.28515625" style="41" customWidth="1"/>
    <col min="128" max="132" width="11.42578125" style="41" customWidth="1"/>
    <col min="133" max="133" width="2.28515625" style="41" customWidth="1"/>
    <col min="134" max="139" width="11.42578125" style="41" customWidth="1"/>
    <col min="140" max="16384" width="11.42578125" style="41" hidden="1"/>
  </cols>
  <sheetData>
    <row r="1" spans="1:138" s="37" customFormat="1" ht="15" customHeight="1" x14ac:dyDescent="0.35">
      <c r="A1" s="36"/>
      <c r="B1" s="488"/>
      <c r="C1" s="488"/>
      <c r="D1" s="488"/>
      <c r="E1" s="488"/>
      <c r="F1" s="488"/>
      <c r="G1" s="488"/>
      <c r="H1" s="488"/>
      <c r="I1" s="488"/>
      <c r="J1" s="488"/>
      <c r="K1" s="488"/>
      <c r="L1" s="488"/>
      <c r="M1" s="488"/>
      <c r="N1" s="488"/>
      <c r="O1" s="488"/>
      <c r="P1" s="488"/>
      <c r="Q1" s="488"/>
      <c r="R1" s="488"/>
      <c r="S1" s="488"/>
      <c r="T1" s="488"/>
      <c r="U1" s="488"/>
      <c r="V1" s="488"/>
      <c r="W1" s="488"/>
      <c r="X1" s="488"/>
      <c r="Y1" s="488"/>
    </row>
    <row r="2" spans="1:138" s="38" customFormat="1" ht="15" customHeight="1" x14ac:dyDescent="0.3">
      <c r="A2" s="1028" t="s">
        <v>542</v>
      </c>
      <c r="B2" s="1028"/>
      <c r="C2" s="1028"/>
      <c r="D2" s="1028"/>
      <c r="E2" s="1028"/>
      <c r="F2" s="1028"/>
      <c r="G2" s="1028"/>
      <c r="H2" s="1028"/>
      <c r="I2" s="1028"/>
      <c r="J2" s="1028"/>
      <c r="K2" s="1028"/>
      <c r="L2" s="1028"/>
      <c r="M2" s="1028"/>
      <c r="N2" s="1028"/>
      <c r="O2" s="1028"/>
      <c r="P2" s="1028"/>
      <c r="Q2" s="1028"/>
      <c r="R2" s="1028"/>
      <c r="S2" s="1028"/>
      <c r="T2" s="1028"/>
      <c r="U2" s="1028"/>
      <c r="V2" s="1028"/>
      <c r="W2" s="1028"/>
      <c r="X2" s="1028"/>
      <c r="Y2" s="1028"/>
      <c r="Z2" s="1028"/>
      <c r="AA2" s="1028"/>
      <c r="AB2" s="1028"/>
      <c r="AC2" s="1028"/>
      <c r="AD2" s="1028"/>
      <c r="AE2" s="1028"/>
      <c r="AF2" s="1028"/>
      <c r="AG2" s="1028"/>
      <c r="AH2" s="1028"/>
      <c r="AI2" s="1028"/>
      <c r="AJ2" s="1028"/>
      <c r="AK2" s="1028"/>
      <c r="AL2" s="1028"/>
      <c r="AM2" s="1028"/>
      <c r="AN2" s="1028"/>
      <c r="AO2" s="1028"/>
      <c r="AP2" s="1028"/>
      <c r="AQ2" s="1028"/>
      <c r="AR2" s="1028"/>
      <c r="AS2" s="1028"/>
      <c r="AT2" s="1028"/>
      <c r="AU2" s="1028"/>
      <c r="AV2" s="1028"/>
      <c r="AW2" s="1028"/>
      <c r="AX2" s="1028"/>
      <c r="AY2" s="1028"/>
      <c r="AZ2" s="1028"/>
      <c r="BA2" s="1028"/>
      <c r="BB2" s="1028"/>
      <c r="BC2" s="1028"/>
      <c r="BD2" s="1028"/>
      <c r="BE2" s="1028"/>
      <c r="BF2" s="1028"/>
      <c r="BG2" s="1028"/>
      <c r="BH2" s="1028"/>
      <c r="BI2" s="1028"/>
      <c r="BJ2" s="1028"/>
      <c r="BK2" s="1028"/>
      <c r="BL2" s="1028"/>
      <c r="BM2" s="1028"/>
      <c r="BN2" s="1028"/>
      <c r="BO2" s="1028"/>
      <c r="BP2" s="1028"/>
      <c r="BQ2" s="1028"/>
      <c r="BR2" s="1028"/>
      <c r="BS2" s="1028"/>
      <c r="BT2" s="1028"/>
      <c r="BU2" s="1028"/>
      <c r="BV2" s="1028"/>
      <c r="BW2" s="1028"/>
      <c r="BX2" s="1028"/>
      <c r="BY2" s="1028"/>
      <c r="BZ2" s="1028"/>
      <c r="CA2" s="1028"/>
      <c r="CB2" s="1028"/>
      <c r="CC2" s="1028"/>
      <c r="CD2" s="1028"/>
      <c r="CE2" s="1028"/>
      <c r="CF2" s="1028"/>
      <c r="CG2" s="1028"/>
      <c r="CH2" s="1028"/>
      <c r="CI2" s="1028"/>
      <c r="CJ2" s="1028"/>
      <c r="CK2" s="1028"/>
      <c r="CL2" s="1028"/>
      <c r="CM2" s="1028"/>
      <c r="CN2" s="1028"/>
      <c r="CO2" s="1028"/>
      <c r="CP2" s="1028"/>
      <c r="CQ2" s="1028"/>
      <c r="CR2" s="1028"/>
      <c r="CS2" s="1028"/>
      <c r="CT2" s="1028"/>
      <c r="CU2" s="1028"/>
      <c r="CV2" s="1028"/>
      <c r="CW2" s="1028"/>
      <c r="CX2" s="1028"/>
      <c r="CY2" s="1028"/>
      <c r="CZ2" s="1028"/>
      <c r="DA2" s="1028"/>
      <c r="DB2" s="1028"/>
      <c r="DC2" s="1028"/>
      <c r="DD2" s="1028"/>
      <c r="DE2" s="1028"/>
      <c r="DF2" s="1028"/>
      <c r="DG2" s="1028"/>
      <c r="DH2" s="1028"/>
      <c r="DI2" s="1028"/>
      <c r="DJ2" s="1028"/>
      <c r="DK2" s="1028"/>
      <c r="DL2" s="1028"/>
      <c r="DM2" s="1028"/>
      <c r="DN2" s="1028"/>
      <c r="DO2" s="1028"/>
      <c r="DP2" s="1028"/>
      <c r="DQ2" s="1028"/>
      <c r="DR2" s="1028"/>
      <c r="DS2" s="1028"/>
      <c r="DT2" s="1028"/>
      <c r="DU2" s="1028"/>
      <c r="DV2" s="1028"/>
      <c r="DW2" s="1028"/>
      <c r="DX2" s="1028"/>
      <c r="DY2" s="1028"/>
      <c r="DZ2" s="1028"/>
      <c r="EA2" s="1028"/>
      <c r="EB2" s="1028"/>
      <c r="EC2" s="1028"/>
      <c r="ED2" s="1028"/>
      <c r="EE2" s="1028"/>
      <c r="EF2" s="1028"/>
      <c r="EG2" s="1028"/>
      <c r="EH2" s="1028"/>
    </row>
    <row r="3" spans="1:138" s="636" customFormat="1" ht="35.1" customHeight="1" thickBot="1" x14ac:dyDescent="0.4">
      <c r="A3" s="1027" t="s">
        <v>1347</v>
      </c>
      <c r="B3" s="1027"/>
      <c r="C3" s="1027"/>
      <c r="D3" s="1027"/>
      <c r="E3" s="1027"/>
      <c r="F3" s="1027"/>
      <c r="G3" s="1027"/>
      <c r="H3" s="1027"/>
      <c r="I3" s="1027"/>
      <c r="J3" s="1027"/>
      <c r="K3" s="1027"/>
      <c r="L3" s="1027"/>
      <c r="M3" s="1027"/>
      <c r="N3" s="1027"/>
      <c r="O3" s="1027"/>
      <c r="P3" s="1027"/>
      <c r="Q3" s="1027"/>
      <c r="R3" s="1027"/>
      <c r="S3" s="1027"/>
      <c r="T3" s="1027"/>
      <c r="U3" s="1027"/>
      <c r="V3" s="1027"/>
      <c r="W3" s="1027"/>
      <c r="X3" s="1027"/>
      <c r="Y3" s="1027"/>
      <c r="Z3" s="1027"/>
      <c r="AA3" s="1027"/>
      <c r="AB3" s="1027"/>
      <c r="AC3" s="1027"/>
      <c r="AD3" s="1027"/>
      <c r="AE3" s="1027"/>
      <c r="AF3" s="1027"/>
      <c r="AG3" s="1027"/>
      <c r="AH3" s="1027"/>
      <c r="AI3" s="1027"/>
      <c r="AJ3" s="1027"/>
      <c r="AK3" s="1027"/>
      <c r="AL3" s="1027"/>
      <c r="AM3" s="1027"/>
      <c r="AN3" s="1027"/>
      <c r="AO3" s="1027"/>
      <c r="AP3" s="1027"/>
      <c r="AQ3" s="1027"/>
      <c r="AR3" s="1027"/>
      <c r="AS3" s="1027"/>
      <c r="AT3" s="1027"/>
      <c r="AU3" s="1027"/>
      <c r="AV3" s="1027"/>
      <c r="AW3" s="1027"/>
      <c r="AX3" s="1027"/>
      <c r="AY3" s="1027"/>
      <c r="AZ3" s="1027"/>
      <c r="BA3" s="1027"/>
      <c r="BB3" s="1027"/>
      <c r="BC3" s="1027"/>
      <c r="BD3" s="1027"/>
      <c r="BE3" s="1027"/>
      <c r="BF3" s="1027"/>
      <c r="BG3" s="1027"/>
      <c r="BH3" s="1027"/>
      <c r="BI3" s="1027"/>
      <c r="BJ3" s="1027"/>
      <c r="BK3" s="1027"/>
      <c r="BL3" s="1027"/>
      <c r="BM3" s="1027"/>
      <c r="BN3" s="1027"/>
      <c r="BO3" s="1027"/>
      <c r="BP3" s="1027"/>
      <c r="BQ3" s="1027"/>
      <c r="BR3" s="1027"/>
      <c r="BS3" s="1027"/>
      <c r="BT3" s="1027"/>
      <c r="BU3" s="1027"/>
      <c r="BV3" s="1027"/>
      <c r="BW3" s="1027"/>
      <c r="BX3" s="1027"/>
      <c r="BY3" s="1027"/>
      <c r="BZ3" s="1027"/>
      <c r="CA3" s="1027"/>
      <c r="CB3" s="1027"/>
      <c r="CC3" s="1027"/>
      <c r="CD3" s="1027"/>
      <c r="CE3" s="1027"/>
      <c r="CF3" s="1027"/>
      <c r="CG3" s="1027"/>
      <c r="CH3" s="1027"/>
      <c r="CI3" s="1027"/>
      <c r="CJ3" s="1027"/>
      <c r="CK3" s="1027"/>
      <c r="CL3" s="1027"/>
      <c r="CM3" s="1027"/>
      <c r="CN3" s="1027"/>
      <c r="CO3" s="1027"/>
      <c r="CP3" s="1027"/>
      <c r="CQ3" s="1027"/>
      <c r="CR3" s="1027"/>
      <c r="CS3" s="1027"/>
      <c r="CT3" s="1027"/>
      <c r="CU3" s="1027"/>
      <c r="CV3" s="1027"/>
      <c r="CW3" s="1027"/>
      <c r="CX3" s="1027"/>
      <c r="CY3" s="1027"/>
      <c r="CZ3" s="1027"/>
      <c r="DA3" s="1027"/>
      <c r="DB3" s="1027"/>
      <c r="DC3" s="1027"/>
      <c r="DD3" s="1027"/>
      <c r="DE3" s="1027"/>
      <c r="DF3" s="1027"/>
      <c r="DG3" s="1027"/>
      <c r="DH3" s="1027"/>
      <c r="DI3" s="1027"/>
      <c r="DJ3" s="1027"/>
      <c r="DK3" s="1027"/>
      <c r="DL3" s="1027"/>
      <c r="DM3" s="1027"/>
      <c r="DN3" s="1027"/>
      <c r="DO3" s="1027"/>
      <c r="DP3" s="1027"/>
      <c r="DQ3" s="1027"/>
      <c r="DR3" s="1027"/>
      <c r="DS3" s="1027"/>
      <c r="DT3" s="1027"/>
      <c r="DU3" s="1027"/>
      <c r="DV3" s="1027"/>
      <c r="DW3" s="1027"/>
      <c r="DX3" s="1027"/>
      <c r="DY3" s="1027"/>
      <c r="DZ3" s="1027"/>
      <c r="EA3" s="1027"/>
      <c r="EB3" s="1027"/>
      <c r="EC3" s="1027"/>
      <c r="ED3" s="1027"/>
      <c r="EE3" s="1027"/>
      <c r="EF3" s="1027"/>
      <c r="EG3" s="1027"/>
      <c r="EH3" s="1027"/>
    </row>
    <row r="4" spans="1:138" ht="30.75" customHeight="1" thickTop="1" thickBot="1" x14ac:dyDescent="0.35">
      <c r="A4" s="956" t="s">
        <v>1243</v>
      </c>
      <c r="B4" s="1024">
        <v>2000</v>
      </c>
      <c r="C4" s="1024"/>
      <c r="D4" s="1024"/>
      <c r="E4" s="1024"/>
      <c r="F4" s="503"/>
      <c r="G4" s="1024">
        <v>2001</v>
      </c>
      <c r="H4" s="1024"/>
      <c r="I4" s="1024"/>
      <c r="J4" s="1024"/>
      <c r="K4" s="503"/>
      <c r="L4" s="1024">
        <v>2002</v>
      </c>
      <c r="M4" s="1024"/>
      <c r="N4" s="1024"/>
      <c r="O4" s="1024"/>
      <c r="P4" s="503"/>
      <c r="Q4" s="1024">
        <v>2003</v>
      </c>
      <c r="R4" s="1024"/>
      <c r="S4" s="1024"/>
      <c r="T4" s="1024"/>
      <c r="U4" s="503"/>
      <c r="V4" s="1024">
        <v>2004</v>
      </c>
      <c r="W4" s="1024"/>
      <c r="X4" s="1024"/>
      <c r="Y4" s="1024"/>
      <c r="Z4" s="472"/>
      <c r="AA4" s="1024">
        <v>2005</v>
      </c>
      <c r="AB4" s="1024"/>
      <c r="AC4" s="1024"/>
      <c r="AD4" s="1024"/>
      <c r="AE4" s="503"/>
      <c r="AF4" s="1024">
        <v>2006</v>
      </c>
      <c r="AG4" s="1024"/>
      <c r="AH4" s="1024"/>
      <c r="AI4" s="1024"/>
      <c r="AJ4" s="503"/>
      <c r="AK4" s="1024">
        <v>2007</v>
      </c>
      <c r="AL4" s="1024"/>
      <c r="AM4" s="1024"/>
      <c r="AN4" s="1024"/>
      <c r="AO4" s="503"/>
      <c r="AP4" s="1024">
        <v>2008</v>
      </c>
      <c r="AQ4" s="1024"/>
      <c r="AR4" s="1024"/>
      <c r="AS4" s="1024"/>
      <c r="AT4" s="503"/>
      <c r="AU4" s="1024">
        <v>2009</v>
      </c>
      <c r="AV4" s="1024"/>
      <c r="AW4" s="1024"/>
      <c r="AX4" s="1024"/>
      <c r="AY4" s="503"/>
      <c r="AZ4" s="1024">
        <v>2010</v>
      </c>
      <c r="BA4" s="1024"/>
      <c r="BB4" s="1024"/>
      <c r="BC4" s="1024"/>
      <c r="BD4" s="503"/>
      <c r="BE4" s="1024">
        <v>2011</v>
      </c>
      <c r="BF4" s="1024"/>
      <c r="BG4" s="1024"/>
      <c r="BH4" s="1024"/>
      <c r="BI4" s="503"/>
      <c r="BJ4" s="1024">
        <v>2012</v>
      </c>
      <c r="BK4" s="1024"/>
      <c r="BL4" s="1024"/>
      <c r="BM4" s="1024"/>
      <c r="BN4" s="503"/>
      <c r="BO4" s="1024">
        <v>2013</v>
      </c>
      <c r="BP4" s="1024"/>
      <c r="BQ4" s="1024"/>
      <c r="BR4" s="1024"/>
      <c r="BS4" s="472"/>
      <c r="BT4" s="1024">
        <v>2014</v>
      </c>
      <c r="BU4" s="1024"/>
      <c r="BV4" s="1024"/>
      <c r="BW4" s="1024"/>
      <c r="BX4" s="503"/>
      <c r="BY4" s="1024">
        <v>2015</v>
      </c>
      <c r="BZ4" s="1024"/>
      <c r="CA4" s="1024"/>
      <c r="CB4" s="1024"/>
      <c r="CC4" s="503"/>
      <c r="CD4" s="1024">
        <v>2016</v>
      </c>
      <c r="CE4" s="1024"/>
      <c r="CF4" s="1024"/>
      <c r="CG4" s="1024"/>
      <c r="CH4" s="503"/>
      <c r="CI4" s="1024">
        <v>2017</v>
      </c>
      <c r="CJ4" s="1024"/>
      <c r="CK4" s="1024"/>
      <c r="CL4" s="1024"/>
      <c r="CM4" s="503"/>
      <c r="CN4" s="1024">
        <v>2018</v>
      </c>
      <c r="CO4" s="1024"/>
      <c r="CP4" s="1024"/>
      <c r="CQ4" s="1024"/>
      <c r="CR4" s="1024"/>
      <c r="CS4" s="503"/>
      <c r="CT4" s="1024">
        <v>2019</v>
      </c>
      <c r="CU4" s="1024"/>
      <c r="CV4" s="1024"/>
      <c r="CW4" s="1024"/>
      <c r="CX4" s="1024"/>
      <c r="CY4" s="503"/>
      <c r="CZ4" s="1024">
        <v>2020</v>
      </c>
      <c r="DA4" s="1024"/>
      <c r="DB4" s="1024"/>
      <c r="DC4" s="1024"/>
      <c r="DD4" s="1024"/>
      <c r="DE4" s="610">
        <v>2021</v>
      </c>
      <c r="DF4" s="1022">
        <v>2021</v>
      </c>
      <c r="DG4" s="1022"/>
      <c r="DH4" s="1022"/>
      <c r="DI4" s="1022"/>
      <c r="DJ4" s="1022"/>
      <c r="DK4" s="610"/>
      <c r="DL4" s="1022">
        <v>2022</v>
      </c>
      <c r="DM4" s="1022"/>
      <c r="DN4" s="1022"/>
      <c r="DO4" s="1022"/>
      <c r="DP4" s="1022"/>
      <c r="DQ4" s="610"/>
      <c r="DR4" s="1022">
        <v>2023</v>
      </c>
      <c r="DS4" s="1022"/>
      <c r="DT4" s="1022"/>
      <c r="DU4" s="1022"/>
      <c r="DV4" s="1022"/>
      <c r="DW4" s="610"/>
      <c r="DX4" s="1022">
        <v>2024</v>
      </c>
      <c r="DY4" s="1022"/>
      <c r="DZ4" s="1022"/>
      <c r="EA4" s="1022"/>
      <c r="EB4" s="1022"/>
      <c r="EC4" s="610"/>
      <c r="ED4" s="1022">
        <v>2025</v>
      </c>
      <c r="EE4" s="1022"/>
      <c r="EF4" s="1022"/>
      <c r="EG4" s="1022"/>
      <c r="EH4" s="1022"/>
    </row>
    <row r="5" spans="1:138" ht="33.75" customHeight="1" x14ac:dyDescent="0.3">
      <c r="A5" s="1023"/>
      <c r="B5" s="1023" t="s">
        <v>18</v>
      </c>
      <c r="C5" s="1023" t="s">
        <v>650</v>
      </c>
      <c r="D5" s="1023" t="s">
        <v>649</v>
      </c>
      <c r="E5" s="1023" t="s">
        <v>645</v>
      </c>
      <c r="F5" s="504"/>
      <c r="G5" s="1023" t="s">
        <v>18</v>
      </c>
      <c r="H5" s="1023" t="s">
        <v>650</v>
      </c>
      <c r="I5" s="1023" t="s">
        <v>649</v>
      </c>
      <c r="J5" s="1023" t="s">
        <v>645</v>
      </c>
      <c r="K5" s="504"/>
      <c r="L5" s="1023" t="s">
        <v>18</v>
      </c>
      <c r="M5" s="1023" t="s">
        <v>650</v>
      </c>
      <c r="N5" s="1023" t="s">
        <v>649</v>
      </c>
      <c r="O5" s="1023" t="s">
        <v>645</v>
      </c>
      <c r="P5" s="504"/>
      <c r="Q5" s="1023" t="s">
        <v>18</v>
      </c>
      <c r="R5" s="1023" t="s">
        <v>650</v>
      </c>
      <c r="S5" s="1023" t="s">
        <v>649</v>
      </c>
      <c r="T5" s="1023" t="s">
        <v>645</v>
      </c>
      <c r="U5" s="504"/>
      <c r="V5" s="1023" t="s">
        <v>18</v>
      </c>
      <c r="W5" s="1023" t="s">
        <v>650</v>
      </c>
      <c r="X5" s="1023" t="s">
        <v>649</v>
      </c>
      <c r="Y5" s="1023" t="s">
        <v>645</v>
      </c>
      <c r="AA5" s="1023" t="s">
        <v>18</v>
      </c>
      <c r="AB5" s="1023" t="s">
        <v>650</v>
      </c>
      <c r="AC5" s="1023" t="s">
        <v>649</v>
      </c>
      <c r="AD5" s="1023" t="s">
        <v>645</v>
      </c>
      <c r="AE5" s="504"/>
      <c r="AF5" s="1023" t="s">
        <v>18</v>
      </c>
      <c r="AG5" s="1023" t="s">
        <v>650</v>
      </c>
      <c r="AH5" s="1023" t="s">
        <v>649</v>
      </c>
      <c r="AI5" s="1023" t="s">
        <v>645</v>
      </c>
      <c r="AJ5" s="504"/>
      <c r="AK5" s="1023" t="s">
        <v>18</v>
      </c>
      <c r="AL5" s="1023" t="s">
        <v>650</v>
      </c>
      <c r="AM5" s="1023" t="s">
        <v>649</v>
      </c>
      <c r="AN5" s="1023" t="s">
        <v>645</v>
      </c>
      <c r="AO5" s="504"/>
      <c r="AP5" s="1023" t="s">
        <v>18</v>
      </c>
      <c r="AQ5" s="1023" t="s">
        <v>650</v>
      </c>
      <c r="AR5" s="1023" t="s">
        <v>649</v>
      </c>
      <c r="AS5" s="1023" t="s">
        <v>645</v>
      </c>
      <c r="AT5" s="504"/>
      <c r="AU5" s="1023" t="s">
        <v>18</v>
      </c>
      <c r="AV5" s="1023" t="s">
        <v>650</v>
      </c>
      <c r="AW5" s="1023" t="s">
        <v>649</v>
      </c>
      <c r="AX5" s="1023" t="s">
        <v>645</v>
      </c>
      <c r="AY5" s="504"/>
      <c r="AZ5" s="1023" t="s">
        <v>18</v>
      </c>
      <c r="BA5" s="1023" t="s">
        <v>650</v>
      </c>
      <c r="BB5" s="1023" t="s">
        <v>649</v>
      </c>
      <c r="BC5" s="1023" t="s">
        <v>645</v>
      </c>
      <c r="BD5" s="504"/>
      <c r="BE5" s="1023" t="s">
        <v>18</v>
      </c>
      <c r="BF5" s="1023" t="s">
        <v>650</v>
      </c>
      <c r="BG5" s="1023" t="s">
        <v>649</v>
      </c>
      <c r="BH5" s="1023" t="s">
        <v>645</v>
      </c>
      <c r="BI5" s="504"/>
      <c r="BJ5" s="1023" t="s">
        <v>18</v>
      </c>
      <c r="BK5" s="1023" t="s">
        <v>1241</v>
      </c>
      <c r="BL5" s="1023" t="s">
        <v>1242</v>
      </c>
      <c r="BM5" s="1023" t="s">
        <v>645</v>
      </c>
      <c r="BN5" s="504"/>
      <c r="BO5" s="1023" t="s">
        <v>18</v>
      </c>
      <c r="BP5" s="1023" t="s">
        <v>1241</v>
      </c>
      <c r="BQ5" s="1023" t="s">
        <v>1242</v>
      </c>
      <c r="BR5" s="1023" t="s">
        <v>645</v>
      </c>
      <c r="BT5" s="1023" t="s">
        <v>18</v>
      </c>
      <c r="BU5" s="1023" t="s">
        <v>1241</v>
      </c>
      <c r="BV5" s="1023" t="s">
        <v>1242</v>
      </c>
      <c r="BW5" s="1023" t="s">
        <v>645</v>
      </c>
      <c r="BX5" s="504"/>
      <c r="BY5" s="1023" t="s">
        <v>18</v>
      </c>
      <c r="BZ5" s="1023" t="s">
        <v>1241</v>
      </c>
      <c r="CA5" s="1023" t="s">
        <v>1242</v>
      </c>
      <c r="CB5" s="1023" t="s">
        <v>645</v>
      </c>
      <c r="CC5" s="504"/>
      <c r="CD5" s="1023" t="s">
        <v>18</v>
      </c>
      <c r="CE5" s="1023" t="s">
        <v>1241</v>
      </c>
      <c r="CF5" s="1023" t="s">
        <v>1242</v>
      </c>
      <c r="CG5" s="1023" t="s">
        <v>645</v>
      </c>
      <c r="CH5" s="504"/>
      <c r="CI5" s="1023" t="s">
        <v>18</v>
      </c>
      <c r="CJ5" s="1023" t="s">
        <v>1241</v>
      </c>
      <c r="CK5" s="1023" t="s">
        <v>1242</v>
      </c>
      <c r="CL5" s="1023" t="s">
        <v>645</v>
      </c>
      <c r="CM5" s="504"/>
      <c r="CN5" s="1023" t="s">
        <v>648</v>
      </c>
      <c r="CO5" s="1023" t="s">
        <v>647</v>
      </c>
      <c r="CP5" s="1023" t="s">
        <v>646</v>
      </c>
      <c r="CQ5" s="1023" t="s">
        <v>645</v>
      </c>
      <c r="CR5" s="1023" t="s">
        <v>644</v>
      </c>
      <c r="CS5" s="504"/>
      <c r="CT5" s="1023" t="s">
        <v>648</v>
      </c>
      <c r="CU5" s="1023" t="s">
        <v>647</v>
      </c>
      <c r="CV5" s="1023" t="s">
        <v>646</v>
      </c>
      <c r="CW5" s="1023" t="s">
        <v>645</v>
      </c>
      <c r="CX5" s="1023" t="s">
        <v>644</v>
      </c>
      <c r="CY5" s="504"/>
      <c r="CZ5" s="1023" t="s">
        <v>648</v>
      </c>
      <c r="DA5" s="1023" t="s">
        <v>647</v>
      </c>
      <c r="DB5" s="1023" t="s">
        <v>646</v>
      </c>
      <c r="DC5" s="1023" t="s">
        <v>645</v>
      </c>
      <c r="DD5" s="1023" t="s">
        <v>644</v>
      </c>
      <c r="DE5" s="1021"/>
      <c r="DF5" s="1021" t="s">
        <v>648</v>
      </c>
      <c r="DG5" s="1021" t="s">
        <v>647</v>
      </c>
      <c r="DH5" s="1021" t="s">
        <v>646</v>
      </c>
      <c r="DI5" s="1021" t="s">
        <v>645</v>
      </c>
      <c r="DJ5" s="1021" t="s">
        <v>644</v>
      </c>
      <c r="DK5" s="1021"/>
      <c r="DL5" s="1021" t="s">
        <v>648</v>
      </c>
      <c r="DM5" s="1021" t="s">
        <v>647</v>
      </c>
      <c r="DN5" s="1021" t="s">
        <v>646</v>
      </c>
      <c r="DO5" s="1021" t="s">
        <v>645</v>
      </c>
      <c r="DP5" s="1021" t="s">
        <v>644</v>
      </c>
      <c r="DQ5" s="1021"/>
      <c r="DR5" s="1021" t="s">
        <v>648</v>
      </c>
      <c r="DS5" s="1021" t="s">
        <v>647</v>
      </c>
      <c r="DT5" s="1021" t="s">
        <v>646</v>
      </c>
      <c r="DU5" s="1021" t="s">
        <v>645</v>
      </c>
      <c r="DV5" s="1021" t="s">
        <v>644</v>
      </c>
      <c r="DW5" s="1021"/>
      <c r="DX5" s="1021" t="s">
        <v>648</v>
      </c>
      <c r="DY5" s="1021" t="s">
        <v>647</v>
      </c>
      <c r="DZ5" s="1021" t="s">
        <v>646</v>
      </c>
      <c r="EA5" s="1021" t="s">
        <v>645</v>
      </c>
      <c r="EB5" s="1021" t="s">
        <v>644</v>
      </c>
      <c r="EC5" s="1021"/>
      <c r="ED5" s="1021" t="s">
        <v>648</v>
      </c>
      <c r="EE5" s="1021" t="s">
        <v>647</v>
      </c>
      <c r="EF5" s="1021" t="s">
        <v>646</v>
      </c>
      <c r="EG5" s="1021" t="s">
        <v>645</v>
      </c>
      <c r="EH5" s="1021" t="s">
        <v>644</v>
      </c>
    </row>
    <row r="6" spans="1:138" ht="33.75" customHeight="1" thickBot="1" x14ac:dyDescent="0.35">
      <c r="A6" s="957"/>
      <c r="B6" s="957"/>
      <c r="C6" s="957"/>
      <c r="D6" s="957"/>
      <c r="E6" s="957"/>
      <c r="F6" s="505"/>
      <c r="G6" s="957"/>
      <c r="H6" s="957"/>
      <c r="I6" s="957"/>
      <c r="J6" s="957"/>
      <c r="K6" s="505"/>
      <c r="L6" s="957"/>
      <c r="M6" s="957"/>
      <c r="N6" s="957"/>
      <c r="O6" s="957"/>
      <c r="P6" s="505"/>
      <c r="Q6" s="957"/>
      <c r="R6" s="957"/>
      <c r="S6" s="957"/>
      <c r="T6" s="957"/>
      <c r="U6" s="505"/>
      <c r="V6" s="957"/>
      <c r="W6" s="957"/>
      <c r="X6" s="957"/>
      <c r="Y6" s="957"/>
      <c r="Z6" s="473"/>
      <c r="AA6" s="957"/>
      <c r="AB6" s="957"/>
      <c r="AC6" s="957"/>
      <c r="AD6" s="957"/>
      <c r="AE6" s="505"/>
      <c r="AF6" s="957"/>
      <c r="AG6" s="957"/>
      <c r="AH6" s="957"/>
      <c r="AI6" s="957"/>
      <c r="AJ6" s="505"/>
      <c r="AK6" s="957"/>
      <c r="AL6" s="957"/>
      <c r="AM6" s="957"/>
      <c r="AN6" s="957"/>
      <c r="AO6" s="505"/>
      <c r="AP6" s="957"/>
      <c r="AQ6" s="957"/>
      <c r="AR6" s="957"/>
      <c r="AS6" s="957"/>
      <c r="AT6" s="505"/>
      <c r="AU6" s="957"/>
      <c r="AV6" s="957"/>
      <c r="AW6" s="957"/>
      <c r="AX6" s="957"/>
      <c r="AY6" s="505"/>
      <c r="AZ6" s="957"/>
      <c r="BA6" s="957"/>
      <c r="BB6" s="957"/>
      <c r="BC6" s="957"/>
      <c r="BD6" s="505"/>
      <c r="BE6" s="957"/>
      <c r="BF6" s="957"/>
      <c r="BG6" s="957"/>
      <c r="BH6" s="957"/>
      <c r="BI6" s="505"/>
      <c r="BJ6" s="957"/>
      <c r="BK6" s="957"/>
      <c r="BL6" s="957"/>
      <c r="BM6" s="957"/>
      <c r="BN6" s="505"/>
      <c r="BO6" s="957"/>
      <c r="BP6" s="957"/>
      <c r="BQ6" s="957"/>
      <c r="BR6" s="957"/>
      <c r="BS6" s="473"/>
      <c r="BT6" s="957"/>
      <c r="BU6" s="957"/>
      <c r="BV6" s="957"/>
      <c r="BW6" s="957"/>
      <c r="BX6" s="435"/>
      <c r="BY6" s="957"/>
      <c r="BZ6" s="957"/>
      <c r="CA6" s="957"/>
      <c r="CB6" s="957"/>
      <c r="CC6" s="435"/>
      <c r="CD6" s="957"/>
      <c r="CE6" s="957"/>
      <c r="CF6" s="957"/>
      <c r="CG6" s="957"/>
      <c r="CH6" s="435"/>
      <c r="CI6" s="957"/>
      <c r="CJ6" s="957"/>
      <c r="CK6" s="957"/>
      <c r="CL6" s="957"/>
      <c r="CM6" s="435"/>
      <c r="CN6" s="957"/>
      <c r="CO6" s="957"/>
      <c r="CP6" s="957"/>
      <c r="CQ6" s="957"/>
      <c r="CR6" s="957"/>
      <c r="CS6" s="435"/>
      <c r="CT6" s="957"/>
      <c r="CU6" s="957"/>
      <c r="CV6" s="957"/>
      <c r="CW6" s="957"/>
      <c r="CX6" s="957"/>
      <c r="CY6" s="435"/>
      <c r="CZ6" s="957"/>
      <c r="DA6" s="957"/>
      <c r="DB6" s="957"/>
      <c r="DC6" s="957"/>
      <c r="DD6" s="957"/>
      <c r="DE6" s="959"/>
      <c r="DF6" s="959"/>
      <c r="DG6" s="959"/>
      <c r="DH6" s="959"/>
      <c r="DI6" s="959"/>
      <c r="DJ6" s="959"/>
      <c r="DK6" s="959"/>
      <c r="DL6" s="959"/>
      <c r="DM6" s="959"/>
      <c r="DN6" s="959"/>
      <c r="DO6" s="959"/>
      <c r="DP6" s="959"/>
      <c r="DQ6" s="959"/>
      <c r="DR6" s="959"/>
      <c r="DS6" s="959"/>
      <c r="DT6" s="959"/>
      <c r="DU6" s="959"/>
      <c r="DV6" s="959"/>
      <c r="DW6" s="959"/>
      <c r="DX6" s="959"/>
      <c r="DY6" s="959"/>
      <c r="DZ6" s="959"/>
      <c r="EA6" s="959"/>
      <c r="EB6" s="959"/>
      <c r="EC6" s="959"/>
      <c r="ED6" s="959"/>
      <c r="EE6" s="959"/>
      <c r="EF6" s="959"/>
      <c r="EG6" s="959"/>
      <c r="EH6" s="959"/>
    </row>
    <row r="7" spans="1:138" ht="15.75" thickTop="1" x14ac:dyDescent="0.3">
      <c r="A7" s="111"/>
      <c r="B7" s="111"/>
      <c r="C7" s="111"/>
      <c r="D7" s="111"/>
      <c r="E7" s="111"/>
      <c r="F7" s="111"/>
      <c r="G7" s="111"/>
      <c r="H7" s="111"/>
      <c r="I7" s="111"/>
      <c r="J7" s="111"/>
      <c r="K7" s="111"/>
      <c r="L7" s="111"/>
      <c r="M7" s="111"/>
      <c r="N7" s="111"/>
      <c r="O7" s="111"/>
      <c r="P7" s="111"/>
      <c r="Q7" s="111"/>
      <c r="R7" s="111"/>
      <c r="S7" s="111"/>
      <c r="T7" s="111"/>
      <c r="U7" s="111"/>
      <c r="V7" s="111"/>
      <c r="W7" s="111"/>
      <c r="X7" s="111"/>
      <c r="Y7" s="111"/>
      <c r="AA7" s="111"/>
      <c r="AB7" s="111"/>
      <c r="AC7" s="111"/>
      <c r="AD7" s="111"/>
      <c r="AE7" s="111"/>
      <c r="AF7" s="111"/>
      <c r="AG7" s="111"/>
      <c r="AH7" s="111"/>
      <c r="AI7" s="111"/>
      <c r="AJ7" s="111"/>
      <c r="AK7" s="111"/>
      <c r="AL7" s="111"/>
      <c r="AM7" s="111"/>
      <c r="AN7" s="111"/>
      <c r="AO7" s="111"/>
      <c r="AP7" s="111"/>
      <c r="AQ7" s="111"/>
      <c r="AR7" s="111"/>
      <c r="AS7" s="111"/>
      <c r="AT7" s="111"/>
      <c r="AU7" s="111"/>
      <c r="AV7" s="111"/>
      <c r="AW7" s="111"/>
      <c r="AX7" s="111"/>
      <c r="AY7" s="111"/>
      <c r="AZ7" s="111"/>
      <c r="BA7" s="111"/>
      <c r="BB7" s="111"/>
      <c r="BC7" s="111"/>
      <c r="BD7" s="111"/>
      <c r="BE7" s="111"/>
      <c r="BF7" s="111"/>
      <c r="BG7" s="111"/>
      <c r="BH7" s="111"/>
      <c r="BI7" s="111"/>
      <c r="BJ7" s="111"/>
      <c r="BK7" s="111"/>
      <c r="BL7" s="111"/>
      <c r="BM7" s="111"/>
      <c r="BN7" s="111"/>
      <c r="BO7" s="111"/>
      <c r="BP7" s="111"/>
      <c r="BQ7" s="111"/>
      <c r="BR7" s="111"/>
      <c r="BT7" s="111"/>
      <c r="BU7" s="111"/>
      <c r="BV7" s="111"/>
      <c r="BW7" s="111"/>
      <c r="BX7" s="111"/>
      <c r="BY7" s="111"/>
      <c r="BZ7" s="111"/>
      <c r="CA7" s="111"/>
      <c r="CB7" s="111"/>
      <c r="CC7" s="111"/>
      <c r="CD7" s="111"/>
      <c r="CE7" s="111"/>
      <c r="CF7" s="111"/>
      <c r="CG7" s="111"/>
      <c r="CH7" s="111"/>
      <c r="CI7" s="111"/>
      <c r="CJ7" s="111"/>
      <c r="CK7" s="111"/>
      <c r="CL7" s="111"/>
      <c r="CM7" s="111"/>
      <c r="CN7" s="111"/>
      <c r="CO7" s="111"/>
      <c r="CP7" s="111"/>
      <c r="CQ7" s="111"/>
      <c r="CR7" s="111"/>
      <c r="CS7" s="111"/>
      <c r="CT7" s="111"/>
      <c r="CU7" s="111"/>
      <c r="CV7" s="111"/>
      <c r="CW7" s="111"/>
      <c r="CX7" s="111"/>
      <c r="CY7" s="111"/>
      <c r="CZ7" s="111"/>
      <c r="DA7" s="111"/>
      <c r="DB7" s="111"/>
      <c r="DC7" s="111"/>
      <c r="DD7" s="111"/>
      <c r="DE7" s="111"/>
      <c r="DF7" s="111"/>
      <c r="DG7" s="111"/>
      <c r="DH7" s="111"/>
      <c r="DI7" s="111"/>
      <c r="DK7" s="111"/>
      <c r="DL7" s="111"/>
      <c r="DM7" s="111"/>
      <c r="DN7" s="111"/>
      <c r="DO7" s="111"/>
      <c r="DQ7" s="111"/>
      <c r="DR7" s="111"/>
      <c r="DS7" s="111"/>
      <c r="DT7" s="111"/>
      <c r="DU7" s="111"/>
      <c r="DW7" s="111"/>
      <c r="DX7" s="111"/>
      <c r="DY7" s="111"/>
      <c r="DZ7" s="111"/>
      <c r="EA7" s="111"/>
      <c r="EC7" s="111"/>
      <c r="ED7" s="111"/>
      <c r="EE7" s="111"/>
      <c r="EF7" s="111"/>
      <c r="EG7" s="111"/>
    </row>
    <row r="8" spans="1:138" x14ac:dyDescent="0.3">
      <c r="A8" s="474" t="s">
        <v>652</v>
      </c>
      <c r="B8" s="475">
        <v>1784</v>
      </c>
      <c r="C8" s="475">
        <v>40</v>
      </c>
      <c r="D8" s="475">
        <v>217</v>
      </c>
      <c r="E8" s="475">
        <v>1527</v>
      </c>
      <c r="F8" s="475"/>
      <c r="G8" s="475">
        <v>1769</v>
      </c>
      <c r="H8" s="475">
        <v>40</v>
      </c>
      <c r="I8" s="475">
        <v>219</v>
      </c>
      <c r="J8" s="475">
        <v>1510</v>
      </c>
      <c r="K8" s="475"/>
      <c r="L8" s="475">
        <v>1771</v>
      </c>
      <c r="M8" s="475">
        <v>40</v>
      </c>
      <c r="N8" s="475">
        <v>222</v>
      </c>
      <c r="O8" s="475">
        <v>1509</v>
      </c>
      <c r="P8" s="475"/>
      <c r="Q8" s="475">
        <v>1768</v>
      </c>
      <c r="R8" s="475">
        <v>40</v>
      </c>
      <c r="S8" s="475">
        <v>223</v>
      </c>
      <c r="T8" s="475">
        <v>1505</v>
      </c>
      <c r="U8" s="475"/>
      <c r="V8" s="475">
        <v>1811</v>
      </c>
      <c r="W8" s="475">
        <v>38</v>
      </c>
      <c r="X8" s="475">
        <v>262</v>
      </c>
      <c r="Y8" s="475">
        <v>1511</v>
      </c>
      <c r="AA8" s="475">
        <v>1772</v>
      </c>
      <c r="AB8" s="475">
        <v>38</v>
      </c>
      <c r="AC8" s="475">
        <v>226</v>
      </c>
      <c r="AD8" s="475">
        <v>1508</v>
      </c>
      <c r="AE8" s="475"/>
      <c r="AF8" s="475">
        <v>1794</v>
      </c>
      <c r="AG8" s="475">
        <v>38</v>
      </c>
      <c r="AH8" s="475">
        <v>240</v>
      </c>
      <c r="AI8" s="475">
        <v>1516</v>
      </c>
      <c r="AJ8" s="475"/>
      <c r="AK8" s="475">
        <v>1796</v>
      </c>
      <c r="AL8" s="475">
        <v>38</v>
      </c>
      <c r="AM8" s="475">
        <v>242</v>
      </c>
      <c r="AN8" s="475">
        <v>1516</v>
      </c>
      <c r="AO8" s="475"/>
      <c r="AP8" s="475">
        <v>1779</v>
      </c>
      <c r="AQ8" s="475">
        <v>38</v>
      </c>
      <c r="AR8" s="475">
        <v>246</v>
      </c>
      <c r="AS8" s="475">
        <v>1495</v>
      </c>
      <c r="AT8" s="475"/>
      <c r="AU8" s="475">
        <v>1796</v>
      </c>
      <c r="AV8" s="475">
        <v>38</v>
      </c>
      <c r="AW8" s="475">
        <v>253</v>
      </c>
      <c r="AX8" s="475">
        <v>1505</v>
      </c>
      <c r="AY8" s="475"/>
      <c r="AZ8" s="475">
        <v>1811</v>
      </c>
      <c r="BA8" s="475">
        <v>38</v>
      </c>
      <c r="BB8" s="475">
        <v>262</v>
      </c>
      <c r="BC8" s="475">
        <v>1511</v>
      </c>
      <c r="BD8" s="475"/>
      <c r="BE8" s="475">
        <v>1799</v>
      </c>
      <c r="BF8" s="475">
        <v>38</v>
      </c>
      <c r="BG8" s="475">
        <v>266</v>
      </c>
      <c r="BH8" s="475">
        <v>1495</v>
      </c>
      <c r="BI8" s="475"/>
      <c r="BJ8" s="475">
        <v>1808</v>
      </c>
      <c r="BK8" s="475">
        <v>36</v>
      </c>
      <c r="BL8" s="475">
        <v>273</v>
      </c>
      <c r="BM8" s="475">
        <v>1499</v>
      </c>
      <c r="BN8" s="475"/>
      <c r="BO8" s="475">
        <v>1785</v>
      </c>
      <c r="BP8" s="475">
        <v>36</v>
      </c>
      <c r="BQ8" s="475">
        <v>247</v>
      </c>
      <c r="BR8" s="475">
        <v>1502</v>
      </c>
      <c r="BT8" s="475">
        <v>1785</v>
      </c>
      <c r="BU8" s="475">
        <v>36</v>
      </c>
      <c r="BV8" s="475">
        <v>246</v>
      </c>
      <c r="BW8" s="475">
        <v>1503</v>
      </c>
      <c r="BX8" s="475"/>
      <c r="BY8" s="475">
        <v>1786</v>
      </c>
      <c r="BZ8" s="475">
        <v>36</v>
      </c>
      <c r="CA8" s="475">
        <v>246</v>
      </c>
      <c r="CB8" s="475">
        <v>1504</v>
      </c>
      <c r="CC8" s="475"/>
      <c r="CD8" s="475">
        <v>1791</v>
      </c>
      <c r="CE8" s="475">
        <v>36</v>
      </c>
      <c r="CF8" s="475">
        <v>249</v>
      </c>
      <c r="CG8" s="475">
        <v>1506</v>
      </c>
      <c r="CH8" s="475"/>
      <c r="CI8" s="475">
        <v>1793</v>
      </c>
      <c r="CJ8" s="475">
        <v>38</v>
      </c>
      <c r="CK8" s="475">
        <v>245</v>
      </c>
      <c r="CL8" s="475">
        <v>1510</v>
      </c>
      <c r="CM8" s="475"/>
      <c r="CN8" s="475">
        <v>1804</v>
      </c>
      <c r="CO8" s="506">
        <v>36</v>
      </c>
      <c r="CP8" s="507">
        <v>248</v>
      </c>
      <c r="CQ8" s="475">
        <v>1515</v>
      </c>
      <c r="CR8" s="475">
        <v>5</v>
      </c>
      <c r="CS8" s="475"/>
      <c r="CT8" s="475">
        <v>1816</v>
      </c>
      <c r="CU8" s="475">
        <v>36</v>
      </c>
      <c r="CV8" s="475">
        <v>246</v>
      </c>
      <c r="CW8" s="475">
        <v>1522</v>
      </c>
      <c r="CX8" s="475">
        <v>12</v>
      </c>
      <c r="CY8" s="475"/>
      <c r="CZ8" s="475">
        <v>1829</v>
      </c>
      <c r="DA8" s="475">
        <v>36</v>
      </c>
      <c r="DB8" s="475">
        <v>249</v>
      </c>
      <c r="DC8" s="475">
        <v>1527</v>
      </c>
      <c r="DD8" s="475">
        <v>17</v>
      </c>
      <c r="DE8" s="475"/>
      <c r="DF8" s="475">
        <v>1836</v>
      </c>
      <c r="DG8" s="475">
        <v>36</v>
      </c>
      <c r="DH8" s="475">
        <v>251</v>
      </c>
      <c r="DI8" s="475">
        <v>1531</v>
      </c>
      <c r="DJ8" s="507">
        <v>18</v>
      </c>
      <c r="DK8" s="475"/>
      <c r="DL8" s="475">
        <v>1838</v>
      </c>
      <c r="DM8" s="475">
        <v>36</v>
      </c>
      <c r="DN8" s="475">
        <v>249</v>
      </c>
      <c r="DO8" s="475">
        <v>1535</v>
      </c>
      <c r="DP8" s="475">
        <v>18</v>
      </c>
      <c r="DQ8" s="475"/>
      <c r="DR8" s="475">
        <v>1843</v>
      </c>
      <c r="DS8" s="475">
        <v>36</v>
      </c>
      <c r="DT8" s="475">
        <v>250</v>
      </c>
      <c r="DU8" s="475">
        <v>1539</v>
      </c>
      <c r="DV8" s="475">
        <v>18</v>
      </c>
      <c r="DW8" s="475"/>
      <c r="DX8" s="475">
        <v>1852</v>
      </c>
      <c r="DY8" s="475">
        <v>36</v>
      </c>
      <c r="DZ8" s="475">
        <v>254</v>
      </c>
      <c r="EA8" s="475">
        <v>1544</v>
      </c>
      <c r="EB8" s="475">
        <v>18</v>
      </c>
      <c r="EC8" s="475"/>
      <c r="ED8" s="475">
        <v>1941</v>
      </c>
      <c r="EE8" s="475">
        <v>36</v>
      </c>
      <c r="EF8" s="475">
        <v>342</v>
      </c>
      <c r="EG8" s="475">
        <v>1545</v>
      </c>
      <c r="EH8" s="475">
        <v>19</v>
      </c>
    </row>
    <row r="9" spans="1:138" x14ac:dyDescent="0.3">
      <c r="A9" s="111"/>
      <c r="B9" s="475"/>
      <c r="C9" s="475"/>
      <c r="D9" s="475"/>
      <c r="E9" s="475"/>
      <c r="F9" s="475"/>
      <c r="G9" s="475"/>
      <c r="H9" s="475"/>
      <c r="I9" s="475"/>
      <c r="J9" s="475"/>
      <c r="K9" s="475"/>
      <c r="L9" s="475"/>
      <c r="M9" s="475"/>
      <c r="N9" s="475"/>
      <c r="O9" s="475"/>
      <c r="P9" s="475"/>
      <c r="Q9" s="475"/>
      <c r="R9" s="475"/>
      <c r="S9" s="475"/>
      <c r="T9" s="475"/>
      <c r="U9" s="475"/>
      <c r="V9" s="475"/>
      <c r="W9" s="475"/>
      <c r="X9" s="475"/>
      <c r="Y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K9" s="475"/>
      <c r="DL9" s="475"/>
      <c r="DM9" s="475"/>
      <c r="DN9" s="475"/>
      <c r="DO9" s="475"/>
      <c r="DQ9" s="475"/>
      <c r="DR9" s="475"/>
      <c r="DS9" s="475"/>
      <c r="DT9" s="475"/>
      <c r="DU9" s="475"/>
      <c r="DW9" s="475"/>
      <c r="DX9" s="475"/>
      <c r="DY9" s="475"/>
      <c r="DZ9" s="475"/>
      <c r="EA9" s="475"/>
      <c r="EC9" s="475"/>
      <c r="ED9" s="475"/>
      <c r="EE9" s="475"/>
      <c r="EF9" s="475"/>
      <c r="EG9" s="475"/>
    </row>
    <row r="10" spans="1:138" x14ac:dyDescent="0.3">
      <c r="A10" s="111" t="s">
        <v>19</v>
      </c>
      <c r="B10" s="475">
        <v>13</v>
      </c>
      <c r="C10" s="475"/>
      <c r="D10" s="475">
        <v>2</v>
      </c>
      <c r="E10" s="475">
        <v>11</v>
      </c>
      <c r="F10" s="475"/>
      <c r="G10" s="475">
        <v>14</v>
      </c>
      <c r="H10" s="475"/>
      <c r="I10" s="475">
        <v>2</v>
      </c>
      <c r="J10" s="475">
        <v>12</v>
      </c>
      <c r="K10" s="475"/>
      <c r="L10" s="475">
        <v>14</v>
      </c>
      <c r="M10" s="475"/>
      <c r="N10" s="475">
        <v>2</v>
      </c>
      <c r="O10" s="475">
        <v>12</v>
      </c>
      <c r="P10" s="475"/>
      <c r="Q10" s="475">
        <v>13</v>
      </c>
      <c r="R10" s="475"/>
      <c r="S10" s="475">
        <v>2</v>
      </c>
      <c r="T10" s="475">
        <v>11</v>
      </c>
      <c r="U10" s="475"/>
      <c r="V10" s="475">
        <v>14</v>
      </c>
      <c r="W10" s="475">
        <v>0</v>
      </c>
      <c r="X10" s="475">
        <v>3</v>
      </c>
      <c r="Y10" s="475">
        <v>11</v>
      </c>
      <c r="AA10" s="475">
        <v>13</v>
      </c>
      <c r="AB10" s="475"/>
      <c r="AC10" s="475">
        <v>2</v>
      </c>
      <c r="AD10" s="475">
        <v>11</v>
      </c>
      <c r="AE10" s="475"/>
      <c r="AF10" s="475">
        <v>14</v>
      </c>
      <c r="AG10" s="475">
        <v>0</v>
      </c>
      <c r="AH10" s="475">
        <v>3</v>
      </c>
      <c r="AI10" s="475">
        <v>11</v>
      </c>
      <c r="AJ10" s="475"/>
      <c r="AK10" s="475">
        <v>14</v>
      </c>
      <c r="AL10" s="475">
        <v>0</v>
      </c>
      <c r="AM10" s="475">
        <v>3</v>
      </c>
      <c r="AN10" s="475">
        <v>11</v>
      </c>
      <c r="AO10" s="475"/>
      <c r="AP10" s="475">
        <v>14</v>
      </c>
      <c r="AQ10" s="475"/>
      <c r="AR10" s="475">
        <v>3</v>
      </c>
      <c r="AS10" s="475">
        <v>11</v>
      </c>
      <c r="AT10" s="475"/>
      <c r="AU10" s="475">
        <v>14</v>
      </c>
      <c r="AV10" s="475"/>
      <c r="AW10" s="475">
        <v>3</v>
      </c>
      <c r="AX10" s="475">
        <v>11</v>
      </c>
      <c r="AY10" s="475"/>
      <c r="AZ10" s="475">
        <v>14</v>
      </c>
      <c r="BA10" s="475"/>
      <c r="BB10" s="475">
        <v>3</v>
      </c>
      <c r="BC10" s="475">
        <v>11</v>
      </c>
      <c r="BD10" s="475"/>
      <c r="BE10" s="475">
        <v>15</v>
      </c>
      <c r="BF10" s="475"/>
      <c r="BG10" s="475">
        <v>3</v>
      </c>
      <c r="BH10" s="475">
        <v>12</v>
      </c>
      <c r="BI10" s="475"/>
      <c r="BJ10" s="475">
        <v>15</v>
      </c>
      <c r="BK10" s="475">
        <v>0</v>
      </c>
      <c r="BL10" s="475">
        <v>3</v>
      </c>
      <c r="BM10" s="475">
        <v>12</v>
      </c>
      <c r="BN10" s="475"/>
      <c r="BO10" s="475">
        <v>14</v>
      </c>
      <c r="BP10" s="475">
        <v>0</v>
      </c>
      <c r="BQ10" s="475">
        <v>2</v>
      </c>
      <c r="BR10" s="475">
        <v>12</v>
      </c>
      <c r="BT10" s="475">
        <v>15</v>
      </c>
      <c r="BU10" s="475">
        <v>0</v>
      </c>
      <c r="BV10" s="475">
        <v>3</v>
      </c>
      <c r="BW10" s="475">
        <v>12</v>
      </c>
      <c r="BX10" s="475"/>
      <c r="BY10" s="475">
        <v>15</v>
      </c>
      <c r="BZ10" s="475">
        <v>0</v>
      </c>
      <c r="CA10" s="475">
        <v>3</v>
      </c>
      <c r="CB10" s="475">
        <v>12</v>
      </c>
      <c r="CC10" s="475"/>
      <c r="CD10" s="475">
        <v>15</v>
      </c>
      <c r="CE10" s="475">
        <v>0</v>
      </c>
      <c r="CF10" s="475">
        <v>3</v>
      </c>
      <c r="CG10" s="475">
        <v>12</v>
      </c>
      <c r="CH10" s="475"/>
      <c r="CI10" s="475">
        <v>15</v>
      </c>
      <c r="CJ10" s="475">
        <v>0</v>
      </c>
      <c r="CK10" s="475">
        <v>3</v>
      </c>
      <c r="CL10" s="475">
        <v>12</v>
      </c>
      <c r="CM10" s="475"/>
      <c r="CN10" s="475">
        <v>16</v>
      </c>
      <c r="CO10" s="475">
        <v>0</v>
      </c>
      <c r="CP10" s="475">
        <v>4</v>
      </c>
      <c r="CQ10" s="475">
        <v>12</v>
      </c>
      <c r="CR10" s="475">
        <v>0</v>
      </c>
      <c r="CS10" s="475"/>
      <c r="CT10" s="475">
        <v>17</v>
      </c>
      <c r="CU10" s="475">
        <v>0</v>
      </c>
      <c r="CV10" s="475">
        <v>4</v>
      </c>
      <c r="CW10" s="475">
        <v>13</v>
      </c>
      <c r="CX10" s="475">
        <v>0</v>
      </c>
      <c r="CY10" s="475"/>
      <c r="CZ10" s="475">
        <v>17</v>
      </c>
      <c r="DA10" s="475">
        <v>0</v>
      </c>
      <c r="DB10" s="475">
        <v>4</v>
      </c>
      <c r="DC10" s="475">
        <v>13</v>
      </c>
      <c r="DD10" s="475">
        <v>0</v>
      </c>
      <c r="DE10" s="475"/>
      <c r="DF10" s="475">
        <v>17</v>
      </c>
      <c r="DG10" s="475">
        <v>0</v>
      </c>
      <c r="DH10" s="475">
        <v>4</v>
      </c>
      <c r="DI10" s="475">
        <v>13</v>
      </c>
      <c r="DJ10" s="508">
        <v>0</v>
      </c>
      <c r="DK10" s="475"/>
      <c r="DL10" s="475">
        <v>17</v>
      </c>
      <c r="DM10" s="475">
        <v>0</v>
      </c>
      <c r="DN10" s="475">
        <v>4</v>
      </c>
      <c r="DO10" s="475">
        <v>13</v>
      </c>
      <c r="DP10" s="508">
        <v>0</v>
      </c>
      <c r="DQ10" s="475"/>
      <c r="DR10" s="475">
        <v>17</v>
      </c>
      <c r="DS10" s="475">
        <v>0</v>
      </c>
      <c r="DT10" s="475">
        <v>4</v>
      </c>
      <c r="DU10" s="475">
        <v>13</v>
      </c>
      <c r="DV10" s="508">
        <v>0</v>
      </c>
      <c r="DW10" s="475"/>
      <c r="DX10" s="475">
        <v>17</v>
      </c>
      <c r="DY10" s="475">
        <v>0</v>
      </c>
      <c r="DZ10" s="475">
        <v>4</v>
      </c>
      <c r="EA10" s="475">
        <v>13</v>
      </c>
      <c r="EB10" s="508">
        <v>0</v>
      </c>
      <c r="EC10" s="475"/>
      <c r="ED10" s="475">
        <v>17</v>
      </c>
      <c r="EE10" s="475">
        <v>0</v>
      </c>
      <c r="EF10" s="475">
        <v>4</v>
      </c>
      <c r="EG10" s="475">
        <v>13</v>
      </c>
      <c r="EH10" s="508">
        <v>0</v>
      </c>
    </row>
    <row r="11" spans="1:138" x14ac:dyDescent="0.3">
      <c r="A11" s="111" t="s">
        <v>20</v>
      </c>
      <c r="B11" s="475">
        <v>39</v>
      </c>
      <c r="C11" s="475"/>
      <c r="D11" s="475">
        <v>7</v>
      </c>
      <c r="E11" s="475">
        <v>32</v>
      </c>
      <c r="F11" s="475"/>
      <c r="G11" s="475">
        <v>40</v>
      </c>
      <c r="H11" s="475"/>
      <c r="I11" s="475">
        <v>7</v>
      </c>
      <c r="J11" s="475">
        <v>33</v>
      </c>
      <c r="K11" s="475"/>
      <c r="L11" s="475">
        <v>43</v>
      </c>
      <c r="M11" s="475"/>
      <c r="N11" s="475">
        <v>9</v>
      </c>
      <c r="O11" s="475">
        <v>34</v>
      </c>
      <c r="P11" s="475"/>
      <c r="Q11" s="475">
        <v>43</v>
      </c>
      <c r="R11" s="475"/>
      <c r="S11" s="475">
        <v>9</v>
      </c>
      <c r="T11" s="475">
        <v>34</v>
      </c>
      <c r="U11" s="475"/>
      <c r="V11" s="475">
        <v>41</v>
      </c>
      <c r="W11" s="475">
        <v>0</v>
      </c>
      <c r="X11" s="475">
        <v>9</v>
      </c>
      <c r="Y11" s="475">
        <v>32</v>
      </c>
      <c r="AA11" s="475">
        <v>43</v>
      </c>
      <c r="AB11" s="475"/>
      <c r="AC11" s="475">
        <v>9</v>
      </c>
      <c r="AD11" s="475">
        <v>34</v>
      </c>
      <c r="AE11" s="475"/>
      <c r="AF11" s="475">
        <v>43</v>
      </c>
      <c r="AG11" s="475">
        <v>0</v>
      </c>
      <c r="AH11" s="475">
        <v>9</v>
      </c>
      <c r="AI11" s="475">
        <v>34</v>
      </c>
      <c r="AJ11" s="475"/>
      <c r="AK11" s="475">
        <v>43</v>
      </c>
      <c r="AL11" s="475">
        <v>0</v>
      </c>
      <c r="AM11" s="475">
        <v>9</v>
      </c>
      <c r="AN11" s="475">
        <v>34</v>
      </c>
      <c r="AO11" s="475"/>
      <c r="AP11" s="475">
        <v>41</v>
      </c>
      <c r="AQ11" s="475"/>
      <c r="AR11" s="475">
        <v>9</v>
      </c>
      <c r="AS11" s="475">
        <v>32</v>
      </c>
      <c r="AT11" s="475"/>
      <c r="AU11" s="475">
        <v>41</v>
      </c>
      <c r="AV11" s="475"/>
      <c r="AW11" s="475">
        <v>9</v>
      </c>
      <c r="AX11" s="475">
        <v>32</v>
      </c>
      <c r="AY11" s="475"/>
      <c r="AZ11" s="475">
        <v>41</v>
      </c>
      <c r="BA11" s="475"/>
      <c r="BB11" s="475">
        <v>9</v>
      </c>
      <c r="BC11" s="475">
        <v>32</v>
      </c>
      <c r="BD11" s="475"/>
      <c r="BE11" s="475">
        <v>42</v>
      </c>
      <c r="BF11" s="475"/>
      <c r="BG11" s="475">
        <v>9</v>
      </c>
      <c r="BH11" s="475">
        <v>33</v>
      </c>
      <c r="BI11" s="475"/>
      <c r="BJ11" s="475">
        <v>43</v>
      </c>
      <c r="BK11" s="475">
        <v>0</v>
      </c>
      <c r="BL11" s="475">
        <v>9</v>
      </c>
      <c r="BM11" s="475">
        <v>34</v>
      </c>
      <c r="BN11" s="475"/>
      <c r="BO11" s="475">
        <v>43</v>
      </c>
      <c r="BP11" s="475">
        <v>0</v>
      </c>
      <c r="BQ11" s="475">
        <v>9</v>
      </c>
      <c r="BR11" s="475">
        <v>34</v>
      </c>
      <c r="BT11" s="475">
        <v>43</v>
      </c>
      <c r="BU11" s="475">
        <v>0</v>
      </c>
      <c r="BV11" s="475">
        <v>9</v>
      </c>
      <c r="BW11" s="475">
        <v>34</v>
      </c>
      <c r="BX11" s="475"/>
      <c r="BY11" s="475">
        <v>43</v>
      </c>
      <c r="BZ11" s="475">
        <v>0</v>
      </c>
      <c r="CA11" s="475">
        <v>9</v>
      </c>
      <c r="CB11" s="475">
        <v>34</v>
      </c>
      <c r="CC11" s="475"/>
      <c r="CD11" s="475">
        <v>44</v>
      </c>
      <c r="CE11" s="475">
        <v>0</v>
      </c>
      <c r="CF11" s="475">
        <v>10</v>
      </c>
      <c r="CG11" s="475">
        <v>34</v>
      </c>
      <c r="CH11" s="475"/>
      <c r="CI11" s="475">
        <v>43</v>
      </c>
      <c r="CJ11" s="475">
        <v>0</v>
      </c>
      <c r="CK11" s="475">
        <v>9</v>
      </c>
      <c r="CL11" s="475">
        <v>34</v>
      </c>
      <c r="CM11" s="475"/>
      <c r="CN11" s="475">
        <v>43</v>
      </c>
      <c r="CO11" s="475">
        <v>0</v>
      </c>
      <c r="CP11" s="475">
        <v>9</v>
      </c>
      <c r="CQ11" s="475">
        <v>34</v>
      </c>
      <c r="CR11" s="475">
        <v>0</v>
      </c>
      <c r="CS11" s="475"/>
      <c r="CT11" s="475">
        <v>44</v>
      </c>
      <c r="CU11" s="475">
        <v>0</v>
      </c>
      <c r="CV11" s="475">
        <v>9</v>
      </c>
      <c r="CW11" s="475">
        <v>34</v>
      </c>
      <c r="CX11" s="475">
        <v>1</v>
      </c>
      <c r="CY11" s="475"/>
      <c r="CZ11" s="475">
        <v>45</v>
      </c>
      <c r="DA11" s="475">
        <v>0</v>
      </c>
      <c r="DB11" s="475">
        <v>9</v>
      </c>
      <c r="DC11" s="475">
        <v>35</v>
      </c>
      <c r="DD11" s="475">
        <v>1</v>
      </c>
      <c r="DE11" s="475"/>
      <c r="DF11" s="475">
        <v>44</v>
      </c>
      <c r="DG11" s="475">
        <v>0</v>
      </c>
      <c r="DH11" s="475">
        <v>8</v>
      </c>
      <c r="DI11" s="475">
        <v>35</v>
      </c>
      <c r="DJ11" s="508">
        <v>1</v>
      </c>
      <c r="DK11" s="475"/>
      <c r="DL11" s="475">
        <v>44</v>
      </c>
      <c r="DM11" s="475">
        <v>0</v>
      </c>
      <c r="DN11" s="475">
        <v>8</v>
      </c>
      <c r="DO11" s="475">
        <v>35</v>
      </c>
      <c r="DP11" s="508">
        <v>1</v>
      </c>
      <c r="DQ11" s="475"/>
      <c r="DR11" s="475">
        <v>44</v>
      </c>
      <c r="DS11" s="475">
        <v>0</v>
      </c>
      <c r="DT11" s="475">
        <v>8</v>
      </c>
      <c r="DU11" s="475">
        <v>35</v>
      </c>
      <c r="DV11" s="508">
        <v>1</v>
      </c>
      <c r="DW11" s="475"/>
      <c r="DX11" s="475">
        <v>44</v>
      </c>
      <c r="DY11" s="475">
        <v>0</v>
      </c>
      <c r="DZ11" s="475">
        <v>8</v>
      </c>
      <c r="EA11" s="475">
        <v>35</v>
      </c>
      <c r="EB11" s="508">
        <v>1</v>
      </c>
      <c r="EC11" s="475"/>
      <c r="ED11" s="475">
        <v>46</v>
      </c>
      <c r="EE11" s="475">
        <v>0</v>
      </c>
      <c r="EF11" s="475">
        <v>10</v>
      </c>
      <c r="EG11" s="475">
        <v>35</v>
      </c>
      <c r="EH11" s="508">
        <v>1</v>
      </c>
    </row>
    <row r="12" spans="1:138" x14ac:dyDescent="0.3">
      <c r="A12" s="111" t="s">
        <v>21</v>
      </c>
      <c r="B12" s="475">
        <v>34</v>
      </c>
      <c r="C12" s="475"/>
      <c r="D12" s="475">
        <v>6</v>
      </c>
      <c r="E12" s="475">
        <v>28</v>
      </c>
      <c r="F12" s="475"/>
      <c r="G12" s="475">
        <v>26</v>
      </c>
      <c r="H12" s="475"/>
      <c r="I12" s="475">
        <v>6</v>
      </c>
      <c r="J12" s="475">
        <v>20</v>
      </c>
      <c r="K12" s="475"/>
      <c r="L12" s="475">
        <v>26</v>
      </c>
      <c r="M12" s="475"/>
      <c r="N12" s="475">
        <v>6</v>
      </c>
      <c r="O12" s="475">
        <v>20</v>
      </c>
      <c r="P12" s="475"/>
      <c r="Q12" s="475">
        <v>26</v>
      </c>
      <c r="R12" s="475"/>
      <c r="S12" s="475">
        <v>6</v>
      </c>
      <c r="T12" s="475">
        <v>20</v>
      </c>
      <c r="U12" s="475"/>
      <c r="V12" s="475">
        <v>25</v>
      </c>
      <c r="W12" s="475">
        <v>0</v>
      </c>
      <c r="X12" s="475">
        <v>7</v>
      </c>
      <c r="Y12" s="475">
        <v>18</v>
      </c>
      <c r="AA12" s="475">
        <v>27</v>
      </c>
      <c r="AB12" s="475"/>
      <c r="AC12" s="475">
        <v>6</v>
      </c>
      <c r="AD12" s="475">
        <v>21</v>
      </c>
      <c r="AE12" s="475"/>
      <c r="AF12" s="475">
        <v>27</v>
      </c>
      <c r="AG12" s="475">
        <v>0</v>
      </c>
      <c r="AH12" s="475">
        <v>6</v>
      </c>
      <c r="AI12" s="475">
        <v>21</v>
      </c>
      <c r="AJ12" s="475"/>
      <c r="AK12" s="475">
        <v>28</v>
      </c>
      <c r="AL12" s="475">
        <v>0</v>
      </c>
      <c r="AM12" s="475">
        <v>7</v>
      </c>
      <c r="AN12" s="475">
        <v>21</v>
      </c>
      <c r="AO12" s="475"/>
      <c r="AP12" s="475">
        <v>25</v>
      </c>
      <c r="AQ12" s="475"/>
      <c r="AR12" s="475">
        <v>7</v>
      </c>
      <c r="AS12" s="475">
        <v>18</v>
      </c>
      <c r="AT12" s="475"/>
      <c r="AU12" s="475">
        <v>25</v>
      </c>
      <c r="AV12" s="475"/>
      <c r="AW12" s="475">
        <v>7</v>
      </c>
      <c r="AX12" s="475">
        <v>18</v>
      </c>
      <c r="AY12" s="475"/>
      <c r="AZ12" s="475">
        <v>25</v>
      </c>
      <c r="BA12" s="475"/>
      <c r="BB12" s="475">
        <v>7</v>
      </c>
      <c r="BC12" s="475">
        <v>18</v>
      </c>
      <c r="BD12" s="475"/>
      <c r="BE12" s="475">
        <v>28</v>
      </c>
      <c r="BF12" s="475"/>
      <c r="BG12" s="475">
        <v>7</v>
      </c>
      <c r="BH12" s="475">
        <v>21</v>
      </c>
      <c r="BI12" s="475"/>
      <c r="BJ12" s="475">
        <v>28</v>
      </c>
      <c r="BK12" s="475">
        <v>0</v>
      </c>
      <c r="BL12" s="475">
        <v>7</v>
      </c>
      <c r="BM12" s="475">
        <v>21</v>
      </c>
      <c r="BN12" s="475"/>
      <c r="BO12" s="475">
        <v>27</v>
      </c>
      <c r="BP12" s="475">
        <v>0</v>
      </c>
      <c r="BQ12" s="475">
        <v>6</v>
      </c>
      <c r="BR12" s="475">
        <v>21</v>
      </c>
      <c r="BT12" s="475">
        <v>27</v>
      </c>
      <c r="BU12" s="475">
        <v>0</v>
      </c>
      <c r="BV12" s="475">
        <v>6</v>
      </c>
      <c r="BW12" s="475">
        <v>21</v>
      </c>
      <c r="BX12" s="475"/>
      <c r="BY12" s="475">
        <v>27</v>
      </c>
      <c r="BZ12" s="475">
        <v>0</v>
      </c>
      <c r="CA12" s="475">
        <v>6</v>
      </c>
      <c r="CB12" s="475">
        <v>21</v>
      </c>
      <c r="CC12" s="475"/>
      <c r="CD12" s="475">
        <v>27</v>
      </c>
      <c r="CE12" s="475">
        <v>0</v>
      </c>
      <c r="CF12" s="475">
        <v>6</v>
      </c>
      <c r="CG12" s="475">
        <v>21</v>
      </c>
      <c r="CH12" s="475"/>
      <c r="CI12" s="475">
        <v>27</v>
      </c>
      <c r="CJ12" s="475">
        <v>0</v>
      </c>
      <c r="CK12" s="475">
        <v>6</v>
      </c>
      <c r="CL12" s="475">
        <v>21</v>
      </c>
      <c r="CM12" s="475"/>
      <c r="CN12" s="475">
        <v>27</v>
      </c>
      <c r="CO12" s="475">
        <v>0</v>
      </c>
      <c r="CP12" s="475">
        <v>6</v>
      </c>
      <c r="CQ12" s="475">
        <v>21</v>
      </c>
      <c r="CR12" s="475">
        <v>0</v>
      </c>
      <c r="CS12" s="475"/>
      <c r="CT12" s="475">
        <v>28</v>
      </c>
      <c r="CU12" s="475">
        <v>0</v>
      </c>
      <c r="CV12" s="475">
        <v>6</v>
      </c>
      <c r="CW12" s="475">
        <v>22</v>
      </c>
      <c r="CX12" s="475">
        <v>0</v>
      </c>
      <c r="CY12" s="475"/>
      <c r="CZ12" s="475">
        <v>29</v>
      </c>
      <c r="DA12" s="475">
        <v>0</v>
      </c>
      <c r="DB12" s="475">
        <v>6</v>
      </c>
      <c r="DC12" s="475">
        <v>22</v>
      </c>
      <c r="DD12" s="475">
        <v>1</v>
      </c>
      <c r="DE12" s="475"/>
      <c r="DF12" s="475">
        <v>29</v>
      </c>
      <c r="DG12" s="475">
        <v>0</v>
      </c>
      <c r="DH12" s="475">
        <v>6</v>
      </c>
      <c r="DI12" s="475">
        <v>22</v>
      </c>
      <c r="DJ12" s="508">
        <v>1</v>
      </c>
      <c r="DK12" s="475"/>
      <c r="DL12" s="475">
        <v>29</v>
      </c>
      <c r="DM12" s="475">
        <v>0</v>
      </c>
      <c r="DN12" s="475">
        <v>6</v>
      </c>
      <c r="DO12" s="475">
        <v>22</v>
      </c>
      <c r="DP12" s="508">
        <v>1</v>
      </c>
      <c r="DQ12" s="475"/>
      <c r="DR12" s="475">
        <v>29</v>
      </c>
      <c r="DS12" s="475">
        <v>0</v>
      </c>
      <c r="DT12" s="475">
        <v>6</v>
      </c>
      <c r="DU12" s="475">
        <v>22</v>
      </c>
      <c r="DV12" s="508">
        <v>1</v>
      </c>
      <c r="DW12" s="475"/>
      <c r="DX12" s="475">
        <v>30</v>
      </c>
      <c r="DY12" s="475">
        <v>0</v>
      </c>
      <c r="DZ12" s="475">
        <v>6</v>
      </c>
      <c r="EA12" s="475">
        <v>23</v>
      </c>
      <c r="EB12" s="508">
        <v>1</v>
      </c>
      <c r="EC12" s="475"/>
      <c r="ED12" s="475">
        <v>30</v>
      </c>
      <c r="EE12" s="475">
        <v>0</v>
      </c>
      <c r="EF12" s="475">
        <v>6</v>
      </c>
      <c r="EG12" s="475">
        <v>23</v>
      </c>
      <c r="EH12" s="508">
        <v>1</v>
      </c>
    </row>
    <row r="13" spans="1:138" x14ac:dyDescent="0.3">
      <c r="A13" s="111" t="s">
        <v>22</v>
      </c>
      <c r="B13" s="475">
        <v>20</v>
      </c>
      <c r="C13" s="475"/>
      <c r="D13" s="475">
        <v>2</v>
      </c>
      <c r="E13" s="475">
        <v>18</v>
      </c>
      <c r="F13" s="475"/>
      <c r="G13" s="475">
        <v>19</v>
      </c>
      <c r="H13" s="475"/>
      <c r="I13" s="475">
        <v>2</v>
      </c>
      <c r="J13" s="475">
        <v>17</v>
      </c>
      <c r="K13" s="475"/>
      <c r="L13" s="475">
        <v>19</v>
      </c>
      <c r="M13" s="475"/>
      <c r="N13" s="475">
        <v>2</v>
      </c>
      <c r="O13" s="475">
        <v>17</v>
      </c>
      <c r="P13" s="475"/>
      <c r="Q13" s="475">
        <v>15</v>
      </c>
      <c r="R13" s="475"/>
      <c r="S13" s="475">
        <v>2</v>
      </c>
      <c r="T13" s="475">
        <v>13</v>
      </c>
      <c r="U13" s="475"/>
      <c r="V13" s="475">
        <v>18</v>
      </c>
      <c r="W13" s="475">
        <v>0</v>
      </c>
      <c r="X13" s="475">
        <v>3</v>
      </c>
      <c r="Y13" s="475">
        <v>15</v>
      </c>
      <c r="AA13" s="475">
        <v>17</v>
      </c>
      <c r="AB13" s="475"/>
      <c r="AC13" s="475">
        <v>2</v>
      </c>
      <c r="AD13" s="475">
        <v>15</v>
      </c>
      <c r="AE13" s="475"/>
      <c r="AF13" s="475">
        <v>17</v>
      </c>
      <c r="AG13" s="475">
        <v>0</v>
      </c>
      <c r="AH13" s="475">
        <v>2</v>
      </c>
      <c r="AI13" s="475">
        <v>15</v>
      </c>
      <c r="AJ13" s="475"/>
      <c r="AK13" s="475">
        <v>17</v>
      </c>
      <c r="AL13" s="475">
        <v>0</v>
      </c>
      <c r="AM13" s="475">
        <v>2</v>
      </c>
      <c r="AN13" s="475">
        <v>15</v>
      </c>
      <c r="AO13" s="475"/>
      <c r="AP13" s="475">
        <v>16</v>
      </c>
      <c r="AQ13" s="475"/>
      <c r="AR13" s="475">
        <v>2</v>
      </c>
      <c r="AS13" s="475">
        <v>14</v>
      </c>
      <c r="AT13" s="475"/>
      <c r="AU13" s="475">
        <v>17</v>
      </c>
      <c r="AV13" s="475"/>
      <c r="AW13" s="475">
        <v>2</v>
      </c>
      <c r="AX13" s="475">
        <v>15</v>
      </c>
      <c r="AY13" s="475"/>
      <c r="AZ13" s="475">
        <v>18</v>
      </c>
      <c r="BA13" s="475"/>
      <c r="BB13" s="475">
        <v>3</v>
      </c>
      <c r="BC13" s="475">
        <v>15</v>
      </c>
      <c r="BD13" s="475"/>
      <c r="BE13" s="475">
        <v>18</v>
      </c>
      <c r="BF13" s="475"/>
      <c r="BG13" s="475">
        <v>3</v>
      </c>
      <c r="BH13" s="475">
        <v>15</v>
      </c>
      <c r="BI13" s="475"/>
      <c r="BJ13" s="475">
        <v>18</v>
      </c>
      <c r="BK13" s="475">
        <v>0</v>
      </c>
      <c r="BL13" s="475">
        <v>3</v>
      </c>
      <c r="BM13" s="475">
        <v>15</v>
      </c>
      <c r="BN13" s="475"/>
      <c r="BO13" s="475">
        <v>18</v>
      </c>
      <c r="BP13" s="475">
        <v>0</v>
      </c>
      <c r="BQ13" s="475">
        <v>3</v>
      </c>
      <c r="BR13" s="475">
        <v>15</v>
      </c>
      <c r="BT13" s="475">
        <v>18</v>
      </c>
      <c r="BU13" s="475">
        <v>0</v>
      </c>
      <c r="BV13" s="475">
        <v>3</v>
      </c>
      <c r="BW13" s="475">
        <v>15</v>
      </c>
      <c r="BX13" s="475"/>
      <c r="BY13" s="475">
        <v>18</v>
      </c>
      <c r="BZ13" s="475">
        <v>0</v>
      </c>
      <c r="CA13" s="475">
        <v>3</v>
      </c>
      <c r="CB13" s="475">
        <v>15</v>
      </c>
      <c r="CC13" s="475"/>
      <c r="CD13" s="475">
        <v>18</v>
      </c>
      <c r="CE13" s="475">
        <v>0</v>
      </c>
      <c r="CF13" s="475">
        <v>3</v>
      </c>
      <c r="CG13" s="475">
        <v>15</v>
      </c>
      <c r="CH13" s="475"/>
      <c r="CI13" s="475">
        <v>18</v>
      </c>
      <c r="CJ13" s="475">
        <v>0</v>
      </c>
      <c r="CK13" s="475">
        <v>3</v>
      </c>
      <c r="CL13" s="475">
        <v>15</v>
      </c>
      <c r="CM13" s="475"/>
      <c r="CN13" s="475">
        <v>18</v>
      </c>
      <c r="CO13" s="475">
        <v>0</v>
      </c>
      <c r="CP13" s="475">
        <v>3</v>
      </c>
      <c r="CQ13" s="475">
        <v>15</v>
      </c>
      <c r="CR13" s="475">
        <v>0</v>
      </c>
      <c r="CS13" s="475"/>
      <c r="CT13" s="475">
        <v>18</v>
      </c>
      <c r="CU13" s="475">
        <v>0</v>
      </c>
      <c r="CV13" s="475">
        <v>3</v>
      </c>
      <c r="CW13" s="475">
        <v>15</v>
      </c>
      <c r="CX13" s="475">
        <v>0</v>
      </c>
      <c r="CY13" s="475"/>
      <c r="CZ13" s="475">
        <v>18</v>
      </c>
      <c r="DA13" s="475">
        <v>0</v>
      </c>
      <c r="DB13" s="475">
        <v>3</v>
      </c>
      <c r="DC13" s="475">
        <v>15</v>
      </c>
      <c r="DD13" s="475">
        <v>0</v>
      </c>
      <c r="DE13" s="475"/>
      <c r="DF13" s="475">
        <v>18</v>
      </c>
      <c r="DG13" s="475">
        <v>0</v>
      </c>
      <c r="DH13" s="475">
        <v>3</v>
      </c>
      <c r="DI13" s="475">
        <v>15</v>
      </c>
      <c r="DJ13" s="508">
        <v>0</v>
      </c>
      <c r="DK13" s="475"/>
      <c r="DL13" s="475">
        <v>18</v>
      </c>
      <c r="DM13" s="475">
        <v>0</v>
      </c>
      <c r="DN13" s="475">
        <v>3</v>
      </c>
      <c r="DO13" s="475">
        <v>15</v>
      </c>
      <c r="DP13" s="508">
        <v>0</v>
      </c>
      <c r="DQ13" s="475"/>
      <c r="DR13" s="475">
        <v>18</v>
      </c>
      <c r="DS13" s="475">
        <v>0</v>
      </c>
      <c r="DT13" s="475">
        <v>3</v>
      </c>
      <c r="DU13" s="475">
        <v>15</v>
      </c>
      <c r="DV13" s="508">
        <v>0</v>
      </c>
      <c r="DW13" s="475"/>
      <c r="DX13" s="475">
        <v>18</v>
      </c>
      <c r="DY13" s="475">
        <v>0</v>
      </c>
      <c r="DZ13" s="475">
        <v>3</v>
      </c>
      <c r="EA13" s="475">
        <v>15</v>
      </c>
      <c r="EB13" s="508">
        <v>0</v>
      </c>
      <c r="EC13" s="475"/>
      <c r="ED13" s="475">
        <v>21</v>
      </c>
      <c r="EE13" s="475">
        <v>0</v>
      </c>
      <c r="EF13" s="475">
        <v>6</v>
      </c>
      <c r="EG13" s="475">
        <v>15</v>
      </c>
      <c r="EH13" s="508">
        <v>0</v>
      </c>
    </row>
    <row r="14" spans="1:138" x14ac:dyDescent="0.3">
      <c r="A14" s="111" t="s">
        <v>23</v>
      </c>
      <c r="B14" s="475">
        <v>72</v>
      </c>
      <c r="C14" s="475">
        <v>1</v>
      </c>
      <c r="D14" s="475">
        <v>12</v>
      </c>
      <c r="E14" s="475">
        <v>59</v>
      </c>
      <c r="F14" s="475"/>
      <c r="G14" s="475">
        <v>64</v>
      </c>
      <c r="H14" s="475">
        <v>1</v>
      </c>
      <c r="I14" s="475">
        <v>12</v>
      </c>
      <c r="J14" s="475">
        <v>51</v>
      </c>
      <c r="K14" s="475"/>
      <c r="L14" s="475">
        <v>65</v>
      </c>
      <c r="M14" s="475">
        <v>1</v>
      </c>
      <c r="N14" s="475">
        <v>12</v>
      </c>
      <c r="O14" s="475">
        <v>52</v>
      </c>
      <c r="P14" s="475"/>
      <c r="Q14" s="475">
        <v>65</v>
      </c>
      <c r="R14" s="475">
        <v>1</v>
      </c>
      <c r="S14" s="475">
        <v>12</v>
      </c>
      <c r="T14" s="475">
        <v>52</v>
      </c>
      <c r="U14" s="475"/>
      <c r="V14" s="475">
        <v>64</v>
      </c>
      <c r="W14" s="475">
        <v>1</v>
      </c>
      <c r="X14" s="475">
        <v>13</v>
      </c>
      <c r="Y14" s="475">
        <v>50</v>
      </c>
      <c r="AA14" s="475">
        <v>65</v>
      </c>
      <c r="AB14" s="475">
        <v>1</v>
      </c>
      <c r="AC14" s="475">
        <v>12</v>
      </c>
      <c r="AD14" s="475">
        <v>52</v>
      </c>
      <c r="AE14" s="475"/>
      <c r="AF14" s="475">
        <v>65</v>
      </c>
      <c r="AG14" s="475">
        <v>1</v>
      </c>
      <c r="AH14" s="475">
        <v>12</v>
      </c>
      <c r="AI14" s="475">
        <v>52</v>
      </c>
      <c r="AJ14" s="475"/>
      <c r="AK14" s="475">
        <v>65</v>
      </c>
      <c r="AL14" s="475">
        <v>1</v>
      </c>
      <c r="AM14" s="475">
        <v>12</v>
      </c>
      <c r="AN14" s="475">
        <v>52</v>
      </c>
      <c r="AO14" s="475"/>
      <c r="AP14" s="475">
        <v>62</v>
      </c>
      <c r="AQ14" s="475">
        <v>1</v>
      </c>
      <c r="AR14" s="475">
        <v>12</v>
      </c>
      <c r="AS14" s="475">
        <v>49</v>
      </c>
      <c r="AT14" s="475"/>
      <c r="AU14" s="475">
        <v>64</v>
      </c>
      <c r="AV14" s="475">
        <v>1</v>
      </c>
      <c r="AW14" s="475">
        <v>13</v>
      </c>
      <c r="AX14" s="475">
        <v>50</v>
      </c>
      <c r="AY14" s="475"/>
      <c r="AZ14" s="475">
        <v>64</v>
      </c>
      <c r="BA14" s="475">
        <v>1</v>
      </c>
      <c r="BB14" s="475">
        <v>13</v>
      </c>
      <c r="BC14" s="475">
        <v>50</v>
      </c>
      <c r="BD14" s="475"/>
      <c r="BE14" s="475">
        <v>65</v>
      </c>
      <c r="BF14" s="475">
        <v>1</v>
      </c>
      <c r="BG14" s="475">
        <v>14</v>
      </c>
      <c r="BH14" s="475">
        <v>50</v>
      </c>
      <c r="BI14" s="475"/>
      <c r="BJ14" s="475">
        <v>65</v>
      </c>
      <c r="BK14" s="475">
        <v>1</v>
      </c>
      <c r="BL14" s="475">
        <v>14</v>
      </c>
      <c r="BM14" s="475">
        <v>50</v>
      </c>
      <c r="BN14" s="475"/>
      <c r="BO14" s="475">
        <v>64</v>
      </c>
      <c r="BP14" s="475">
        <v>1</v>
      </c>
      <c r="BQ14" s="475">
        <v>13</v>
      </c>
      <c r="BR14" s="475">
        <v>50</v>
      </c>
      <c r="BT14" s="475">
        <v>64</v>
      </c>
      <c r="BU14" s="475">
        <v>1</v>
      </c>
      <c r="BV14" s="475">
        <v>13</v>
      </c>
      <c r="BW14" s="475">
        <v>50</v>
      </c>
      <c r="BX14" s="475"/>
      <c r="BY14" s="475">
        <v>64</v>
      </c>
      <c r="BZ14" s="475">
        <v>1</v>
      </c>
      <c r="CA14" s="475">
        <v>13</v>
      </c>
      <c r="CB14" s="475">
        <v>50</v>
      </c>
      <c r="CC14" s="475"/>
      <c r="CD14" s="475">
        <v>64</v>
      </c>
      <c r="CE14" s="475">
        <v>1</v>
      </c>
      <c r="CF14" s="475">
        <v>13</v>
      </c>
      <c r="CG14" s="475">
        <v>50</v>
      </c>
      <c r="CH14" s="475"/>
      <c r="CI14" s="475">
        <v>64</v>
      </c>
      <c r="CJ14" s="475">
        <v>1</v>
      </c>
      <c r="CK14" s="475">
        <v>13</v>
      </c>
      <c r="CL14" s="475">
        <v>50</v>
      </c>
      <c r="CM14" s="475"/>
      <c r="CN14" s="475">
        <v>64</v>
      </c>
      <c r="CO14" s="475">
        <v>1</v>
      </c>
      <c r="CP14" s="475">
        <v>13</v>
      </c>
      <c r="CQ14" s="475">
        <v>50</v>
      </c>
      <c r="CR14" s="475">
        <v>0</v>
      </c>
      <c r="CS14" s="475"/>
      <c r="CT14" s="475">
        <v>65</v>
      </c>
      <c r="CU14" s="475">
        <v>1</v>
      </c>
      <c r="CV14" s="475">
        <v>13</v>
      </c>
      <c r="CW14" s="475">
        <v>51</v>
      </c>
      <c r="CX14" s="475">
        <v>0</v>
      </c>
      <c r="CY14" s="475"/>
      <c r="CZ14" s="475">
        <v>66</v>
      </c>
      <c r="DA14" s="475">
        <v>1</v>
      </c>
      <c r="DB14" s="475">
        <v>13</v>
      </c>
      <c r="DC14" s="475">
        <v>51</v>
      </c>
      <c r="DD14" s="475">
        <v>1</v>
      </c>
      <c r="DE14" s="475"/>
      <c r="DF14" s="475">
        <v>67</v>
      </c>
      <c r="DG14" s="475">
        <v>1</v>
      </c>
      <c r="DH14" s="475">
        <v>14</v>
      </c>
      <c r="DI14" s="475">
        <v>51</v>
      </c>
      <c r="DJ14" s="508">
        <v>1</v>
      </c>
      <c r="DK14" s="475"/>
      <c r="DL14" s="475">
        <v>67</v>
      </c>
      <c r="DM14" s="475">
        <v>1</v>
      </c>
      <c r="DN14" s="475">
        <v>14</v>
      </c>
      <c r="DO14" s="475">
        <v>51</v>
      </c>
      <c r="DP14" s="508">
        <v>1</v>
      </c>
      <c r="DQ14" s="475"/>
      <c r="DR14" s="475">
        <v>67</v>
      </c>
      <c r="DS14" s="475">
        <v>1</v>
      </c>
      <c r="DT14" s="475">
        <v>14</v>
      </c>
      <c r="DU14" s="475">
        <v>51</v>
      </c>
      <c r="DV14" s="508">
        <v>1</v>
      </c>
      <c r="DW14" s="475"/>
      <c r="DX14" s="475">
        <v>67</v>
      </c>
      <c r="DY14" s="475">
        <v>1</v>
      </c>
      <c r="DZ14" s="475">
        <v>14</v>
      </c>
      <c r="EA14" s="475">
        <v>51</v>
      </c>
      <c r="EB14" s="508">
        <v>1</v>
      </c>
      <c r="EC14" s="475"/>
      <c r="ED14" s="475">
        <v>71</v>
      </c>
      <c r="EE14" s="475">
        <v>1</v>
      </c>
      <c r="EF14" s="475">
        <v>17</v>
      </c>
      <c r="EG14" s="475">
        <v>52</v>
      </c>
      <c r="EH14" s="508">
        <v>1</v>
      </c>
    </row>
    <row r="15" spans="1:138" x14ac:dyDescent="0.3">
      <c r="A15" s="111" t="s">
        <v>24</v>
      </c>
      <c r="B15" s="475">
        <v>19</v>
      </c>
      <c r="C15" s="475"/>
      <c r="D15" s="475">
        <v>3</v>
      </c>
      <c r="E15" s="475">
        <v>16</v>
      </c>
      <c r="F15" s="475"/>
      <c r="G15" s="475">
        <v>19</v>
      </c>
      <c r="H15" s="475"/>
      <c r="I15" s="475">
        <v>3</v>
      </c>
      <c r="J15" s="475">
        <v>16</v>
      </c>
      <c r="K15" s="475"/>
      <c r="L15" s="475">
        <v>18</v>
      </c>
      <c r="M15" s="475"/>
      <c r="N15" s="475">
        <v>3</v>
      </c>
      <c r="O15" s="475">
        <v>15</v>
      </c>
      <c r="P15" s="475"/>
      <c r="Q15" s="475">
        <v>18</v>
      </c>
      <c r="R15" s="475"/>
      <c r="S15" s="475">
        <v>3</v>
      </c>
      <c r="T15" s="475">
        <v>15</v>
      </c>
      <c r="U15" s="475"/>
      <c r="V15" s="475">
        <v>19</v>
      </c>
      <c r="W15" s="475">
        <v>0</v>
      </c>
      <c r="X15" s="475">
        <v>3</v>
      </c>
      <c r="Y15" s="475">
        <v>16</v>
      </c>
      <c r="AA15" s="475">
        <v>18</v>
      </c>
      <c r="AB15" s="475"/>
      <c r="AC15" s="475">
        <v>3</v>
      </c>
      <c r="AD15" s="475">
        <v>15</v>
      </c>
      <c r="AE15" s="475"/>
      <c r="AF15" s="475">
        <v>19</v>
      </c>
      <c r="AG15" s="475">
        <v>0</v>
      </c>
      <c r="AH15" s="475">
        <v>3</v>
      </c>
      <c r="AI15" s="475">
        <v>16</v>
      </c>
      <c r="AJ15" s="475"/>
      <c r="AK15" s="475">
        <v>20</v>
      </c>
      <c r="AL15" s="475">
        <v>0</v>
      </c>
      <c r="AM15" s="475">
        <v>3</v>
      </c>
      <c r="AN15" s="475">
        <v>17</v>
      </c>
      <c r="AO15" s="475"/>
      <c r="AP15" s="475">
        <v>19</v>
      </c>
      <c r="AQ15" s="475"/>
      <c r="AR15" s="475">
        <v>3</v>
      </c>
      <c r="AS15" s="475">
        <v>16</v>
      </c>
      <c r="AT15" s="475"/>
      <c r="AU15" s="475">
        <v>19</v>
      </c>
      <c r="AV15" s="475"/>
      <c r="AW15" s="475">
        <v>3</v>
      </c>
      <c r="AX15" s="475">
        <v>16</v>
      </c>
      <c r="AY15" s="475"/>
      <c r="AZ15" s="475">
        <v>19</v>
      </c>
      <c r="BA15" s="475"/>
      <c r="BB15" s="475">
        <v>3</v>
      </c>
      <c r="BC15" s="475">
        <v>16</v>
      </c>
      <c r="BD15" s="475"/>
      <c r="BE15" s="475">
        <v>19</v>
      </c>
      <c r="BF15" s="475"/>
      <c r="BG15" s="475">
        <v>3</v>
      </c>
      <c r="BH15" s="475">
        <v>16</v>
      </c>
      <c r="BI15" s="475"/>
      <c r="BJ15" s="475">
        <v>19</v>
      </c>
      <c r="BK15" s="475">
        <v>0</v>
      </c>
      <c r="BL15" s="475">
        <v>3</v>
      </c>
      <c r="BM15" s="475">
        <v>16</v>
      </c>
      <c r="BN15" s="475"/>
      <c r="BO15" s="475">
        <v>19</v>
      </c>
      <c r="BP15" s="475">
        <v>0</v>
      </c>
      <c r="BQ15" s="475">
        <v>3</v>
      </c>
      <c r="BR15" s="475">
        <v>16</v>
      </c>
      <c r="BT15" s="475">
        <v>19</v>
      </c>
      <c r="BU15" s="475">
        <v>0</v>
      </c>
      <c r="BV15" s="475">
        <v>3</v>
      </c>
      <c r="BW15" s="475">
        <v>16</v>
      </c>
      <c r="BX15" s="475"/>
      <c r="BY15" s="475">
        <v>19</v>
      </c>
      <c r="BZ15" s="475">
        <v>0</v>
      </c>
      <c r="CA15" s="475">
        <v>3</v>
      </c>
      <c r="CB15" s="475">
        <v>16</v>
      </c>
      <c r="CC15" s="475"/>
      <c r="CD15" s="475">
        <v>19</v>
      </c>
      <c r="CE15" s="475">
        <v>0</v>
      </c>
      <c r="CF15" s="475">
        <v>3</v>
      </c>
      <c r="CG15" s="475">
        <v>16</v>
      </c>
      <c r="CH15" s="475"/>
      <c r="CI15" s="475">
        <v>19</v>
      </c>
      <c r="CJ15" s="475">
        <v>0</v>
      </c>
      <c r="CK15" s="475">
        <v>3</v>
      </c>
      <c r="CL15" s="475">
        <v>16</v>
      </c>
      <c r="CM15" s="475"/>
      <c r="CN15" s="475">
        <v>19</v>
      </c>
      <c r="CO15" s="475">
        <v>0</v>
      </c>
      <c r="CP15" s="475">
        <v>3</v>
      </c>
      <c r="CQ15" s="475">
        <v>16</v>
      </c>
      <c r="CR15" s="475">
        <v>0</v>
      </c>
      <c r="CS15" s="475"/>
      <c r="CT15" s="475">
        <v>19</v>
      </c>
      <c r="CU15" s="475">
        <v>0</v>
      </c>
      <c r="CV15" s="475">
        <v>3</v>
      </c>
      <c r="CW15" s="475">
        <v>16</v>
      </c>
      <c r="CX15" s="475">
        <v>0</v>
      </c>
      <c r="CY15" s="475"/>
      <c r="CZ15" s="475">
        <v>19</v>
      </c>
      <c r="DA15" s="475">
        <v>0</v>
      </c>
      <c r="DB15" s="475">
        <v>3</v>
      </c>
      <c r="DC15" s="475">
        <v>16</v>
      </c>
      <c r="DD15" s="475">
        <v>0</v>
      </c>
      <c r="DE15" s="475"/>
      <c r="DF15" s="475">
        <v>19</v>
      </c>
      <c r="DG15" s="475">
        <v>0</v>
      </c>
      <c r="DH15" s="475">
        <v>3</v>
      </c>
      <c r="DI15" s="475">
        <v>16</v>
      </c>
      <c r="DJ15" s="508">
        <v>0</v>
      </c>
      <c r="DK15" s="475"/>
      <c r="DL15" s="475">
        <v>19</v>
      </c>
      <c r="DM15" s="475">
        <v>0</v>
      </c>
      <c r="DN15" s="475">
        <v>3</v>
      </c>
      <c r="DO15" s="475">
        <v>16</v>
      </c>
      <c r="DP15" s="508">
        <v>0</v>
      </c>
      <c r="DQ15" s="475"/>
      <c r="DR15" s="475">
        <v>19</v>
      </c>
      <c r="DS15" s="475">
        <v>0</v>
      </c>
      <c r="DT15" s="475">
        <v>3</v>
      </c>
      <c r="DU15" s="475">
        <v>16</v>
      </c>
      <c r="DV15" s="508">
        <v>0</v>
      </c>
      <c r="DW15" s="475"/>
      <c r="DX15" s="475">
        <v>19</v>
      </c>
      <c r="DY15" s="475">
        <v>0</v>
      </c>
      <c r="DZ15" s="475">
        <v>3</v>
      </c>
      <c r="EA15" s="475">
        <v>16</v>
      </c>
      <c r="EB15" s="508">
        <v>0</v>
      </c>
      <c r="EC15" s="475"/>
      <c r="ED15" s="475">
        <v>19</v>
      </c>
      <c r="EE15" s="475">
        <v>0</v>
      </c>
      <c r="EF15" s="475">
        <v>3</v>
      </c>
      <c r="EG15" s="475">
        <v>16</v>
      </c>
      <c r="EH15" s="508">
        <v>0</v>
      </c>
    </row>
    <row r="16" spans="1:138" x14ac:dyDescent="0.3">
      <c r="A16" s="111" t="s">
        <v>25</v>
      </c>
      <c r="B16" s="475">
        <v>45</v>
      </c>
      <c r="C16" s="475"/>
      <c r="D16" s="475">
        <v>4</v>
      </c>
      <c r="E16" s="475">
        <v>41</v>
      </c>
      <c r="F16" s="475"/>
      <c r="G16" s="475">
        <v>45</v>
      </c>
      <c r="H16" s="475"/>
      <c r="I16" s="475">
        <v>4</v>
      </c>
      <c r="J16" s="475">
        <v>41</v>
      </c>
      <c r="K16" s="475"/>
      <c r="L16" s="475">
        <v>46</v>
      </c>
      <c r="M16" s="475"/>
      <c r="N16" s="475">
        <v>4</v>
      </c>
      <c r="O16" s="475">
        <v>42</v>
      </c>
      <c r="P16" s="475"/>
      <c r="Q16" s="475">
        <v>46</v>
      </c>
      <c r="R16" s="475"/>
      <c r="S16" s="475">
        <v>4</v>
      </c>
      <c r="T16" s="475">
        <v>42</v>
      </c>
      <c r="U16" s="475"/>
      <c r="V16" s="475">
        <v>44</v>
      </c>
      <c r="W16" s="475">
        <v>0</v>
      </c>
      <c r="X16" s="475">
        <v>4</v>
      </c>
      <c r="Y16" s="475">
        <v>40</v>
      </c>
      <c r="AA16" s="475">
        <v>46</v>
      </c>
      <c r="AB16" s="475"/>
      <c r="AC16" s="475">
        <v>4</v>
      </c>
      <c r="AD16" s="475">
        <v>42</v>
      </c>
      <c r="AE16" s="475"/>
      <c r="AF16" s="475">
        <v>46</v>
      </c>
      <c r="AG16" s="475">
        <v>0</v>
      </c>
      <c r="AH16" s="475">
        <v>4</v>
      </c>
      <c r="AI16" s="475">
        <v>42</v>
      </c>
      <c r="AJ16" s="475"/>
      <c r="AK16" s="475">
        <v>46</v>
      </c>
      <c r="AL16" s="475">
        <v>0</v>
      </c>
      <c r="AM16" s="475">
        <v>4</v>
      </c>
      <c r="AN16" s="475">
        <v>42</v>
      </c>
      <c r="AO16" s="475"/>
      <c r="AP16" s="475">
        <v>44</v>
      </c>
      <c r="AQ16" s="475"/>
      <c r="AR16" s="475">
        <v>4</v>
      </c>
      <c r="AS16" s="475">
        <v>40</v>
      </c>
      <c r="AT16" s="475"/>
      <c r="AU16" s="475">
        <v>44</v>
      </c>
      <c r="AV16" s="475"/>
      <c r="AW16" s="475">
        <v>4</v>
      </c>
      <c r="AX16" s="475">
        <v>40</v>
      </c>
      <c r="AY16" s="475"/>
      <c r="AZ16" s="475">
        <v>44</v>
      </c>
      <c r="BA16" s="475"/>
      <c r="BB16" s="475">
        <v>4</v>
      </c>
      <c r="BC16" s="475">
        <v>40</v>
      </c>
      <c r="BD16" s="475"/>
      <c r="BE16" s="475">
        <v>44</v>
      </c>
      <c r="BF16" s="475"/>
      <c r="BG16" s="475">
        <v>4</v>
      </c>
      <c r="BH16" s="475">
        <v>40</v>
      </c>
      <c r="BI16" s="475"/>
      <c r="BJ16" s="475">
        <v>44</v>
      </c>
      <c r="BK16" s="475">
        <v>0</v>
      </c>
      <c r="BL16" s="475">
        <v>4</v>
      </c>
      <c r="BM16" s="475">
        <v>40</v>
      </c>
      <c r="BN16" s="475"/>
      <c r="BO16" s="475">
        <v>45</v>
      </c>
      <c r="BP16" s="475">
        <v>0</v>
      </c>
      <c r="BQ16" s="475">
        <v>4</v>
      </c>
      <c r="BR16" s="475">
        <v>41</v>
      </c>
      <c r="BT16" s="475">
        <v>45</v>
      </c>
      <c r="BU16" s="475">
        <v>0</v>
      </c>
      <c r="BV16" s="475">
        <v>4</v>
      </c>
      <c r="BW16" s="475">
        <v>41</v>
      </c>
      <c r="BX16" s="475"/>
      <c r="BY16" s="475">
        <v>45</v>
      </c>
      <c r="BZ16" s="475">
        <v>0</v>
      </c>
      <c r="CA16" s="475">
        <v>4</v>
      </c>
      <c r="CB16" s="475">
        <v>41</v>
      </c>
      <c r="CC16" s="475"/>
      <c r="CD16" s="475">
        <v>45</v>
      </c>
      <c r="CE16" s="475">
        <v>0</v>
      </c>
      <c r="CF16" s="475">
        <v>4</v>
      </c>
      <c r="CG16" s="475">
        <v>41</v>
      </c>
      <c r="CH16" s="475"/>
      <c r="CI16" s="475">
        <v>45</v>
      </c>
      <c r="CJ16" s="475">
        <v>0</v>
      </c>
      <c r="CK16" s="475">
        <v>4</v>
      </c>
      <c r="CL16" s="475">
        <v>41</v>
      </c>
      <c r="CM16" s="475"/>
      <c r="CN16" s="475">
        <v>45</v>
      </c>
      <c r="CO16" s="475">
        <v>0</v>
      </c>
      <c r="CP16" s="475">
        <v>4</v>
      </c>
      <c r="CQ16" s="475">
        <v>41</v>
      </c>
      <c r="CR16" s="475">
        <v>0</v>
      </c>
      <c r="CS16" s="475"/>
      <c r="CT16" s="475">
        <v>45</v>
      </c>
      <c r="CU16" s="475">
        <v>0</v>
      </c>
      <c r="CV16" s="475">
        <v>4</v>
      </c>
      <c r="CW16" s="475">
        <v>41</v>
      </c>
      <c r="CX16" s="475">
        <v>0</v>
      </c>
      <c r="CY16" s="475"/>
      <c r="CZ16" s="475">
        <v>46</v>
      </c>
      <c r="DA16" s="475">
        <v>0</v>
      </c>
      <c r="DB16" s="475">
        <v>5</v>
      </c>
      <c r="DC16" s="475">
        <v>41</v>
      </c>
      <c r="DD16" s="475">
        <v>0</v>
      </c>
      <c r="DE16" s="475"/>
      <c r="DF16" s="475">
        <v>47</v>
      </c>
      <c r="DG16" s="475">
        <v>0</v>
      </c>
      <c r="DH16" s="475">
        <v>5</v>
      </c>
      <c r="DI16" s="475">
        <v>42</v>
      </c>
      <c r="DJ16" s="508">
        <v>0</v>
      </c>
      <c r="DK16" s="475"/>
      <c r="DL16" s="475">
        <v>46</v>
      </c>
      <c r="DM16" s="475">
        <v>0</v>
      </c>
      <c r="DN16" s="475">
        <v>4</v>
      </c>
      <c r="DO16" s="475">
        <v>42</v>
      </c>
      <c r="DP16" s="508">
        <v>0</v>
      </c>
      <c r="DQ16" s="475"/>
      <c r="DR16" s="475">
        <v>46</v>
      </c>
      <c r="DS16" s="475">
        <v>0</v>
      </c>
      <c r="DT16" s="475">
        <v>4</v>
      </c>
      <c r="DU16" s="475">
        <v>42</v>
      </c>
      <c r="DV16" s="508">
        <v>0</v>
      </c>
      <c r="DW16" s="475"/>
      <c r="DX16" s="475">
        <v>46</v>
      </c>
      <c r="DY16" s="475">
        <v>0</v>
      </c>
      <c r="DZ16" s="475">
        <v>4</v>
      </c>
      <c r="EA16" s="475">
        <v>42</v>
      </c>
      <c r="EB16" s="508">
        <v>0</v>
      </c>
      <c r="EC16" s="475"/>
      <c r="ED16" s="475">
        <v>57</v>
      </c>
      <c r="EE16" s="475">
        <v>0</v>
      </c>
      <c r="EF16" s="475">
        <v>15</v>
      </c>
      <c r="EG16" s="475">
        <v>42</v>
      </c>
      <c r="EH16" s="508">
        <v>0</v>
      </c>
    </row>
    <row r="17" spans="1:138" x14ac:dyDescent="0.3">
      <c r="A17" s="111" t="s">
        <v>26</v>
      </c>
      <c r="B17" s="475">
        <v>61</v>
      </c>
      <c r="C17" s="475"/>
      <c r="D17" s="475">
        <v>9</v>
      </c>
      <c r="E17" s="475">
        <v>52</v>
      </c>
      <c r="F17" s="475"/>
      <c r="G17" s="475">
        <v>62</v>
      </c>
      <c r="H17" s="475"/>
      <c r="I17" s="475">
        <v>9</v>
      </c>
      <c r="J17" s="475">
        <v>53</v>
      </c>
      <c r="K17" s="475"/>
      <c r="L17" s="475">
        <v>63</v>
      </c>
      <c r="M17" s="475"/>
      <c r="N17" s="475">
        <v>9</v>
      </c>
      <c r="O17" s="475">
        <v>54</v>
      </c>
      <c r="P17" s="475"/>
      <c r="Q17" s="475">
        <v>63</v>
      </c>
      <c r="R17" s="475"/>
      <c r="S17" s="475">
        <v>9</v>
      </c>
      <c r="T17" s="475">
        <v>54</v>
      </c>
      <c r="U17" s="475"/>
      <c r="V17" s="475">
        <v>66</v>
      </c>
      <c r="W17" s="475">
        <v>0</v>
      </c>
      <c r="X17" s="475">
        <v>12</v>
      </c>
      <c r="Y17" s="475">
        <v>54</v>
      </c>
      <c r="AA17" s="475">
        <v>63</v>
      </c>
      <c r="AB17" s="475"/>
      <c r="AC17" s="475">
        <v>9</v>
      </c>
      <c r="AD17" s="475">
        <v>54</v>
      </c>
      <c r="AE17" s="475"/>
      <c r="AF17" s="475">
        <v>66</v>
      </c>
      <c r="AG17" s="475">
        <v>0</v>
      </c>
      <c r="AH17" s="475">
        <v>11</v>
      </c>
      <c r="AI17" s="475">
        <v>55</v>
      </c>
      <c r="AJ17" s="475"/>
      <c r="AK17" s="475">
        <v>66</v>
      </c>
      <c r="AL17" s="475">
        <v>0</v>
      </c>
      <c r="AM17" s="475">
        <v>11</v>
      </c>
      <c r="AN17" s="475">
        <v>55</v>
      </c>
      <c r="AO17" s="475"/>
      <c r="AP17" s="475">
        <v>65</v>
      </c>
      <c r="AQ17" s="475"/>
      <c r="AR17" s="475">
        <v>11</v>
      </c>
      <c r="AS17" s="475">
        <v>54</v>
      </c>
      <c r="AT17" s="475"/>
      <c r="AU17" s="475">
        <v>66</v>
      </c>
      <c r="AV17" s="475"/>
      <c r="AW17" s="475">
        <v>12</v>
      </c>
      <c r="AX17" s="475">
        <v>54</v>
      </c>
      <c r="AY17" s="475"/>
      <c r="AZ17" s="475">
        <v>66</v>
      </c>
      <c r="BA17" s="475"/>
      <c r="BB17" s="475">
        <v>12</v>
      </c>
      <c r="BC17" s="475">
        <v>54</v>
      </c>
      <c r="BD17" s="475"/>
      <c r="BE17" s="475">
        <v>62</v>
      </c>
      <c r="BF17" s="475"/>
      <c r="BG17" s="475">
        <v>12</v>
      </c>
      <c r="BH17" s="475">
        <v>50</v>
      </c>
      <c r="BI17" s="475"/>
      <c r="BJ17" s="475">
        <v>62</v>
      </c>
      <c r="BK17" s="475">
        <v>0</v>
      </c>
      <c r="BL17" s="475">
        <v>12</v>
      </c>
      <c r="BM17" s="475">
        <v>50</v>
      </c>
      <c r="BN17" s="475"/>
      <c r="BO17" s="475">
        <v>60</v>
      </c>
      <c r="BP17" s="475">
        <v>0</v>
      </c>
      <c r="BQ17" s="475">
        <v>10</v>
      </c>
      <c r="BR17" s="475">
        <v>50</v>
      </c>
      <c r="BT17" s="475">
        <v>60</v>
      </c>
      <c r="BU17" s="475">
        <v>0</v>
      </c>
      <c r="BV17" s="475">
        <v>10</v>
      </c>
      <c r="BW17" s="475">
        <v>50</v>
      </c>
      <c r="BX17" s="475"/>
      <c r="BY17" s="475">
        <v>60</v>
      </c>
      <c r="BZ17" s="475">
        <v>0</v>
      </c>
      <c r="CA17" s="475">
        <v>10</v>
      </c>
      <c r="CB17" s="475">
        <v>50</v>
      </c>
      <c r="CC17" s="475"/>
      <c r="CD17" s="475">
        <v>60</v>
      </c>
      <c r="CE17" s="475">
        <v>0</v>
      </c>
      <c r="CF17" s="475">
        <v>10</v>
      </c>
      <c r="CG17" s="475">
        <v>50</v>
      </c>
      <c r="CH17" s="475"/>
      <c r="CI17" s="475">
        <v>60</v>
      </c>
      <c r="CJ17" s="475">
        <v>0</v>
      </c>
      <c r="CK17" s="475">
        <v>10</v>
      </c>
      <c r="CL17" s="475">
        <v>50</v>
      </c>
      <c r="CM17" s="475"/>
      <c r="CN17" s="475">
        <v>60</v>
      </c>
      <c r="CO17" s="475">
        <v>0</v>
      </c>
      <c r="CP17" s="475">
        <v>10</v>
      </c>
      <c r="CQ17" s="475">
        <v>50</v>
      </c>
      <c r="CR17" s="475">
        <v>0</v>
      </c>
      <c r="CS17" s="475"/>
      <c r="CT17" s="475">
        <v>63</v>
      </c>
      <c r="CU17" s="475">
        <v>0</v>
      </c>
      <c r="CV17" s="475">
        <v>10</v>
      </c>
      <c r="CW17" s="475">
        <v>52</v>
      </c>
      <c r="CX17" s="475">
        <v>1</v>
      </c>
      <c r="CY17" s="475"/>
      <c r="CZ17" s="475">
        <v>63</v>
      </c>
      <c r="DA17" s="475">
        <v>0</v>
      </c>
      <c r="DB17" s="475">
        <v>10</v>
      </c>
      <c r="DC17" s="475">
        <v>52</v>
      </c>
      <c r="DD17" s="475">
        <v>1</v>
      </c>
      <c r="DE17" s="475"/>
      <c r="DF17" s="475">
        <v>63</v>
      </c>
      <c r="DG17" s="475">
        <v>0</v>
      </c>
      <c r="DH17" s="475">
        <v>10</v>
      </c>
      <c r="DI17" s="475">
        <v>52</v>
      </c>
      <c r="DJ17" s="508">
        <v>1</v>
      </c>
      <c r="DK17" s="475"/>
      <c r="DL17" s="475">
        <v>63</v>
      </c>
      <c r="DM17" s="475">
        <v>0</v>
      </c>
      <c r="DN17" s="475">
        <v>10</v>
      </c>
      <c r="DO17" s="475">
        <v>52</v>
      </c>
      <c r="DP17" s="508">
        <v>1</v>
      </c>
      <c r="DQ17" s="475"/>
      <c r="DR17" s="475">
        <v>63</v>
      </c>
      <c r="DS17" s="475">
        <v>0</v>
      </c>
      <c r="DT17" s="475">
        <v>10</v>
      </c>
      <c r="DU17" s="475">
        <v>52</v>
      </c>
      <c r="DV17" s="508">
        <v>1</v>
      </c>
      <c r="DW17" s="475"/>
      <c r="DX17" s="475">
        <v>64</v>
      </c>
      <c r="DY17" s="475">
        <v>0</v>
      </c>
      <c r="DZ17" s="475">
        <v>11</v>
      </c>
      <c r="EA17" s="475">
        <v>52</v>
      </c>
      <c r="EB17" s="508">
        <v>1</v>
      </c>
      <c r="EC17" s="475"/>
      <c r="ED17" s="475">
        <v>67</v>
      </c>
      <c r="EE17" s="475">
        <v>0</v>
      </c>
      <c r="EF17" s="475">
        <v>14</v>
      </c>
      <c r="EG17" s="475">
        <v>52</v>
      </c>
      <c r="EH17" s="508">
        <v>1</v>
      </c>
    </row>
    <row r="18" spans="1:138" ht="16.5" x14ac:dyDescent="0.3">
      <c r="A18" s="111" t="s">
        <v>1175</v>
      </c>
      <c r="B18" s="475">
        <v>90</v>
      </c>
      <c r="C18" s="475">
        <v>10</v>
      </c>
      <c r="D18" s="475">
        <v>8</v>
      </c>
      <c r="E18" s="475">
        <v>72</v>
      </c>
      <c r="F18" s="475"/>
      <c r="G18" s="475">
        <v>90</v>
      </c>
      <c r="H18" s="475">
        <v>10</v>
      </c>
      <c r="I18" s="475">
        <v>8</v>
      </c>
      <c r="J18" s="475">
        <v>72</v>
      </c>
      <c r="K18" s="475"/>
      <c r="L18" s="475">
        <v>90</v>
      </c>
      <c r="M18" s="475">
        <v>10</v>
      </c>
      <c r="N18" s="475">
        <v>8</v>
      </c>
      <c r="O18" s="475">
        <v>72</v>
      </c>
      <c r="P18" s="475"/>
      <c r="Q18" s="475">
        <v>90</v>
      </c>
      <c r="R18" s="475">
        <v>10</v>
      </c>
      <c r="S18" s="475">
        <v>8</v>
      </c>
      <c r="T18" s="475">
        <v>72</v>
      </c>
      <c r="U18" s="475"/>
      <c r="V18" s="475">
        <v>92</v>
      </c>
      <c r="W18" s="475">
        <v>11</v>
      </c>
      <c r="X18" s="475">
        <v>9</v>
      </c>
      <c r="Y18" s="475">
        <v>72</v>
      </c>
      <c r="AA18" s="475">
        <v>89</v>
      </c>
      <c r="AB18" s="475">
        <v>11</v>
      </c>
      <c r="AC18" s="475">
        <v>7</v>
      </c>
      <c r="AD18" s="475">
        <v>71</v>
      </c>
      <c r="AE18" s="475"/>
      <c r="AF18" s="475">
        <v>90</v>
      </c>
      <c r="AG18" s="475">
        <v>11</v>
      </c>
      <c r="AH18" s="475">
        <v>7</v>
      </c>
      <c r="AI18" s="475">
        <v>72</v>
      </c>
      <c r="AJ18" s="475"/>
      <c r="AK18" s="475">
        <v>90</v>
      </c>
      <c r="AL18" s="475">
        <v>11</v>
      </c>
      <c r="AM18" s="475">
        <v>7</v>
      </c>
      <c r="AN18" s="475">
        <v>72</v>
      </c>
      <c r="AO18" s="475"/>
      <c r="AP18" s="475">
        <v>90</v>
      </c>
      <c r="AQ18" s="475">
        <v>11</v>
      </c>
      <c r="AR18" s="475">
        <v>7</v>
      </c>
      <c r="AS18" s="475">
        <v>72</v>
      </c>
      <c r="AT18" s="475"/>
      <c r="AU18" s="475">
        <v>90</v>
      </c>
      <c r="AV18" s="475">
        <v>11</v>
      </c>
      <c r="AW18" s="475">
        <v>7</v>
      </c>
      <c r="AX18" s="475">
        <v>72</v>
      </c>
      <c r="AY18" s="475"/>
      <c r="AZ18" s="475">
        <v>92</v>
      </c>
      <c r="BA18" s="475">
        <v>11</v>
      </c>
      <c r="BB18" s="475">
        <v>9</v>
      </c>
      <c r="BC18" s="475">
        <v>72</v>
      </c>
      <c r="BD18" s="475"/>
      <c r="BE18" s="475">
        <v>75</v>
      </c>
      <c r="BF18" s="475">
        <v>11</v>
      </c>
      <c r="BG18" s="475">
        <v>9</v>
      </c>
      <c r="BH18" s="475">
        <v>55</v>
      </c>
      <c r="BI18" s="475"/>
      <c r="BJ18" s="475">
        <v>74</v>
      </c>
      <c r="BK18" s="475">
        <v>10</v>
      </c>
      <c r="BL18" s="475">
        <v>9</v>
      </c>
      <c r="BM18" s="475">
        <v>55</v>
      </c>
      <c r="BN18" s="475"/>
      <c r="BO18" s="475">
        <v>70</v>
      </c>
      <c r="BP18" s="475">
        <v>8</v>
      </c>
      <c r="BQ18" s="475">
        <v>7</v>
      </c>
      <c r="BR18" s="475">
        <v>55</v>
      </c>
      <c r="BT18" s="475">
        <v>70</v>
      </c>
      <c r="BU18" s="475">
        <v>8</v>
      </c>
      <c r="BV18" s="475">
        <v>7</v>
      </c>
      <c r="BW18" s="475">
        <v>55</v>
      </c>
      <c r="BX18" s="475"/>
      <c r="BY18" s="475">
        <v>70</v>
      </c>
      <c r="BZ18" s="475">
        <v>8</v>
      </c>
      <c r="CA18" s="475">
        <v>6</v>
      </c>
      <c r="CB18" s="475">
        <v>56</v>
      </c>
      <c r="CC18" s="475"/>
      <c r="CD18" s="475">
        <v>71</v>
      </c>
      <c r="CE18" s="475">
        <v>9</v>
      </c>
      <c r="CF18" s="475">
        <v>6</v>
      </c>
      <c r="CG18" s="475">
        <v>56</v>
      </c>
      <c r="CH18" s="475"/>
      <c r="CI18" s="475">
        <v>72</v>
      </c>
      <c r="CJ18" s="475">
        <v>10</v>
      </c>
      <c r="CK18" s="475">
        <v>6</v>
      </c>
      <c r="CL18" s="475">
        <v>56</v>
      </c>
      <c r="CM18" s="475"/>
      <c r="CN18" s="475">
        <v>73</v>
      </c>
      <c r="CO18" s="475">
        <v>9</v>
      </c>
      <c r="CP18" s="475">
        <v>6</v>
      </c>
      <c r="CQ18" s="475">
        <v>56</v>
      </c>
      <c r="CR18" s="475">
        <v>2</v>
      </c>
      <c r="CS18" s="475"/>
      <c r="CT18" s="475">
        <v>72</v>
      </c>
      <c r="CU18" s="475">
        <v>9</v>
      </c>
      <c r="CV18" s="475">
        <v>5</v>
      </c>
      <c r="CW18" s="475">
        <v>56</v>
      </c>
      <c r="CX18" s="475">
        <v>2</v>
      </c>
      <c r="CY18" s="475"/>
      <c r="CZ18" s="475">
        <v>72</v>
      </c>
      <c r="DA18" s="475">
        <v>9</v>
      </c>
      <c r="DB18" s="475">
        <v>5</v>
      </c>
      <c r="DC18" s="475">
        <v>56</v>
      </c>
      <c r="DD18" s="475">
        <v>2</v>
      </c>
      <c r="DE18" s="475"/>
      <c r="DF18" s="475">
        <v>72</v>
      </c>
      <c r="DG18" s="475">
        <v>9</v>
      </c>
      <c r="DH18" s="475">
        <v>5</v>
      </c>
      <c r="DI18" s="475">
        <v>56</v>
      </c>
      <c r="DJ18" s="508">
        <v>2</v>
      </c>
      <c r="DK18" s="475"/>
      <c r="DL18" s="475">
        <v>72</v>
      </c>
      <c r="DM18" s="475">
        <v>9</v>
      </c>
      <c r="DN18" s="475">
        <v>5</v>
      </c>
      <c r="DO18" s="475">
        <v>56</v>
      </c>
      <c r="DP18" s="508">
        <v>2</v>
      </c>
      <c r="DQ18" s="475"/>
      <c r="DR18" s="475">
        <v>72</v>
      </c>
      <c r="DS18" s="475">
        <v>9</v>
      </c>
      <c r="DT18" s="475">
        <v>5</v>
      </c>
      <c r="DU18" s="475">
        <v>56</v>
      </c>
      <c r="DV18" s="508">
        <v>2</v>
      </c>
      <c r="DW18" s="475"/>
      <c r="DX18" s="475">
        <v>72</v>
      </c>
      <c r="DY18" s="475">
        <v>9</v>
      </c>
      <c r="DZ18" s="475">
        <v>5</v>
      </c>
      <c r="EA18" s="475">
        <v>56</v>
      </c>
      <c r="EB18" s="508">
        <v>2</v>
      </c>
      <c r="EC18" s="475"/>
      <c r="ED18" s="475">
        <v>73</v>
      </c>
      <c r="EE18" s="475">
        <v>9</v>
      </c>
      <c r="EF18" s="475">
        <v>6</v>
      </c>
      <c r="EG18" s="475">
        <v>56</v>
      </c>
      <c r="EH18" s="508">
        <v>2</v>
      </c>
    </row>
    <row r="19" spans="1:138" ht="16.5" x14ac:dyDescent="0.3">
      <c r="A19" s="111" t="s">
        <v>1176</v>
      </c>
      <c r="B19" s="475">
        <v>58</v>
      </c>
      <c r="C19" s="475">
        <v>8</v>
      </c>
      <c r="D19" s="475">
        <v>10</v>
      </c>
      <c r="E19" s="475">
        <v>40</v>
      </c>
      <c r="F19" s="475"/>
      <c r="G19" s="475">
        <v>57</v>
      </c>
      <c r="H19" s="475">
        <v>8</v>
      </c>
      <c r="I19" s="475">
        <v>10</v>
      </c>
      <c r="J19" s="475">
        <v>39</v>
      </c>
      <c r="K19" s="475"/>
      <c r="L19" s="475">
        <v>57</v>
      </c>
      <c r="M19" s="475">
        <v>8</v>
      </c>
      <c r="N19" s="475">
        <v>10</v>
      </c>
      <c r="O19" s="475">
        <v>39</v>
      </c>
      <c r="P19" s="475"/>
      <c r="Q19" s="475">
        <v>57</v>
      </c>
      <c r="R19" s="475">
        <v>8</v>
      </c>
      <c r="S19" s="475">
        <v>10</v>
      </c>
      <c r="T19" s="475">
        <v>39</v>
      </c>
      <c r="U19" s="475"/>
      <c r="V19" s="475">
        <v>63</v>
      </c>
      <c r="W19" s="475">
        <v>8</v>
      </c>
      <c r="X19" s="475">
        <v>13</v>
      </c>
      <c r="Y19" s="475">
        <v>42</v>
      </c>
      <c r="AA19" s="475">
        <v>57</v>
      </c>
      <c r="AB19" s="475">
        <v>8</v>
      </c>
      <c r="AC19" s="475">
        <v>10</v>
      </c>
      <c r="AD19" s="475">
        <v>39</v>
      </c>
      <c r="AE19" s="475"/>
      <c r="AF19" s="475">
        <v>61</v>
      </c>
      <c r="AG19" s="475">
        <v>8</v>
      </c>
      <c r="AH19" s="475">
        <v>13</v>
      </c>
      <c r="AI19" s="475">
        <v>40</v>
      </c>
      <c r="AJ19" s="475"/>
      <c r="AK19" s="475">
        <v>59</v>
      </c>
      <c r="AL19" s="475">
        <v>8</v>
      </c>
      <c r="AM19" s="475">
        <v>11</v>
      </c>
      <c r="AN19" s="475">
        <v>40</v>
      </c>
      <c r="AO19" s="475"/>
      <c r="AP19" s="475">
        <v>61</v>
      </c>
      <c r="AQ19" s="475">
        <v>8</v>
      </c>
      <c r="AR19" s="475">
        <v>12</v>
      </c>
      <c r="AS19" s="475">
        <v>41</v>
      </c>
      <c r="AT19" s="475"/>
      <c r="AU19" s="475">
        <v>62</v>
      </c>
      <c r="AV19" s="475">
        <v>8</v>
      </c>
      <c r="AW19" s="475">
        <v>12</v>
      </c>
      <c r="AX19" s="475">
        <v>42</v>
      </c>
      <c r="AY19" s="475"/>
      <c r="AZ19" s="475">
        <v>63</v>
      </c>
      <c r="BA19" s="475">
        <v>8</v>
      </c>
      <c r="BB19" s="475">
        <v>13</v>
      </c>
      <c r="BC19" s="475">
        <v>42</v>
      </c>
      <c r="BD19" s="475"/>
      <c r="BE19" s="475">
        <v>64</v>
      </c>
      <c r="BF19" s="475">
        <v>8</v>
      </c>
      <c r="BG19" s="475">
        <v>14</v>
      </c>
      <c r="BH19" s="475">
        <v>42</v>
      </c>
      <c r="BI19" s="475"/>
      <c r="BJ19" s="475">
        <v>64</v>
      </c>
      <c r="BK19" s="475">
        <v>7</v>
      </c>
      <c r="BL19" s="475">
        <v>15</v>
      </c>
      <c r="BM19" s="475">
        <v>42</v>
      </c>
      <c r="BN19" s="475"/>
      <c r="BO19" s="475">
        <v>61</v>
      </c>
      <c r="BP19" s="475">
        <v>8</v>
      </c>
      <c r="BQ19" s="475">
        <v>11</v>
      </c>
      <c r="BR19" s="475">
        <v>42</v>
      </c>
      <c r="BT19" s="475">
        <v>61</v>
      </c>
      <c r="BU19" s="475">
        <v>8</v>
      </c>
      <c r="BV19" s="475">
        <v>11</v>
      </c>
      <c r="BW19" s="475">
        <v>42</v>
      </c>
      <c r="BX19" s="475"/>
      <c r="BY19" s="475">
        <v>61</v>
      </c>
      <c r="BZ19" s="475">
        <v>8</v>
      </c>
      <c r="CA19" s="475">
        <v>11</v>
      </c>
      <c r="CB19" s="475">
        <v>42</v>
      </c>
      <c r="CC19" s="475"/>
      <c r="CD19" s="475">
        <v>62</v>
      </c>
      <c r="CE19" s="475">
        <v>7</v>
      </c>
      <c r="CF19" s="475">
        <v>12</v>
      </c>
      <c r="CG19" s="475">
        <v>43</v>
      </c>
      <c r="CH19" s="475"/>
      <c r="CI19" s="475">
        <v>62</v>
      </c>
      <c r="CJ19" s="475">
        <v>7</v>
      </c>
      <c r="CK19" s="475">
        <v>12</v>
      </c>
      <c r="CL19" s="475">
        <v>43</v>
      </c>
      <c r="CM19" s="475"/>
      <c r="CN19" s="475">
        <v>63</v>
      </c>
      <c r="CO19" s="475">
        <v>7</v>
      </c>
      <c r="CP19" s="475">
        <v>11</v>
      </c>
      <c r="CQ19" s="475">
        <v>44</v>
      </c>
      <c r="CR19" s="475">
        <v>1</v>
      </c>
      <c r="CS19" s="475"/>
      <c r="CT19" s="475">
        <v>64</v>
      </c>
      <c r="CU19" s="475">
        <v>7</v>
      </c>
      <c r="CV19" s="475">
        <v>11</v>
      </c>
      <c r="CW19" s="475">
        <v>44</v>
      </c>
      <c r="CX19" s="475">
        <v>2</v>
      </c>
      <c r="CY19" s="475"/>
      <c r="CZ19" s="475">
        <v>64</v>
      </c>
      <c r="DA19" s="475">
        <v>7</v>
      </c>
      <c r="DB19" s="475">
        <v>11</v>
      </c>
      <c r="DC19" s="475">
        <v>44</v>
      </c>
      <c r="DD19" s="475">
        <v>2</v>
      </c>
      <c r="DE19" s="475"/>
      <c r="DF19" s="475">
        <v>64</v>
      </c>
      <c r="DG19" s="475">
        <v>7</v>
      </c>
      <c r="DH19" s="475">
        <v>11</v>
      </c>
      <c r="DI19" s="475">
        <v>44</v>
      </c>
      <c r="DJ19" s="508">
        <v>2</v>
      </c>
      <c r="DK19" s="475"/>
      <c r="DL19" s="475">
        <v>64</v>
      </c>
      <c r="DM19" s="475">
        <v>7</v>
      </c>
      <c r="DN19" s="475">
        <v>10</v>
      </c>
      <c r="DO19" s="475">
        <v>45</v>
      </c>
      <c r="DP19" s="508">
        <v>2</v>
      </c>
      <c r="DQ19" s="475"/>
      <c r="DR19" s="475">
        <v>64</v>
      </c>
      <c r="DS19" s="475">
        <v>7</v>
      </c>
      <c r="DT19" s="475">
        <v>10</v>
      </c>
      <c r="DU19" s="475">
        <v>45</v>
      </c>
      <c r="DV19" s="508">
        <v>2</v>
      </c>
      <c r="DW19" s="475"/>
      <c r="DX19" s="475">
        <v>65</v>
      </c>
      <c r="DY19" s="475">
        <v>7</v>
      </c>
      <c r="DZ19" s="475">
        <v>11</v>
      </c>
      <c r="EA19" s="475">
        <v>45</v>
      </c>
      <c r="EB19" s="508">
        <v>2</v>
      </c>
      <c r="EC19" s="475"/>
      <c r="ED19" s="475">
        <v>65</v>
      </c>
      <c r="EE19" s="475">
        <v>7</v>
      </c>
      <c r="EF19" s="475">
        <v>11</v>
      </c>
      <c r="EG19" s="475">
        <v>45</v>
      </c>
      <c r="EH19" s="508">
        <v>2</v>
      </c>
    </row>
    <row r="20" spans="1:138" x14ac:dyDescent="0.3">
      <c r="A20" s="111" t="s">
        <v>28</v>
      </c>
      <c r="B20" s="475">
        <v>64</v>
      </c>
      <c r="C20" s="475"/>
      <c r="D20" s="475">
        <v>4</v>
      </c>
      <c r="E20" s="475">
        <v>60</v>
      </c>
      <c r="F20" s="475"/>
      <c r="G20" s="475">
        <v>63</v>
      </c>
      <c r="H20" s="475"/>
      <c r="I20" s="475">
        <v>4</v>
      </c>
      <c r="J20" s="475">
        <v>59</v>
      </c>
      <c r="K20" s="475"/>
      <c r="L20" s="475">
        <v>63</v>
      </c>
      <c r="M20" s="475"/>
      <c r="N20" s="475">
        <v>4</v>
      </c>
      <c r="O20" s="475">
        <v>59</v>
      </c>
      <c r="P20" s="475"/>
      <c r="Q20" s="475">
        <v>63</v>
      </c>
      <c r="R20" s="475"/>
      <c r="S20" s="475">
        <v>4</v>
      </c>
      <c r="T20" s="475">
        <v>59</v>
      </c>
      <c r="U20" s="475"/>
      <c r="V20" s="475">
        <v>53</v>
      </c>
      <c r="W20" s="475">
        <v>0</v>
      </c>
      <c r="X20" s="475">
        <v>5</v>
      </c>
      <c r="Y20" s="475">
        <v>48</v>
      </c>
      <c r="AA20" s="475">
        <v>63</v>
      </c>
      <c r="AB20" s="475"/>
      <c r="AC20" s="475">
        <v>4</v>
      </c>
      <c r="AD20" s="475">
        <v>59</v>
      </c>
      <c r="AE20" s="475"/>
      <c r="AF20" s="475">
        <v>63</v>
      </c>
      <c r="AG20" s="475">
        <v>0</v>
      </c>
      <c r="AH20" s="475">
        <v>4</v>
      </c>
      <c r="AI20" s="475">
        <v>59</v>
      </c>
      <c r="AJ20" s="475"/>
      <c r="AK20" s="475">
        <v>63</v>
      </c>
      <c r="AL20" s="475">
        <v>0</v>
      </c>
      <c r="AM20" s="475">
        <v>4</v>
      </c>
      <c r="AN20" s="475">
        <v>59</v>
      </c>
      <c r="AO20" s="475"/>
      <c r="AP20" s="475">
        <v>51</v>
      </c>
      <c r="AQ20" s="475"/>
      <c r="AR20" s="475">
        <v>4</v>
      </c>
      <c r="AS20" s="475">
        <v>47</v>
      </c>
      <c r="AT20" s="475"/>
      <c r="AU20" s="475">
        <v>52</v>
      </c>
      <c r="AV20" s="475"/>
      <c r="AW20" s="475">
        <v>4</v>
      </c>
      <c r="AX20" s="475">
        <v>48</v>
      </c>
      <c r="AY20" s="475"/>
      <c r="AZ20" s="475">
        <v>53</v>
      </c>
      <c r="BA20" s="475"/>
      <c r="BB20" s="475">
        <v>5</v>
      </c>
      <c r="BC20" s="475">
        <v>48</v>
      </c>
      <c r="BD20" s="475"/>
      <c r="BE20" s="475">
        <v>36</v>
      </c>
      <c r="BF20" s="475"/>
      <c r="BG20" s="475">
        <v>5</v>
      </c>
      <c r="BH20" s="475">
        <v>31</v>
      </c>
      <c r="BI20" s="475"/>
      <c r="BJ20" s="475">
        <v>53</v>
      </c>
      <c r="BK20" s="475">
        <v>0</v>
      </c>
      <c r="BL20" s="475">
        <v>5</v>
      </c>
      <c r="BM20" s="475">
        <v>48</v>
      </c>
      <c r="BN20" s="475"/>
      <c r="BO20" s="475">
        <v>52</v>
      </c>
      <c r="BP20" s="475">
        <v>0</v>
      </c>
      <c r="BQ20" s="475">
        <v>4</v>
      </c>
      <c r="BR20" s="475">
        <v>48</v>
      </c>
      <c r="BT20" s="475">
        <v>52</v>
      </c>
      <c r="BU20" s="475">
        <v>0</v>
      </c>
      <c r="BV20" s="475">
        <v>4</v>
      </c>
      <c r="BW20" s="475">
        <v>48</v>
      </c>
      <c r="BX20" s="475"/>
      <c r="BY20" s="475">
        <v>52</v>
      </c>
      <c r="BZ20" s="475">
        <v>0</v>
      </c>
      <c r="CA20" s="475">
        <v>4</v>
      </c>
      <c r="CB20" s="475">
        <v>48</v>
      </c>
      <c r="CC20" s="475"/>
      <c r="CD20" s="475">
        <v>52</v>
      </c>
      <c r="CE20" s="475">
        <v>0</v>
      </c>
      <c r="CF20" s="475">
        <v>4</v>
      </c>
      <c r="CG20" s="475">
        <v>48</v>
      </c>
      <c r="CH20" s="475"/>
      <c r="CI20" s="475">
        <v>52</v>
      </c>
      <c r="CJ20" s="475">
        <v>0</v>
      </c>
      <c r="CK20" s="475">
        <v>4</v>
      </c>
      <c r="CL20" s="475">
        <v>48</v>
      </c>
      <c r="CM20" s="475"/>
      <c r="CN20" s="475">
        <v>52</v>
      </c>
      <c r="CO20" s="475">
        <v>0</v>
      </c>
      <c r="CP20" s="475">
        <v>4</v>
      </c>
      <c r="CQ20" s="475">
        <v>48</v>
      </c>
      <c r="CR20" s="475">
        <v>0</v>
      </c>
      <c r="CS20" s="475"/>
      <c r="CT20" s="475">
        <v>52</v>
      </c>
      <c r="CU20" s="475">
        <v>0</v>
      </c>
      <c r="CV20" s="475">
        <v>4</v>
      </c>
      <c r="CW20" s="475">
        <v>48</v>
      </c>
      <c r="CX20" s="475">
        <v>0</v>
      </c>
      <c r="CY20" s="475"/>
      <c r="CZ20" s="475">
        <v>52</v>
      </c>
      <c r="DA20" s="475">
        <v>0</v>
      </c>
      <c r="DB20" s="475">
        <v>4</v>
      </c>
      <c r="DC20" s="475">
        <v>48</v>
      </c>
      <c r="DD20" s="475">
        <v>0</v>
      </c>
      <c r="DE20" s="475"/>
      <c r="DF20" s="475">
        <v>53</v>
      </c>
      <c r="DG20" s="475">
        <v>0</v>
      </c>
      <c r="DH20" s="475">
        <v>4</v>
      </c>
      <c r="DI20" s="475">
        <v>49</v>
      </c>
      <c r="DJ20" s="508">
        <v>0</v>
      </c>
      <c r="DK20" s="475"/>
      <c r="DL20" s="475">
        <v>53</v>
      </c>
      <c r="DM20" s="475">
        <v>0</v>
      </c>
      <c r="DN20" s="475">
        <v>4</v>
      </c>
      <c r="DO20" s="475">
        <v>49</v>
      </c>
      <c r="DP20" s="508">
        <v>0</v>
      </c>
      <c r="DQ20" s="475"/>
      <c r="DR20" s="475">
        <v>53</v>
      </c>
      <c r="DS20" s="475">
        <v>0</v>
      </c>
      <c r="DT20" s="475">
        <v>4</v>
      </c>
      <c r="DU20" s="475">
        <v>49</v>
      </c>
      <c r="DV20" s="508">
        <v>0</v>
      </c>
      <c r="DW20" s="475"/>
      <c r="DX20" s="475">
        <v>53</v>
      </c>
      <c r="DY20" s="475">
        <v>0</v>
      </c>
      <c r="DZ20" s="475">
        <v>4</v>
      </c>
      <c r="EA20" s="475">
        <v>49</v>
      </c>
      <c r="EB20" s="508">
        <v>0</v>
      </c>
      <c r="EC20" s="475"/>
      <c r="ED20" s="475">
        <v>56</v>
      </c>
      <c r="EE20" s="475">
        <v>0</v>
      </c>
      <c r="EF20" s="475">
        <v>7</v>
      </c>
      <c r="EG20" s="475">
        <v>49</v>
      </c>
      <c r="EH20" s="508">
        <v>0</v>
      </c>
    </row>
    <row r="21" spans="1:138" x14ac:dyDescent="0.3">
      <c r="A21" s="111" t="s">
        <v>29</v>
      </c>
      <c r="B21" s="475">
        <v>54</v>
      </c>
      <c r="C21" s="475">
        <v>2</v>
      </c>
      <c r="D21" s="475">
        <v>9</v>
      </c>
      <c r="E21" s="475">
        <v>43</v>
      </c>
      <c r="F21" s="475"/>
      <c r="G21" s="475">
        <v>51</v>
      </c>
      <c r="H21" s="475">
        <v>2</v>
      </c>
      <c r="I21" s="475">
        <v>9</v>
      </c>
      <c r="J21" s="475">
        <v>40</v>
      </c>
      <c r="K21" s="475"/>
      <c r="L21" s="475">
        <v>50</v>
      </c>
      <c r="M21" s="475">
        <v>2</v>
      </c>
      <c r="N21" s="475">
        <v>9</v>
      </c>
      <c r="O21" s="475">
        <v>39</v>
      </c>
      <c r="P21" s="475"/>
      <c r="Q21" s="475">
        <v>50</v>
      </c>
      <c r="R21" s="475">
        <v>2</v>
      </c>
      <c r="S21" s="475">
        <v>9</v>
      </c>
      <c r="T21" s="475">
        <v>39</v>
      </c>
      <c r="U21" s="475"/>
      <c r="V21" s="475">
        <v>52</v>
      </c>
      <c r="W21" s="475">
        <v>2</v>
      </c>
      <c r="X21" s="475">
        <v>11</v>
      </c>
      <c r="Y21" s="475">
        <v>39</v>
      </c>
      <c r="AA21" s="475">
        <v>50</v>
      </c>
      <c r="AB21" s="475">
        <v>2</v>
      </c>
      <c r="AC21" s="475">
        <v>10</v>
      </c>
      <c r="AD21" s="475">
        <v>38</v>
      </c>
      <c r="AE21" s="475"/>
      <c r="AF21" s="475">
        <v>50</v>
      </c>
      <c r="AG21" s="475">
        <v>2</v>
      </c>
      <c r="AH21" s="475">
        <v>10</v>
      </c>
      <c r="AI21" s="475">
        <v>38</v>
      </c>
      <c r="AJ21" s="475"/>
      <c r="AK21" s="475">
        <v>51</v>
      </c>
      <c r="AL21" s="475">
        <v>2</v>
      </c>
      <c r="AM21" s="475">
        <v>11</v>
      </c>
      <c r="AN21" s="475">
        <v>38</v>
      </c>
      <c r="AO21" s="475"/>
      <c r="AP21" s="475">
        <v>51</v>
      </c>
      <c r="AQ21" s="475">
        <v>2</v>
      </c>
      <c r="AR21" s="475">
        <v>11</v>
      </c>
      <c r="AS21" s="475">
        <v>38</v>
      </c>
      <c r="AT21" s="475"/>
      <c r="AU21" s="475">
        <v>52</v>
      </c>
      <c r="AV21" s="475">
        <v>2</v>
      </c>
      <c r="AW21" s="475">
        <v>11</v>
      </c>
      <c r="AX21" s="475">
        <v>39</v>
      </c>
      <c r="AY21" s="475"/>
      <c r="AZ21" s="475">
        <v>52</v>
      </c>
      <c r="BA21" s="475">
        <v>2</v>
      </c>
      <c r="BB21" s="475">
        <v>11</v>
      </c>
      <c r="BC21" s="475">
        <v>39</v>
      </c>
      <c r="BD21" s="475"/>
      <c r="BE21" s="475">
        <v>66</v>
      </c>
      <c r="BF21" s="475">
        <v>2</v>
      </c>
      <c r="BG21" s="475">
        <v>11</v>
      </c>
      <c r="BH21" s="475">
        <v>53</v>
      </c>
      <c r="BI21" s="475"/>
      <c r="BJ21" s="475">
        <v>52</v>
      </c>
      <c r="BK21" s="475">
        <v>2</v>
      </c>
      <c r="BL21" s="475">
        <v>11</v>
      </c>
      <c r="BM21" s="475">
        <v>39</v>
      </c>
      <c r="BN21" s="475"/>
      <c r="BO21" s="475">
        <v>52</v>
      </c>
      <c r="BP21" s="475">
        <v>2</v>
      </c>
      <c r="BQ21" s="475">
        <v>11</v>
      </c>
      <c r="BR21" s="475">
        <v>39</v>
      </c>
      <c r="BT21" s="475">
        <v>53</v>
      </c>
      <c r="BU21" s="475">
        <v>2</v>
      </c>
      <c r="BV21" s="475">
        <v>11</v>
      </c>
      <c r="BW21" s="475">
        <v>40</v>
      </c>
      <c r="BX21" s="475"/>
      <c r="BY21" s="475">
        <v>53</v>
      </c>
      <c r="BZ21" s="475">
        <v>2</v>
      </c>
      <c r="CA21" s="475">
        <v>11</v>
      </c>
      <c r="CB21" s="475">
        <v>40</v>
      </c>
      <c r="CC21" s="475"/>
      <c r="CD21" s="475">
        <v>53</v>
      </c>
      <c r="CE21" s="475">
        <v>2</v>
      </c>
      <c r="CF21" s="475">
        <v>11</v>
      </c>
      <c r="CG21" s="475">
        <v>40</v>
      </c>
      <c r="CH21" s="475"/>
      <c r="CI21" s="475">
        <v>53</v>
      </c>
      <c r="CJ21" s="475">
        <v>2</v>
      </c>
      <c r="CK21" s="475">
        <v>11</v>
      </c>
      <c r="CL21" s="475">
        <v>40</v>
      </c>
      <c r="CM21" s="475"/>
      <c r="CN21" s="475">
        <v>55</v>
      </c>
      <c r="CO21" s="475">
        <v>2</v>
      </c>
      <c r="CP21" s="475">
        <v>12</v>
      </c>
      <c r="CQ21" s="475">
        <v>41</v>
      </c>
      <c r="CR21" s="475">
        <v>0</v>
      </c>
      <c r="CS21" s="475"/>
      <c r="CT21" s="475">
        <v>55</v>
      </c>
      <c r="CU21" s="475">
        <v>2</v>
      </c>
      <c r="CV21" s="475">
        <v>12</v>
      </c>
      <c r="CW21" s="475">
        <v>41</v>
      </c>
      <c r="CX21" s="475">
        <v>0</v>
      </c>
      <c r="CY21" s="475"/>
      <c r="CZ21" s="475">
        <v>55</v>
      </c>
      <c r="DA21" s="475">
        <v>2</v>
      </c>
      <c r="DB21" s="475">
        <v>12</v>
      </c>
      <c r="DC21" s="475">
        <v>41</v>
      </c>
      <c r="DD21" s="475">
        <v>0</v>
      </c>
      <c r="DE21" s="475"/>
      <c r="DF21" s="475">
        <v>55</v>
      </c>
      <c r="DG21" s="475">
        <v>2</v>
      </c>
      <c r="DH21" s="475">
        <v>12</v>
      </c>
      <c r="DI21" s="475">
        <v>41</v>
      </c>
      <c r="DJ21" s="508">
        <v>0</v>
      </c>
      <c r="DK21" s="475"/>
      <c r="DL21" s="475">
        <v>55</v>
      </c>
      <c r="DM21" s="475">
        <v>2</v>
      </c>
      <c r="DN21" s="475">
        <v>12</v>
      </c>
      <c r="DO21" s="475">
        <v>41</v>
      </c>
      <c r="DP21" s="508">
        <v>0</v>
      </c>
      <c r="DQ21" s="475"/>
      <c r="DR21" s="475">
        <v>55</v>
      </c>
      <c r="DS21" s="475">
        <v>2</v>
      </c>
      <c r="DT21" s="475">
        <v>12</v>
      </c>
      <c r="DU21" s="475">
        <v>41</v>
      </c>
      <c r="DV21" s="508">
        <v>0</v>
      </c>
      <c r="DW21" s="475"/>
      <c r="DX21" s="475">
        <v>57</v>
      </c>
      <c r="DY21" s="475">
        <v>2</v>
      </c>
      <c r="DZ21" s="475">
        <v>12</v>
      </c>
      <c r="EA21" s="475">
        <v>43</v>
      </c>
      <c r="EB21" s="508">
        <v>0</v>
      </c>
      <c r="EC21" s="475"/>
      <c r="ED21" s="475">
        <v>58</v>
      </c>
      <c r="EE21" s="475">
        <v>2</v>
      </c>
      <c r="EF21" s="475">
        <v>13</v>
      </c>
      <c r="EG21" s="475">
        <v>43</v>
      </c>
      <c r="EH21" s="508">
        <v>0</v>
      </c>
    </row>
    <row r="22" spans="1:138" x14ac:dyDescent="0.3">
      <c r="A22" s="111" t="s">
        <v>30</v>
      </c>
      <c r="B22" s="475">
        <v>30</v>
      </c>
      <c r="C22" s="475"/>
      <c r="D22" s="475">
        <v>6</v>
      </c>
      <c r="E22" s="475">
        <v>24</v>
      </c>
      <c r="F22" s="475"/>
      <c r="G22" s="475">
        <v>30</v>
      </c>
      <c r="H22" s="475"/>
      <c r="I22" s="475">
        <v>6</v>
      </c>
      <c r="J22" s="475">
        <v>24</v>
      </c>
      <c r="K22" s="475"/>
      <c r="L22" s="475">
        <v>28</v>
      </c>
      <c r="M22" s="475"/>
      <c r="N22" s="475">
        <v>6</v>
      </c>
      <c r="O22" s="475">
        <v>22</v>
      </c>
      <c r="P22" s="475"/>
      <c r="Q22" s="475">
        <v>28</v>
      </c>
      <c r="R22" s="475"/>
      <c r="S22" s="475">
        <v>6</v>
      </c>
      <c r="T22" s="475">
        <v>22</v>
      </c>
      <c r="U22" s="475"/>
      <c r="V22" s="475">
        <v>30</v>
      </c>
      <c r="W22" s="475">
        <v>0</v>
      </c>
      <c r="X22" s="475">
        <v>7</v>
      </c>
      <c r="Y22" s="475">
        <v>23</v>
      </c>
      <c r="AA22" s="475">
        <v>28</v>
      </c>
      <c r="AB22" s="475"/>
      <c r="AC22" s="475">
        <v>6</v>
      </c>
      <c r="AD22" s="475">
        <v>22</v>
      </c>
      <c r="AE22" s="475"/>
      <c r="AF22" s="475">
        <v>30</v>
      </c>
      <c r="AG22" s="475">
        <v>0</v>
      </c>
      <c r="AH22" s="475">
        <v>7</v>
      </c>
      <c r="AI22" s="475">
        <v>23</v>
      </c>
      <c r="AJ22" s="475"/>
      <c r="AK22" s="475">
        <v>30</v>
      </c>
      <c r="AL22" s="475">
        <v>0</v>
      </c>
      <c r="AM22" s="475">
        <v>7</v>
      </c>
      <c r="AN22" s="475">
        <v>23</v>
      </c>
      <c r="AO22" s="475"/>
      <c r="AP22" s="475">
        <v>30</v>
      </c>
      <c r="AQ22" s="475"/>
      <c r="AR22" s="475">
        <v>7</v>
      </c>
      <c r="AS22" s="475">
        <v>23</v>
      </c>
      <c r="AT22" s="475"/>
      <c r="AU22" s="475">
        <v>30</v>
      </c>
      <c r="AV22" s="475"/>
      <c r="AW22" s="475">
        <v>7</v>
      </c>
      <c r="AX22" s="475">
        <v>23</v>
      </c>
      <c r="AY22" s="475"/>
      <c r="AZ22" s="475">
        <v>30</v>
      </c>
      <c r="BA22" s="475"/>
      <c r="BB22" s="475">
        <v>7</v>
      </c>
      <c r="BC22" s="475">
        <v>23</v>
      </c>
      <c r="BD22" s="475"/>
      <c r="BE22" s="475">
        <v>25</v>
      </c>
      <c r="BF22" s="475"/>
      <c r="BG22" s="475">
        <v>7</v>
      </c>
      <c r="BH22" s="475">
        <v>18</v>
      </c>
      <c r="BI22" s="475"/>
      <c r="BJ22" s="475">
        <v>30</v>
      </c>
      <c r="BK22" s="475">
        <v>0</v>
      </c>
      <c r="BL22" s="475">
        <v>7</v>
      </c>
      <c r="BM22" s="475">
        <v>23</v>
      </c>
      <c r="BN22" s="475"/>
      <c r="BO22" s="475">
        <v>29</v>
      </c>
      <c r="BP22" s="475">
        <v>0</v>
      </c>
      <c r="BQ22" s="475">
        <v>6</v>
      </c>
      <c r="BR22" s="475">
        <v>23</v>
      </c>
      <c r="BT22" s="475">
        <v>29</v>
      </c>
      <c r="BU22" s="475">
        <v>0</v>
      </c>
      <c r="BV22" s="475">
        <v>6</v>
      </c>
      <c r="BW22" s="475">
        <v>23</v>
      </c>
      <c r="BX22" s="475"/>
      <c r="BY22" s="475">
        <v>29</v>
      </c>
      <c r="BZ22" s="475">
        <v>0</v>
      </c>
      <c r="CA22" s="475">
        <v>6</v>
      </c>
      <c r="CB22" s="475">
        <v>23</v>
      </c>
      <c r="CC22" s="475"/>
      <c r="CD22" s="475">
        <v>29</v>
      </c>
      <c r="CE22" s="475">
        <v>0</v>
      </c>
      <c r="CF22" s="475">
        <v>6</v>
      </c>
      <c r="CG22" s="475">
        <v>23</v>
      </c>
      <c r="CH22" s="475"/>
      <c r="CI22" s="475">
        <v>29</v>
      </c>
      <c r="CJ22" s="475">
        <v>0</v>
      </c>
      <c r="CK22" s="475">
        <v>6</v>
      </c>
      <c r="CL22" s="475">
        <v>23</v>
      </c>
      <c r="CM22" s="475"/>
      <c r="CN22" s="475">
        <v>29</v>
      </c>
      <c r="CO22" s="475">
        <v>0</v>
      </c>
      <c r="CP22" s="475">
        <v>6</v>
      </c>
      <c r="CQ22" s="475">
        <v>23</v>
      </c>
      <c r="CR22" s="475">
        <v>0</v>
      </c>
      <c r="CS22" s="475"/>
      <c r="CT22" s="475">
        <v>29</v>
      </c>
      <c r="CU22" s="475">
        <v>0</v>
      </c>
      <c r="CV22" s="475">
        <v>6</v>
      </c>
      <c r="CW22" s="475">
        <v>23</v>
      </c>
      <c r="CX22" s="475">
        <v>0</v>
      </c>
      <c r="CY22" s="475"/>
      <c r="CZ22" s="475">
        <v>30</v>
      </c>
      <c r="DA22" s="475">
        <v>0</v>
      </c>
      <c r="DB22" s="475">
        <v>6</v>
      </c>
      <c r="DC22" s="475">
        <v>24</v>
      </c>
      <c r="DD22" s="475">
        <v>0</v>
      </c>
      <c r="DE22" s="475"/>
      <c r="DF22" s="475">
        <v>30</v>
      </c>
      <c r="DG22" s="475">
        <v>0</v>
      </c>
      <c r="DH22" s="475">
        <v>6</v>
      </c>
      <c r="DI22" s="475">
        <v>24</v>
      </c>
      <c r="DJ22" s="508">
        <v>0</v>
      </c>
      <c r="DK22" s="475"/>
      <c r="DL22" s="475">
        <v>30</v>
      </c>
      <c r="DM22" s="475">
        <v>0</v>
      </c>
      <c r="DN22" s="475">
        <v>6</v>
      </c>
      <c r="DO22" s="475">
        <v>24</v>
      </c>
      <c r="DP22" s="508">
        <v>0</v>
      </c>
      <c r="DQ22" s="475"/>
      <c r="DR22" s="475">
        <v>30</v>
      </c>
      <c r="DS22" s="475">
        <v>0</v>
      </c>
      <c r="DT22" s="475">
        <v>6</v>
      </c>
      <c r="DU22" s="475">
        <v>24</v>
      </c>
      <c r="DV22" s="508">
        <v>0</v>
      </c>
      <c r="DW22" s="475"/>
      <c r="DX22" s="475">
        <v>30</v>
      </c>
      <c r="DY22" s="475">
        <v>0</v>
      </c>
      <c r="DZ22" s="475">
        <v>6</v>
      </c>
      <c r="EA22" s="475">
        <v>24</v>
      </c>
      <c r="EB22" s="508">
        <v>0</v>
      </c>
      <c r="EC22" s="475"/>
      <c r="ED22" s="475">
        <v>31</v>
      </c>
      <c r="EE22" s="475">
        <v>0</v>
      </c>
      <c r="EF22" s="475">
        <v>7</v>
      </c>
      <c r="EG22" s="475">
        <v>24</v>
      </c>
      <c r="EH22" s="508">
        <v>0</v>
      </c>
    </row>
    <row r="23" spans="1:138" x14ac:dyDescent="0.3">
      <c r="A23" s="111" t="s">
        <v>31</v>
      </c>
      <c r="B23" s="475">
        <v>25</v>
      </c>
      <c r="C23" s="475"/>
      <c r="D23" s="475">
        <v>5</v>
      </c>
      <c r="E23" s="475">
        <v>20</v>
      </c>
      <c r="F23" s="475"/>
      <c r="G23" s="475">
        <v>26</v>
      </c>
      <c r="H23" s="475"/>
      <c r="I23" s="475">
        <v>6</v>
      </c>
      <c r="J23" s="475">
        <v>20</v>
      </c>
      <c r="K23" s="475"/>
      <c r="L23" s="475">
        <v>26</v>
      </c>
      <c r="M23" s="475"/>
      <c r="N23" s="475">
        <v>6</v>
      </c>
      <c r="O23" s="475">
        <v>20</v>
      </c>
      <c r="P23" s="475"/>
      <c r="Q23" s="475">
        <v>26</v>
      </c>
      <c r="R23" s="475"/>
      <c r="S23" s="475">
        <v>6</v>
      </c>
      <c r="T23" s="475">
        <v>20</v>
      </c>
      <c r="U23" s="475"/>
      <c r="V23" s="475">
        <v>25</v>
      </c>
      <c r="W23" s="475">
        <v>0</v>
      </c>
      <c r="X23" s="475">
        <v>6</v>
      </c>
      <c r="Y23" s="475">
        <v>19</v>
      </c>
      <c r="AA23" s="475">
        <v>26</v>
      </c>
      <c r="AB23" s="475"/>
      <c r="AC23" s="475">
        <v>6</v>
      </c>
      <c r="AD23" s="475">
        <v>20</v>
      </c>
      <c r="AE23" s="475"/>
      <c r="AF23" s="475">
        <v>27</v>
      </c>
      <c r="AG23" s="475">
        <v>0</v>
      </c>
      <c r="AH23" s="475">
        <v>6</v>
      </c>
      <c r="AI23" s="475">
        <v>21</v>
      </c>
      <c r="AJ23" s="475"/>
      <c r="AK23" s="475">
        <v>27</v>
      </c>
      <c r="AL23" s="475">
        <v>0</v>
      </c>
      <c r="AM23" s="475">
        <v>6</v>
      </c>
      <c r="AN23" s="475">
        <v>21</v>
      </c>
      <c r="AO23" s="475"/>
      <c r="AP23" s="475">
        <v>25</v>
      </c>
      <c r="AQ23" s="475"/>
      <c r="AR23" s="475">
        <v>6</v>
      </c>
      <c r="AS23" s="475">
        <v>19</v>
      </c>
      <c r="AT23" s="475"/>
      <c r="AU23" s="475">
        <v>25</v>
      </c>
      <c r="AV23" s="475"/>
      <c r="AW23" s="475">
        <v>6</v>
      </c>
      <c r="AX23" s="475">
        <v>19</v>
      </c>
      <c r="AY23" s="475"/>
      <c r="AZ23" s="475">
        <v>25</v>
      </c>
      <c r="BA23" s="475"/>
      <c r="BB23" s="475">
        <v>6</v>
      </c>
      <c r="BC23" s="475">
        <v>19</v>
      </c>
      <c r="BD23" s="475"/>
      <c r="BE23" s="475">
        <v>29</v>
      </c>
      <c r="BF23" s="475"/>
      <c r="BG23" s="475">
        <v>6</v>
      </c>
      <c r="BH23" s="475">
        <v>23</v>
      </c>
      <c r="BI23" s="475"/>
      <c r="BJ23" s="475">
        <v>25</v>
      </c>
      <c r="BK23" s="475">
        <v>0</v>
      </c>
      <c r="BL23" s="475">
        <v>6</v>
      </c>
      <c r="BM23" s="475">
        <v>19</v>
      </c>
      <c r="BN23" s="475"/>
      <c r="BO23" s="475">
        <v>25</v>
      </c>
      <c r="BP23" s="475">
        <v>0</v>
      </c>
      <c r="BQ23" s="475">
        <v>6</v>
      </c>
      <c r="BR23" s="475">
        <v>19</v>
      </c>
      <c r="BT23" s="475">
        <v>25</v>
      </c>
      <c r="BU23" s="475">
        <v>0</v>
      </c>
      <c r="BV23" s="475">
        <v>6</v>
      </c>
      <c r="BW23" s="475">
        <v>19</v>
      </c>
      <c r="BX23" s="475"/>
      <c r="BY23" s="475">
        <v>25</v>
      </c>
      <c r="BZ23" s="475">
        <v>0</v>
      </c>
      <c r="CA23" s="475">
        <v>6</v>
      </c>
      <c r="CB23" s="475">
        <v>19</v>
      </c>
      <c r="CC23" s="475"/>
      <c r="CD23" s="475">
        <v>25</v>
      </c>
      <c r="CE23" s="475">
        <v>0</v>
      </c>
      <c r="CF23" s="475">
        <v>6</v>
      </c>
      <c r="CG23" s="475">
        <v>19</v>
      </c>
      <c r="CH23" s="475"/>
      <c r="CI23" s="475">
        <v>26</v>
      </c>
      <c r="CJ23" s="475">
        <v>0</v>
      </c>
      <c r="CK23" s="475">
        <v>6</v>
      </c>
      <c r="CL23" s="475">
        <v>20</v>
      </c>
      <c r="CM23" s="475"/>
      <c r="CN23" s="475">
        <v>26</v>
      </c>
      <c r="CO23" s="475">
        <v>0</v>
      </c>
      <c r="CP23" s="475">
        <v>6</v>
      </c>
      <c r="CQ23" s="475">
        <v>20</v>
      </c>
      <c r="CR23" s="475">
        <v>0</v>
      </c>
      <c r="CS23" s="475"/>
      <c r="CT23" s="475">
        <v>26</v>
      </c>
      <c r="CU23" s="475">
        <v>0</v>
      </c>
      <c r="CV23" s="475">
        <v>6</v>
      </c>
      <c r="CW23" s="475">
        <v>20</v>
      </c>
      <c r="CX23" s="475">
        <v>0</v>
      </c>
      <c r="CY23" s="475"/>
      <c r="CZ23" s="475">
        <v>26</v>
      </c>
      <c r="DA23" s="475">
        <v>0</v>
      </c>
      <c r="DB23" s="475">
        <v>6</v>
      </c>
      <c r="DC23" s="475">
        <v>20</v>
      </c>
      <c r="DD23" s="475">
        <v>0</v>
      </c>
      <c r="DE23" s="475"/>
      <c r="DF23" s="475">
        <v>27</v>
      </c>
      <c r="DG23" s="475">
        <v>0</v>
      </c>
      <c r="DH23" s="475">
        <v>7</v>
      </c>
      <c r="DI23" s="475">
        <v>20</v>
      </c>
      <c r="DJ23" s="508">
        <v>0</v>
      </c>
      <c r="DK23" s="475"/>
      <c r="DL23" s="475">
        <v>27</v>
      </c>
      <c r="DM23" s="475">
        <v>0</v>
      </c>
      <c r="DN23" s="475">
        <v>7</v>
      </c>
      <c r="DO23" s="475">
        <v>20</v>
      </c>
      <c r="DP23" s="508">
        <v>0</v>
      </c>
      <c r="DQ23" s="475"/>
      <c r="DR23" s="475">
        <v>28</v>
      </c>
      <c r="DS23" s="475">
        <v>0</v>
      </c>
      <c r="DT23" s="475">
        <v>7</v>
      </c>
      <c r="DU23" s="475">
        <v>21</v>
      </c>
      <c r="DV23" s="508">
        <v>0</v>
      </c>
      <c r="DW23" s="475"/>
      <c r="DX23" s="475">
        <v>28</v>
      </c>
      <c r="DY23" s="475">
        <v>0</v>
      </c>
      <c r="DZ23" s="475">
        <v>7</v>
      </c>
      <c r="EA23" s="475">
        <v>21</v>
      </c>
      <c r="EB23" s="508">
        <v>0</v>
      </c>
      <c r="EC23" s="475"/>
      <c r="ED23" s="475">
        <v>32</v>
      </c>
      <c r="EE23" s="475">
        <v>0</v>
      </c>
      <c r="EF23" s="475">
        <v>11</v>
      </c>
      <c r="EG23" s="475">
        <v>21</v>
      </c>
      <c r="EH23" s="508">
        <v>0</v>
      </c>
    </row>
    <row r="24" spans="1:138" x14ac:dyDescent="0.3">
      <c r="A24" s="111" t="s">
        <v>32</v>
      </c>
      <c r="B24" s="475">
        <v>177</v>
      </c>
      <c r="C24" s="475">
        <v>5</v>
      </c>
      <c r="D24" s="475">
        <v>16</v>
      </c>
      <c r="E24" s="475">
        <v>156</v>
      </c>
      <c r="F24" s="475"/>
      <c r="G24" s="475">
        <v>179</v>
      </c>
      <c r="H24" s="475">
        <v>5</v>
      </c>
      <c r="I24" s="475">
        <v>16</v>
      </c>
      <c r="J24" s="475">
        <v>158</v>
      </c>
      <c r="K24" s="475"/>
      <c r="L24" s="475">
        <v>179</v>
      </c>
      <c r="M24" s="475">
        <v>5</v>
      </c>
      <c r="N24" s="475">
        <v>16</v>
      </c>
      <c r="O24" s="475">
        <v>158</v>
      </c>
      <c r="P24" s="475"/>
      <c r="Q24" s="475">
        <v>178</v>
      </c>
      <c r="R24" s="475">
        <v>5</v>
      </c>
      <c r="S24" s="475">
        <v>16</v>
      </c>
      <c r="T24" s="475">
        <v>157</v>
      </c>
      <c r="U24" s="475"/>
      <c r="V24" s="475">
        <v>182</v>
      </c>
      <c r="W24" s="475">
        <v>4</v>
      </c>
      <c r="X24" s="475">
        <v>19</v>
      </c>
      <c r="Y24" s="475">
        <v>159</v>
      </c>
      <c r="AA24" s="475">
        <v>177</v>
      </c>
      <c r="AB24" s="475">
        <v>4</v>
      </c>
      <c r="AC24" s="475">
        <v>17</v>
      </c>
      <c r="AD24" s="475">
        <v>156</v>
      </c>
      <c r="AE24" s="475"/>
      <c r="AF24" s="475">
        <v>179</v>
      </c>
      <c r="AG24" s="475">
        <v>4</v>
      </c>
      <c r="AH24" s="475">
        <v>18</v>
      </c>
      <c r="AI24" s="475">
        <v>157</v>
      </c>
      <c r="AJ24" s="475"/>
      <c r="AK24" s="475">
        <v>180</v>
      </c>
      <c r="AL24" s="475">
        <v>4</v>
      </c>
      <c r="AM24" s="475">
        <v>19</v>
      </c>
      <c r="AN24" s="475">
        <v>157</v>
      </c>
      <c r="AO24" s="475"/>
      <c r="AP24" s="475">
        <v>183</v>
      </c>
      <c r="AQ24" s="475">
        <v>4</v>
      </c>
      <c r="AR24" s="475">
        <v>19</v>
      </c>
      <c r="AS24" s="475">
        <v>160</v>
      </c>
      <c r="AT24" s="475"/>
      <c r="AU24" s="475">
        <v>183</v>
      </c>
      <c r="AV24" s="475">
        <v>4</v>
      </c>
      <c r="AW24" s="475">
        <v>19</v>
      </c>
      <c r="AX24" s="475">
        <v>160</v>
      </c>
      <c r="AY24" s="475"/>
      <c r="AZ24" s="475">
        <v>182</v>
      </c>
      <c r="BA24" s="475">
        <v>4</v>
      </c>
      <c r="BB24" s="475">
        <v>19</v>
      </c>
      <c r="BC24" s="475">
        <v>159</v>
      </c>
      <c r="BD24" s="475"/>
      <c r="BE24" s="475">
        <v>131</v>
      </c>
      <c r="BF24" s="475">
        <v>4</v>
      </c>
      <c r="BG24" s="475">
        <v>20</v>
      </c>
      <c r="BH24" s="475">
        <v>107</v>
      </c>
      <c r="BI24" s="475"/>
      <c r="BJ24" s="475">
        <v>186</v>
      </c>
      <c r="BK24" s="475">
        <v>4</v>
      </c>
      <c r="BL24" s="475">
        <v>20</v>
      </c>
      <c r="BM24" s="475">
        <v>162</v>
      </c>
      <c r="BN24" s="475"/>
      <c r="BO24" s="475">
        <v>184</v>
      </c>
      <c r="BP24" s="475">
        <v>4</v>
      </c>
      <c r="BQ24" s="475">
        <v>18</v>
      </c>
      <c r="BR24" s="475">
        <v>162</v>
      </c>
      <c r="BT24" s="475">
        <v>183</v>
      </c>
      <c r="BU24" s="475">
        <v>4</v>
      </c>
      <c r="BV24" s="475">
        <v>17</v>
      </c>
      <c r="BW24" s="475">
        <v>162</v>
      </c>
      <c r="BX24" s="475"/>
      <c r="BY24" s="475">
        <v>183</v>
      </c>
      <c r="BZ24" s="475">
        <v>4</v>
      </c>
      <c r="CA24" s="475">
        <v>17</v>
      </c>
      <c r="CB24" s="475">
        <v>162</v>
      </c>
      <c r="CC24" s="475"/>
      <c r="CD24" s="475">
        <v>184</v>
      </c>
      <c r="CE24" s="475">
        <v>4</v>
      </c>
      <c r="CF24" s="475">
        <v>18</v>
      </c>
      <c r="CG24" s="475">
        <v>162</v>
      </c>
      <c r="CH24" s="475"/>
      <c r="CI24" s="475">
        <v>187</v>
      </c>
      <c r="CJ24" s="475">
        <v>5</v>
      </c>
      <c r="CK24" s="475">
        <v>17</v>
      </c>
      <c r="CL24" s="475">
        <v>165</v>
      </c>
      <c r="CM24" s="475"/>
      <c r="CN24" s="475">
        <v>187</v>
      </c>
      <c r="CO24" s="475">
        <v>4</v>
      </c>
      <c r="CP24" s="475">
        <v>17</v>
      </c>
      <c r="CQ24" s="475">
        <v>165</v>
      </c>
      <c r="CR24" s="475">
        <v>1</v>
      </c>
      <c r="CS24" s="475"/>
      <c r="CT24" s="475">
        <v>189</v>
      </c>
      <c r="CU24" s="475">
        <v>4</v>
      </c>
      <c r="CV24" s="475">
        <v>17</v>
      </c>
      <c r="CW24" s="475">
        <v>166</v>
      </c>
      <c r="CX24" s="475">
        <v>2</v>
      </c>
      <c r="CY24" s="475"/>
      <c r="CZ24" s="475">
        <v>189</v>
      </c>
      <c r="DA24" s="475">
        <v>4</v>
      </c>
      <c r="DB24" s="475">
        <v>17</v>
      </c>
      <c r="DC24" s="475">
        <v>166</v>
      </c>
      <c r="DD24" s="475">
        <v>2</v>
      </c>
      <c r="DE24" s="475"/>
      <c r="DF24" s="475">
        <v>189</v>
      </c>
      <c r="DG24" s="475">
        <v>4</v>
      </c>
      <c r="DH24" s="475">
        <v>17</v>
      </c>
      <c r="DI24" s="475">
        <v>166</v>
      </c>
      <c r="DJ24" s="508">
        <v>2</v>
      </c>
      <c r="DK24" s="475"/>
      <c r="DL24" s="475">
        <v>189</v>
      </c>
      <c r="DM24" s="475">
        <v>4</v>
      </c>
      <c r="DN24" s="475">
        <v>17</v>
      </c>
      <c r="DO24" s="475">
        <v>166</v>
      </c>
      <c r="DP24" s="508">
        <v>2</v>
      </c>
      <c r="DQ24" s="475"/>
      <c r="DR24" s="475">
        <v>190</v>
      </c>
      <c r="DS24" s="475">
        <v>4</v>
      </c>
      <c r="DT24" s="475">
        <v>18</v>
      </c>
      <c r="DU24" s="475">
        <v>166</v>
      </c>
      <c r="DV24" s="508">
        <v>2</v>
      </c>
      <c r="DW24" s="475"/>
      <c r="DX24" s="475">
        <v>190</v>
      </c>
      <c r="DY24" s="475">
        <v>4</v>
      </c>
      <c r="DZ24" s="475">
        <v>18</v>
      </c>
      <c r="EA24" s="475">
        <v>166</v>
      </c>
      <c r="EB24" s="508">
        <v>2</v>
      </c>
      <c r="EC24" s="475"/>
      <c r="ED24" s="475">
        <v>190</v>
      </c>
      <c r="EE24" s="475">
        <v>4</v>
      </c>
      <c r="EF24" s="475">
        <v>18</v>
      </c>
      <c r="EG24" s="475">
        <v>166</v>
      </c>
      <c r="EH24" s="508">
        <v>2</v>
      </c>
    </row>
    <row r="25" spans="1:138" x14ac:dyDescent="0.3">
      <c r="A25" s="111" t="s">
        <v>565</v>
      </c>
      <c r="B25" s="475">
        <v>68</v>
      </c>
      <c r="C25" s="475"/>
      <c r="D25" s="475">
        <v>10</v>
      </c>
      <c r="E25" s="475">
        <v>58</v>
      </c>
      <c r="F25" s="475"/>
      <c r="G25" s="475">
        <v>68</v>
      </c>
      <c r="H25" s="475"/>
      <c r="I25" s="475">
        <v>10</v>
      </c>
      <c r="J25" s="475">
        <v>58</v>
      </c>
      <c r="K25" s="475"/>
      <c r="L25" s="475">
        <v>68</v>
      </c>
      <c r="M25" s="475"/>
      <c r="N25" s="475">
        <v>10</v>
      </c>
      <c r="O25" s="475">
        <v>58</v>
      </c>
      <c r="P25" s="475"/>
      <c r="Q25" s="475">
        <v>68</v>
      </c>
      <c r="R25" s="475"/>
      <c r="S25" s="475">
        <v>10</v>
      </c>
      <c r="T25" s="475">
        <v>58</v>
      </c>
      <c r="U25" s="475"/>
      <c r="V25" s="475">
        <v>72</v>
      </c>
      <c r="W25" s="475">
        <v>0</v>
      </c>
      <c r="X25" s="475">
        <v>12</v>
      </c>
      <c r="Y25" s="475">
        <v>60</v>
      </c>
      <c r="AA25" s="475">
        <v>69</v>
      </c>
      <c r="AB25" s="475"/>
      <c r="AC25" s="475">
        <v>10</v>
      </c>
      <c r="AD25" s="475">
        <v>59</v>
      </c>
      <c r="AE25" s="475"/>
      <c r="AF25" s="475">
        <v>69</v>
      </c>
      <c r="AG25" s="475">
        <v>0</v>
      </c>
      <c r="AH25" s="475">
        <v>10</v>
      </c>
      <c r="AI25" s="475">
        <v>59</v>
      </c>
      <c r="AJ25" s="475"/>
      <c r="AK25" s="475">
        <v>69</v>
      </c>
      <c r="AL25" s="475">
        <v>0</v>
      </c>
      <c r="AM25" s="475">
        <v>10</v>
      </c>
      <c r="AN25" s="475">
        <v>59</v>
      </c>
      <c r="AO25" s="475"/>
      <c r="AP25" s="475">
        <v>72</v>
      </c>
      <c r="AQ25" s="475"/>
      <c r="AR25" s="475">
        <v>12</v>
      </c>
      <c r="AS25" s="475">
        <v>60</v>
      </c>
      <c r="AT25" s="475"/>
      <c r="AU25" s="475">
        <v>72</v>
      </c>
      <c r="AV25" s="475"/>
      <c r="AW25" s="475">
        <v>12</v>
      </c>
      <c r="AX25" s="475">
        <v>60</v>
      </c>
      <c r="AY25" s="475"/>
      <c r="AZ25" s="475">
        <v>72</v>
      </c>
      <c r="BA25" s="475"/>
      <c r="BB25" s="475">
        <v>12</v>
      </c>
      <c r="BC25" s="475">
        <v>60</v>
      </c>
      <c r="BD25" s="475"/>
      <c r="BE25" s="475">
        <v>115</v>
      </c>
      <c r="BF25" s="475"/>
      <c r="BG25" s="475">
        <v>13</v>
      </c>
      <c r="BH25" s="475">
        <v>102</v>
      </c>
      <c r="BI25" s="475"/>
      <c r="BJ25" s="475">
        <v>74</v>
      </c>
      <c r="BK25" s="475">
        <v>0</v>
      </c>
      <c r="BL25" s="475">
        <v>14</v>
      </c>
      <c r="BM25" s="475">
        <v>60</v>
      </c>
      <c r="BN25" s="475"/>
      <c r="BO25" s="475">
        <v>72</v>
      </c>
      <c r="BP25" s="475">
        <v>0</v>
      </c>
      <c r="BQ25" s="475">
        <v>12</v>
      </c>
      <c r="BR25" s="475">
        <v>60</v>
      </c>
      <c r="BT25" s="475">
        <v>72</v>
      </c>
      <c r="BU25" s="475">
        <v>0</v>
      </c>
      <c r="BV25" s="475">
        <v>12</v>
      </c>
      <c r="BW25" s="475">
        <v>60</v>
      </c>
      <c r="BX25" s="475"/>
      <c r="BY25" s="475">
        <v>72</v>
      </c>
      <c r="BZ25" s="475">
        <v>0</v>
      </c>
      <c r="CA25" s="475">
        <v>12</v>
      </c>
      <c r="CB25" s="475">
        <v>60</v>
      </c>
      <c r="CC25" s="475"/>
      <c r="CD25" s="475">
        <v>72</v>
      </c>
      <c r="CE25" s="475">
        <v>0</v>
      </c>
      <c r="CF25" s="475">
        <v>12</v>
      </c>
      <c r="CG25" s="475">
        <v>60</v>
      </c>
      <c r="CH25" s="475"/>
      <c r="CI25" s="475">
        <v>72</v>
      </c>
      <c r="CJ25" s="475">
        <v>0</v>
      </c>
      <c r="CK25" s="475">
        <v>12</v>
      </c>
      <c r="CL25" s="475">
        <v>60</v>
      </c>
      <c r="CM25" s="475"/>
      <c r="CN25" s="475">
        <v>72</v>
      </c>
      <c r="CO25" s="475">
        <v>0</v>
      </c>
      <c r="CP25" s="475">
        <v>12</v>
      </c>
      <c r="CQ25" s="475">
        <v>60</v>
      </c>
      <c r="CR25" s="475">
        <v>0</v>
      </c>
      <c r="CS25" s="475"/>
      <c r="CT25" s="475">
        <v>73</v>
      </c>
      <c r="CU25" s="475">
        <v>0</v>
      </c>
      <c r="CV25" s="475">
        <v>12</v>
      </c>
      <c r="CW25" s="475">
        <v>60</v>
      </c>
      <c r="CX25" s="475">
        <v>1</v>
      </c>
      <c r="CY25" s="475"/>
      <c r="CZ25" s="475">
        <v>74</v>
      </c>
      <c r="DA25" s="475">
        <v>0</v>
      </c>
      <c r="DB25" s="475">
        <v>12</v>
      </c>
      <c r="DC25" s="475">
        <v>60</v>
      </c>
      <c r="DD25" s="475">
        <v>2</v>
      </c>
      <c r="DE25" s="475"/>
      <c r="DF25" s="475">
        <v>74</v>
      </c>
      <c r="DG25" s="475">
        <v>0</v>
      </c>
      <c r="DH25" s="475">
        <v>12</v>
      </c>
      <c r="DI25" s="475">
        <v>60</v>
      </c>
      <c r="DJ25" s="508">
        <v>2</v>
      </c>
      <c r="DK25" s="475"/>
      <c r="DL25" s="475">
        <v>74</v>
      </c>
      <c r="DM25" s="475">
        <v>0</v>
      </c>
      <c r="DN25" s="475">
        <v>12</v>
      </c>
      <c r="DO25" s="475">
        <v>60</v>
      </c>
      <c r="DP25" s="508">
        <v>2</v>
      </c>
      <c r="DQ25" s="475"/>
      <c r="DR25" s="475">
        <v>74</v>
      </c>
      <c r="DS25" s="475">
        <v>0</v>
      </c>
      <c r="DT25" s="475">
        <v>12</v>
      </c>
      <c r="DU25" s="475">
        <v>60</v>
      </c>
      <c r="DV25" s="508">
        <v>2</v>
      </c>
      <c r="DW25" s="475"/>
      <c r="DX25" s="475">
        <v>74</v>
      </c>
      <c r="DY25" s="475">
        <v>0</v>
      </c>
      <c r="DZ25" s="475">
        <v>12</v>
      </c>
      <c r="EA25" s="475">
        <v>60</v>
      </c>
      <c r="EB25" s="508">
        <v>2</v>
      </c>
      <c r="EC25" s="475"/>
      <c r="ED25" s="475">
        <v>74</v>
      </c>
      <c r="EE25" s="475">
        <v>0</v>
      </c>
      <c r="EF25" s="475">
        <v>12</v>
      </c>
      <c r="EG25" s="475">
        <v>60</v>
      </c>
      <c r="EH25" s="508">
        <v>2</v>
      </c>
    </row>
    <row r="26" spans="1:138" x14ac:dyDescent="0.3">
      <c r="A26" s="111" t="s">
        <v>563</v>
      </c>
      <c r="B26" s="475">
        <v>45</v>
      </c>
      <c r="C26" s="475">
        <v>1</v>
      </c>
      <c r="D26" s="475">
        <v>4</v>
      </c>
      <c r="E26" s="475">
        <v>40</v>
      </c>
      <c r="F26" s="475"/>
      <c r="G26" s="475">
        <v>46</v>
      </c>
      <c r="H26" s="475">
        <v>1</v>
      </c>
      <c r="I26" s="475">
        <v>4</v>
      </c>
      <c r="J26" s="475">
        <v>41</v>
      </c>
      <c r="K26" s="475"/>
      <c r="L26" s="475">
        <v>46</v>
      </c>
      <c r="M26" s="475">
        <v>1</v>
      </c>
      <c r="N26" s="475">
        <v>4</v>
      </c>
      <c r="O26" s="475">
        <v>41</v>
      </c>
      <c r="P26" s="475"/>
      <c r="Q26" s="475">
        <v>46</v>
      </c>
      <c r="R26" s="475">
        <v>1</v>
      </c>
      <c r="S26" s="475">
        <v>4</v>
      </c>
      <c r="T26" s="475">
        <v>41</v>
      </c>
      <c r="U26" s="475"/>
      <c r="V26" s="475">
        <v>50</v>
      </c>
      <c r="W26" s="475">
        <v>1</v>
      </c>
      <c r="X26" s="475">
        <v>5</v>
      </c>
      <c r="Y26" s="475">
        <v>44</v>
      </c>
      <c r="AA26" s="475">
        <v>46</v>
      </c>
      <c r="AB26" s="475">
        <v>1</v>
      </c>
      <c r="AC26" s="475">
        <v>4</v>
      </c>
      <c r="AD26" s="475">
        <v>41</v>
      </c>
      <c r="AE26" s="475"/>
      <c r="AF26" s="475">
        <v>49</v>
      </c>
      <c r="AG26" s="475">
        <v>1</v>
      </c>
      <c r="AH26" s="475">
        <v>5</v>
      </c>
      <c r="AI26" s="475">
        <v>43</v>
      </c>
      <c r="AJ26" s="475"/>
      <c r="AK26" s="475">
        <v>47</v>
      </c>
      <c r="AL26" s="475">
        <v>1</v>
      </c>
      <c r="AM26" s="475">
        <v>5</v>
      </c>
      <c r="AN26" s="475">
        <v>41</v>
      </c>
      <c r="AO26" s="475"/>
      <c r="AP26" s="475">
        <v>48</v>
      </c>
      <c r="AQ26" s="475">
        <v>1</v>
      </c>
      <c r="AR26" s="475">
        <v>5</v>
      </c>
      <c r="AS26" s="475">
        <v>42</v>
      </c>
      <c r="AT26" s="475"/>
      <c r="AU26" s="475">
        <v>49</v>
      </c>
      <c r="AV26" s="475">
        <v>1</v>
      </c>
      <c r="AW26" s="475">
        <v>5</v>
      </c>
      <c r="AX26" s="475">
        <v>43</v>
      </c>
      <c r="AY26" s="475"/>
      <c r="AZ26" s="475">
        <v>50</v>
      </c>
      <c r="BA26" s="475">
        <v>1</v>
      </c>
      <c r="BB26" s="475">
        <v>5</v>
      </c>
      <c r="BC26" s="475">
        <v>44</v>
      </c>
      <c r="BD26" s="475"/>
      <c r="BE26" s="475">
        <v>65</v>
      </c>
      <c r="BF26" s="475">
        <v>1</v>
      </c>
      <c r="BG26" s="475">
        <v>5</v>
      </c>
      <c r="BH26" s="475">
        <v>59</v>
      </c>
      <c r="BI26" s="475"/>
      <c r="BJ26" s="475">
        <v>50</v>
      </c>
      <c r="BK26" s="475">
        <v>1</v>
      </c>
      <c r="BL26" s="475">
        <v>5</v>
      </c>
      <c r="BM26" s="475">
        <v>44</v>
      </c>
      <c r="BN26" s="475"/>
      <c r="BO26" s="475">
        <v>51</v>
      </c>
      <c r="BP26" s="475">
        <v>2</v>
      </c>
      <c r="BQ26" s="475">
        <v>5</v>
      </c>
      <c r="BR26" s="475">
        <v>44</v>
      </c>
      <c r="BT26" s="475">
        <v>51</v>
      </c>
      <c r="BU26" s="475">
        <v>2</v>
      </c>
      <c r="BV26" s="475">
        <v>5</v>
      </c>
      <c r="BW26" s="475">
        <v>44</v>
      </c>
      <c r="BX26" s="475"/>
      <c r="BY26" s="475">
        <v>51</v>
      </c>
      <c r="BZ26" s="475">
        <v>2</v>
      </c>
      <c r="CA26" s="475">
        <v>5</v>
      </c>
      <c r="CB26" s="475">
        <v>44</v>
      </c>
      <c r="CC26" s="475"/>
      <c r="CD26" s="475">
        <v>51</v>
      </c>
      <c r="CE26" s="475">
        <v>2</v>
      </c>
      <c r="CF26" s="475">
        <v>5</v>
      </c>
      <c r="CG26" s="475">
        <v>44</v>
      </c>
      <c r="CH26" s="475"/>
      <c r="CI26" s="475">
        <v>51</v>
      </c>
      <c r="CJ26" s="475">
        <v>2</v>
      </c>
      <c r="CK26" s="475">
        <v>5</v>
      </c>
      <c r="CL26" s="475">
        <v>44</v>
      </c>
      <c r="CM26" s="475"/>
      <c r="CN26" s="475">
        <v>51</v>
      </c>
      <c r="CO26" s="475">
        <v>2</v>
      </c>
      <c r="CP26" s="475">
        <v>5</v>
      </c>
      <c r="CQ26" s="475">
        <v>44</v>
      </c>
      <c r="CR26" s="475">
        <v>0</v>
      </c>
      <c r="CS26" s="475"/>
      <c r="CT26" s="475">
        <v>51</v>
      </c>
      <c r="CU26" s="475">
        <v>2</v>
      </c>
      <c r="CV26" s="475">
        <v>5</v>
      </c>
      <c r="CW26" s="475">
        <v>44</v>
      </c>
      <c r="CX26" s="475">
        <v>0</v>
      </c>
      <c r="CY26" s="475"/>
      <c r="CZ26" s="475">
        <v>52</v>
      </c>
      <c r="DA26" s="475">
        <v>2</v>
      </c>
      <c r="DB26" s="475">
        <v>6</v>
      </c>
      <c r="DC26" s="475">
        <v>44</v>
      </c>
      <c r="DD26" s="475">
        <v>0</v>
      </c>
      <c r="DE26" s="475"/>
      <c r="DF26" s="475">
        <v>53</v>
      </c>
      <c r="DG26" s="475">
        <v>2</v>
      </c>
      <c r="DH26" s="475">
        <v>6</v>
      </c>
      <c r="DI26" s="475">
        <v>44</v>
      </c>
      <c r="DJ26" s="508">
        <v>1</v>
      </c>
      <c r="DK26" s="475"/>
      <c r="DL26" s="475">
        <v>53</v>
      </c>
      <c r="DM26" s="475">
        <v>2</v>
      </c>
      <c r="DN26" s="475">
        <v>6</v>
      </c>
      <c r="DO26" s="475">
        <v>44</v>
      </c>
      <c r="DP26" s="508">
        <v>1</v>
      </c>
      <c r="DQ26" s="475"/>
      <c r="DR26" s="475">
        <v>53</v>
      </c>
      <c r="DS26" s="475">
        <v>2</v>
      </c>
      <c r="DT26" s="475">
        <v>6</v>
      </c>
      <c r="DU26" s="475">
        <v>44</v>
      </c>
      <c r="DV26" s="508">
        <v>1</v>
      </c>
      <c r="DW26" s="475"/>
      <c r="DX26" s="475">
        <v>53</v>
      </c>
      <c r="DY26" s="475">
        <v>2</v>
      </c>
      <c r="DZ26" s="475">
        <v>6</v>
      </c>
      <c r="EA26" s="475">
        <v>44</v>
      </c>
      <c r="EB26" s="508">
        <v>1</v>
      </c>
      <c r="EC26" s="475"/>
      <c r="ED26" s="475">
        <v>55</v>
      </c>
      <c r="EE26" s="475">
        <v>2</v>
      </c>
      <c r="EF26" s="475">
        <v>8</v>
      </c>
      <c r="EG26" s="475">
        <v>44</v>
      </c>
      <c r="EH26" s="508">
        <v>1</v>
      </c>
    </row>
    <row r="27" spans="1:138" x14ac:dyDescent="0.3">
      <c r="A27" s="111" t="s">
        <v>33</v>
      </c>
      <c r="B27" s="475">
        <v>70</v>
      </c>
      <c r="C27" s="475"/>
      <c r="D27" s="475">
        <v>9</v>
      </c>
      <c r="E27" s="475">
        <v>61</v>
      </c>
      <c r="F27" s="475"/>
      <c r="G27" s="475">
        <v>70</v>
      </c>
      <c r="H27" s="475"/>
      <c r="I27" s="475">
        <v>9</v>
      </c>
      <c r="J27" s="475">
        <v>61</v>
      </c>
      <c r="K27" s="475"/>
      <c r="L27" s="475">
        <v>70</v>
      </c>
      <c r="M27" s="475"/>
      <c r="N27" s="475">
        <v>9</v>
      </c>
      <c r="O27" s="475">
        <v>61</v>
      </c>
      <c r="P27" s="475"/>
      <c r="Q27" s="475">
        <v>70</v>
      </c>
      <c r="R27" s="475"/>
      <c r="S27" s="475">
        <v>9</v>
      </c>
      <c r="T27" s="475">
        <v>61</v>
      </c>
      <c r="U27" s="475"/>
      <c r="V27" s="475">
        <v>72</v>
      </c>
      <c r="W27" s="475">
        <v>0</v>
      </c>
      <c r="X27" s="475">
        <v>10</v>
      </c>
      <c r="Y27" s="475">
        <v>62</v>
      </c>
      <c r="AA27" s="475">
        <v>70</v>
      </c>
      <c r="AB27" s="475"/>
      <c r="AC27" s="475">
        <v>9</v>
      </c>
      <c r="AD27" s="475">
        <v>61</v>
      </c>
      <c r="AE27" s="475"/>
      <c r="AF27" s="475">
        <v>70</v>
      </c>
      <c r="AG27" s="475">
        <v>0</v>
      </c>
      <c r="AH27" s="475">
        <v>9</v>
      </c>
      <c r="AI27" s="475">
        <v>61</v>
      </c>
      <c r="AJ27" s="475"/>
      <c r="AK27" s="475">
        <v>70</v>
      </c>
      <c r="AL27" s="475">
        <v>0</v>
      </c>
      <c r="AM27" s="475">
        <v>9</v>
      </c>
      <c r="AN27" s="475">
        <v>61</v>
      </c>
      <c r="AO27" s="475"/>
      <c r="AP27" s="475">
        <v>69</v>
      </c>
      <c r="AQ27" s="475"/>
      <c r="AR27" s="475">
        <v>9</v>
      </c>
      <c r="AS27" s="475">
        <v>60</v>
      </c>
      <c r="AT27" s="475"/>
      <c r="AU27" s="475">
        <v>72</v>
      </c>
      <c r="AV27" s="475"/>
      <c r="AW27" s="475">
        <v>10</v>
      </c>
      <c r="AX27" s="475">
        <v>62</v>
      </c>
      <c r="AY27" s="475"/>
      <c r="AZ27" s="475">
        <v>72</v>
      </c>
      <c r="BA27" s="475"/>
      <c r="BB27" s="475">
        <v>10</v>
      </c>
      <c r="BC27" s="475">
        <v>62</v>
      </c>
      <c r="BD27" s="475"/>
      <c r="BE27" s="475">
        <v>57</v>
      </c>
      <c r="BF27" s="475"/>
      <c r="BG27" s="475">
        <v>10</v>
      </c>
      <c r="BH27" s="475">
        <v>47</v>
      </c>
      <c r="BI27" s="475"/>
      <c r="BJ27" s="475">
        <v>73</v>
      </c>
      <c r="BK27" s="475">
        <v>0</v>
      </c>
      <c r="BL27" s="475">
        <v>11</v>
      </c>
      <c r="BM27" s="475">
        <v>62</v>
      </c>
      <c r="BN27" s="475"/>
      <c r="BO27" s="475">
        <v>72</v>
      </c>
      <c r="BP27" s="475">
        <v>0</v>
      </c>
      <c r="BQ27" s="475">
        <v>10</v>
      </c>
      <c r="BR27" s="475">
        <v>62</v>
      </c>
      <c r="BT27" s="475">
        <v>72</v>
      </c>
      <c r="BU27" s="475">
        <v>0</v>
      </c>
      <c r="BV27" s="475">
        <v>10</v>
      </c>
      <c r="BW27" s="475">
        <v>62</v>
      </c>
      <c r="BX27" s="475"/>
      <c r="BY27" s="475">
        <v>72</v>
      </c>
      <c r="BZ27" s="475">
        <v>0</v>
      </c>
      <c r="CA27" s="475">
        <v>10</v>
      </c>
      <c r="CB27" s="475">
        <v>62</v>
      </c>
      <c r="CC27" s="475"/>
      <c r="CD27" s="475">
        <v>73</v>
      </c>
      <c r="CE27" s="475">
        <v>0</v>
      </c>
      <c r="CF27" s="475">
        <v>10</v>
      </c>
      <c r="CG27" s="475">
        <v>63</v>
      </c>
      <c r="CH27" s="475"/>
      <c r="CI27" s="475">
        <v>73</v>
      </c>
      <c r="CJ27" s="475">
        <v>0</v>
      </c>
      <c r="CK27" s="475">
        <v>10</v>
      </c>
      <c r="CL27" s="475">
        <v>63</v>
      </c>
      <c r="CM27" s="475"/>
      <c r="CN27" s="475">
        <v>73</v>
      </c>
      <c r="CO27" s="475">
        <v>0</v>
      </c>
      <c r="CP27" s="475">
        <v>10</v>
      </c>
      <c r="CQ27" s="475">
        <v>63</v>
      </c>
      <c r="CR27" s="475">
        <v>0</v>
      </c>
      <c r="CS27" s="475"/>
      <c r="CT27" s="475">
        <v>73</v>
      </c>
      <c r="CU27" s="475">
        <v>0</v>
      </c>
      <c r="CV27" s="475">
        <v>10</v>
      </c>
      <c r="CW27" s="475">
        <v>63</v>
      </c>
      <c r="CX27" s="475">
        <v>0</v>
      </c>
      <c r="CY27" s="475"/>
      <c r="CZ27" s="475">
        <v>74</v>
      </c>
      <c r="DA27" s="475">
        <v>0</v>
      </c>
      <c r="DB27" s="475">
        <v>10</v>
      </c>
      <c r="DC27" s="475">
        <v>64</v>
      </c>
      <c r="DD27" s="475">
        <v>0</v>
      </c>
      <c r="DE27" s="475"/>
      <c r="DF27" s="475">
        <v>75</v>
      </c>
      <c r="DG27" s="475">
        <v>0</v>
      </c>
      <c r="DH27" s="475">
        <v>10</v>
      </c>
      <c r="DI27" s="475">
        <v>64</v>
      </c>
      <c r="DJ27" s="508">
        <v>1</v>
      </c>
      <c r="DK27" s="475"/>
      <c r="DL27" s="475">
        <v>75</v>
      </c>
      <c r="DM27" s="475">
        <v>0</v>
      </c>
      <c r="DN27" s="475">
        <v>10</v>
      </c>
      <c r="DO27" s="475">
        <v>64</v>
      </c>
      <c r="DP27" s="508">
        <v>1</v>
      </c>
      <c r="DQ27" s="475"/>
      <c r="DR27" s="475">
        <v>75</v>
      </c>
      <c r="DS27" s="475">
        <v>0</v>
      </c>
      <c r="DT27" s="475">
        <v>10</v>
      </c>
      <c r="DU27" s="475">
        <v>64</v>
      </c>
      <c r="DV27" s="508">
        <v>1</v>
      </c>
      <c r="DW27" s="475"/>
      <c r="DX27" s="475">
        <v>76</v>
      </c>
      <c r="DY27" s="475">
        <v>0</v>
      </c>
      <c r="DZ27" s="475">
        <v>11</v>
      </c>
      <c r="EA27" s="475">
        <v>64</v>
      </c>
      <c r="EB27" s="508">
        <v>1</v>
      </c>
      <c r="EC27" s="475"/>
      <c r="ED27" s="475">
        <v>83</v>
      </c>
      <c r="EE27" s="475">
        <v>0</v>
      </c>
      <c r="EF27" s="475">
        <v>18</v>
      </c>
      <c r="EG27" s="475">
        <v>64</v>
      </c>
      <c r="EH27" s="508">
        <v>1</v>
      </c>
    </row>
    <row r="28" spans="1:138" x14ac:dyDescent="0.3">
      <c r="A28" s="111" t="s">
        <v>34</v>
      </c>
      <c r="B28" s="475">
        <v>27</v>
      </c>
      <c r="C28" s="475"/>
      <c r="D28" s="475">
        <v>3</v>
      </c>
      <c r="E28" s="475">
        <v>24</v>
      </c>
      <c r="F28" s="475"/>
      <c r="G28" s="475">
        <v>27</v>
      </c>
      <c r="H28" s="475"/>
      <c r="I28" s="475">
        <v>3</v>
      </c>
      <c r="J28" s="475">
        <v>24</v>
      </c>
      <c r="K28" s="475"/>
      <c r="L28" s="475">
        <v>27</v>
      </c>
      <c r="M28" s="475"/>
      <c r="N28" s="475">
        <v>3</v>
      </c>
      <c r="O28" s="475">
        <v>24</v>
      </c>
      <c r="P28" s="475"/>
      <c r="Q28" s="475">
        <v>27</v>
      </c>
      <c r="R28" s="475"/>
      <c r="S28" s="475">
        <v>3</v>
      </c>
      <c r="T28" s="475">
        <v>24</v>
      </c>
      <c r="U28" s="475"/>
      <c r="V28" s="475">
        <v>26</v>
      </c>
      <c r="W28" s="475">
        <v>0</v>
      </c>
      <c r="X28" s="475">
        <v>3</v>
      </c>
      <c r="Y28" s="475">
        <v>23</v>
      </c>
      <c r="AA28" s="475">
        <v>27</v>
      </c>
      <c r="AB28" s="475"/>
      <c r="AC28" s="475">
        <v>3</v>
      </c>
      <c r="AD28" s="475">
        <v>24</v>
      </c>
      <c r="AE28" s="475"/>
      <c r="AF28" s="475">
        <v>27</v>
      </c>
      <c r="AG28" s="475">
        <v>0</v>
      </c>
      <c r="AH28" s="475">
        <v>3</v>
      </c>
      <c r="AI28" s="475">
        <v>24</v>
      </c>
      <c r="AJ28" s="475"/>
      <c r="AK28" s="475">
        <v>27</v>
      </c>
      <c r="AL28" s="475">
        <v>0</v>
      </c>
      <c r="AM28" s="475">
        <v>3</v>
      </c>
      <c r="AN28" s="475">
        <v>24</v>
      </c>
      <c r="AO28" s="475"/>
      <c r="AP28" s="475">
        <v>24</v>
      </c>
      <c r="AQ28" s="475"/>
      <c r="AR28" s="475">
        <v>3</v>
      </c>
      <c r="AS28" s="475">
        <v>21</v>
      </c>
      <c r="AT28" s="475"/>
      <c r="AU28" s="475">
        <v>25</v>
      </c>
      <c r="AV28" s="475"/>
      <c r="AW28" s="475">
        <v>3</v>
      </c>
      <c r="AX28" s="475">
        <v>22</v>
      </c>
      <c r="AY28" s="475"/>
      <c r="AZ28" s="475">
        <v>26</v>
      </c>
      <c r="BA28" s="475"/>
      <c r="BB28" s="475">
        <v>3</v>
      </c>
      <c r="BC28" s="475">
        <v>23</v>
      </c>
      <c r="BD28" s="475"/>
      <c r="BE28" s="475">
        <v>41</v>
      </c>
      <c r="BF28" s="475"/>
      <c r="BG28" s="475">
        <v>3</v>
      </c>
      <c r="BH28" s="475">
        <v>38</v>
      </c>
      <c r="BI28" s="475"/>
      <c r="BJ28" s="475">
        <v>26</v>
      </c>
      <c r="BK28" s="475">
        <v>0</v>
      </c>
      <c r="BL28" s="475">
        <v>3</v>
      </c>
      <c r="BM28" s="475">
        <v>23</v>
      </c>
      <c r="BN28" s="475"/>
      <c r="BO28" s="475">
        <v>26</v>
      </c>
      <c r="BP28" s="475">
        <v>0</v>
      </c>
      <c r="BQ28" s="475">
        <v>3</v>
      </c>
      <c r="BR28" s="475">
        <v>23</v>
      </c>
      <c r="BT28" s="475">
        <v>26</v>
      </c>
      <c r="BU28" s="475">
        <v>0</v>
      </c>
      <c r="BV28" s="475">
        <v>3</v>
      </c>
      <c r="BW28" s="475">
        <v>23</v>
      </c>
      <c r="BX28" s="475"/>
      <c r="BY28" s="475">
        <v>26</v>
      </c>
      <c r="BZ28" s="475">
        <v>0</v>
      </c>
      <c r="CA28" s="475">
        <v>3</v>
      </c>
      <c r="CB28" s="475">
        <v>23</v>
      </c>
      <c r="CC28" s="475"/>
      <c r="CD28" s="475">
        <v>26</v>
      </c>
      <c r="CE28" s="475">
        <v>0</v>
      </c>
      <c r="CF28" s="475">
        <v>3</v>
      </c>
      <c r="CG28" s="475">
        <v>23</v>
      </c>
      <c r="CH28" s="475"/>
      <c r="CI28" s="475">
        <v>26</v>
      </c>
      <c r="CJ28" s="475">
        <v>0</v>
      </c>
      <c r="CK28" s="475">
        <v>3</v>
      </c>
      <c r="CL28" s="475">
        <v>23</v>
      </c>
      <c r="CM28" s="475"/>
      <c r="CN28" s="475">
        <v>26</v>
      </c>
      <c r="CO28" s="475">
        <v>0</v>
      </c>
      <c r="CP28" s="475">
        <v>3</v>
      </c>
      <c r="CQ28" s="475">
        <v>23</v>
      </c>
      <c r="CR28" s="475">
        <v>0</v>
      </c>
      <c r="CS28" s="475"/>
      <c r="CT28" s="475">
        <v>26</v>
      </c>
      <c r="CU28" s="475">
        <v>0</v>
      </c>
      <c r="CV28" s="475">
        <v>3</v>
      </c>
      <c r="CW28" s="475">
        <v>23</v>
      </c>
      <c r="CX28" s="475">
        <v>0</v>
      </c>
      <c r="CY28" s="475"/>
      <c r="CZ28" s="475">
        <v>26</v>
      </c>
      <c r="DA28" s="475">
        <v>0</v>
      </c>
      <c r="DB28" s="475">
        <v>3</v>
      </c>
      <c r="DC28" s="475">
        <v>23</v>
      </c>
      <c r="DD28" s="475">
        <v>0</v>
      </c>
      <c r="DE28" s="475"/>
      <c r="DF28" s="475">
        <v>26</v>
      </c>
      <c r="DG28" s="475">
        <v>0</v>
      </c>
      <c r="DH28" s="475">
        <v>3</v>
      </c>
      <c r="DI28" s="475">
        <v>23</v>
      </c>
      <c r="DJ28" s="508">
        <v>0</v>
      </c>
      <c r="DK28" s="475"/>
      <c r="DL28" s="475">
        <v>26</v>
      </c>
      <c r="DM28" s="475">
        <v>0</v>
      </c>
      <c r="DN28" s="475">
        <v>3</v>
      </c>
      <c r="DO28" s="475">
        <v>23</v>
      </c>
      <c r="DP28" s="508">
        <v>0</v>
      </c>
      <c r="DQ28" s="475"/>
      <c r="DR28" s="475">
        <v>26</v>
      </c>
      <c r="DS28" s="475">
        <v>0</v>
      </c>
      <c r="DT28" s="475">
        <v>3</v>
      </c>
      <c r="DU28" s="475">
        <v>23</v>
      </c>
      <c r="DV28" s="508">
        <v>0</v>
      </c>
      <c r="DW28" s="475"/>
      <c r="DX28" s="475">
        <v>26</v>
      </c>
      <c r="DY28" s="475">
        <v>0</v>
      </c>
      <c r="DZ28" s="475">
        <v>3</v>
      </c>
      <c r="EA28" s="475">
        <v>23</v>
      </c>
      <c r="EB28" s="508">
        <v>0</v>
      </c>
      <c r="EC28" s="475"/>
      <c r="ED28" s="475">
        <v>26</v>
      </c>
      <c r="EE28" s="475">
        <v>0</v>
      </c>
      <c r="EF28" s="475">
        <v>3</v>
      </c>
      <c r="EG28" s="475">
        <v>23</v>
      </c>
      <c r="EH28" s="508">
        <v>0</v>
      </c>
    </row>
    <row r="29" spans="1:138" x14ac:dyDescent="0.3">
      <c r="A29" s="111" t="s">
        <v>35</v>
      </c>
      <c r="B29" s="475">
        <v>35</v>
      </c>
      <c r="C29" s="475"/>
      <c r="D29" s="475">
        <v>5</v>
      </c>
      <c r="E29" s="475">
        <v>30</v>
      </c>
      <c r="F29" s="475"/>
      <c r="G29" s="475">
        <v>34</v>
      </c>
      <c r="H29" s="475"/>
      <c r="I29" s="475">
        <v>5</v>
      </c>
      <c r="J29" s="475">
        <v>29</v>
      </c>
      <c r="K29" s="475"/>
      <c r="L29" s="475">
        <v>34</v>
      </c>
      <c r="M29" s="475"/>
      <c r="N29" s="475">
        <v>5</v>
      </c>
      <c r="O29" s="475">
        <v>29</v>
      </c>
      <c r="P29" s="475"/>
      <c r="Q29" s="475">
        <v>34</v>
      </c>
      <c r="R29" s="475"/>
      <c r="S29" s="475">
        <v>5</v>
      </c>
      <c r="T29" s="475">
        <v>29</v>
      </c>
      <c r="U29" s="475"/>
      <c r="V29" s="475">
        <v>37</v>
      </c>
      <c r="W29" s="475">
        <v>0</v>
      </c>
      <c r="X29" s="475">
        <v>6</v>
      </c>
      <c r="Y29" s="475">
        <v>31</v>
      </c>
      <c r="AA29" s="475">
        <v>34</v>
      </c>
      <c r="AB29" s="475"/>
      <c r="AC29" s="475">
        <v>5</v>
      </c>
      <c r="AD29" s="475">
        <v>29</v>
      </c>
      <c r="AE29" s="475"/>
      <c r="AF29" s="475">
        <v>34</v>
      </c>
      <c r="AG29" s="475">
        <v>0</v>
      </c>
      <c r="AH29" s="475">
        <v>5</v>
      </c>
      <c r="AI29" s="475">
        <v>29</v>
      </c>
      <c r="AJ29" s="475"/>
      <c r="AK29" s="475">
        <v>34</v>
      </c>
      <c r="AL29" s="475">
        <v>0</v>
      </c>
      <c r="AM29" s="475">
        <v>5</v>
      </c>
      <c r="AN29" s="475">
        <v>29</v>
      </c>
      <c r="AO29" s="475"/>
      <c r="AP29" s="475">
        <v>36</v>
      </c>
      <c r="AQ29" s="475"/>
      <c r="AR29" s="475">
        <v>5</v>
      </c>
      <c r="AS29" s="475">
        <v>31</v>
      </c>
      <c r="AT29" s="475"/>
      <c r="AU29" s="475">
        <v>36</v>
      </c>
      <c r="AV29" s="475"/>
      <c r="AW29" s="475">
        <v>5</v>
      </c>
      <c r="AX29" s="475">
        <v>31</v>
      </c>
      <c r="AY29" s="475"/>
      <c r="AZ29" s="475">
        <v>37</v>
      </c>
      <c r="BA29" s="475"/>
      <c r="BB29" s="475">
        <v>6</v>
      </c>
      <c r="BC29" s="475">
        <v>31</v>
      </c>
      <c r="BD29" s="475"/>
      <c r="BE29" s="475">
        <v>29</v>
      </c>
      <c r="BF29" s="475"/>
      <c r="BG29" s="475">
        <v>6</v>
      </c>
      <c r="BH29" s="475">
        <v>23</v>
      </c>
      <c r="BI29" s="475"/>
      <c r="BJ29" s="475">
        <v>37</v>
      </c>
      <c r="BK29" s="475">
        <v>0</v>
      </c>
      <c r="BL29" s="475">
        <v>6</v>
      </c>
      <c r="BM29" s="475">
        <v>31</v>
      </c>
      <c r="BN29" s="475"/>
      <c r="BO29" s="475">
        <v>37</v>
      </c>
      <c r="BP29" s="475">
        <v>0</v>
      </c>
      <c r="BQ29" s="475">
        <v>6</v>
      </c>
      <c r="BR29" s="475">
        <v>31</v>
      </c>
      <c r="BT29" s="475">
        <v>37</v>
      </c>
      <c r="BU29" s="475">
        <v>0</v>
      </c>
      <c r="BV29" s="475">
        <v>6</v>
      </c>
      <c r="BW29" s="475">
        <v>31</v>
      </c>
      <c r="BX29" s="475"/>
      <c r="BY29" s="475">
        <v>37</v>
      </c>
      <c r="BZ29" s="475">
        <v>0</v>
      </c>
      <c r="CA29" s="475">
        <v>6</v>
      </c>
      <c r="CB29" s="475">
        <v>31</v>
      </c>
      <c r="CC29" s="475"/>
      <c r="CD29" s="475">
        <v>37</v>
      </c>
      <c r="CE29" s="475">
        <v>0</v>
      </c>
      <c r="CF29" s="475">
        <v>6</v>
      </c>
      <c r="CG29" s="475">
        <v>31</v>
      </c>
      <c r="CH29" s="475"/>
      <c r="CI29" s="475">
        <v>37</v>
      </c>
      <c r="CJ29" s="475">
        <v>0</v>
      </c>
      <c r="CK29" s="475">
        <v>6</v>
      </c>
      <c r="CL29" s="475">
        <v>31</v>
      </c>
      <c r="CM29" s="475"/>
      <c r="CN29" s="475">
        <v>37</v>
      </c>
      <c r="CO29" s="475">
        <v>0</v>
      </c>
      <c r="CP29" s="475">
        <v>6</v>
      </c>
      <c r="CQ29" s="475">
        <v>31</v>
      </c>
      <c r="CR29" s="475">
        <v>0</v>
      </c>
      <c r="CS29" s="475"/>
      <c r="CT29" s="475">
        <v>37</v>
      </c>
      <c r="CU29" s="475">
        <v>0</v>
      </c>
      <c r="CV29" s="475">
        <v>6</v>
      </c>
      <c r="CW29" s="475">
        <v>31</v>
      </c>
      <c r="CX29" s="475">
        <v>0</v>
      </c>
      <c r="CY29" s="475"/>
      <c r="CZ29" s="475">
        <v>38</v>
      </c>
      <c r="DA29" s="475">
        <v>0</v>
      </c>
      <c r="DB29" s="475">
        <v>7</v>
      </c>
      <c r="DC29" s="475">
        <v>31</v>
      </c>
      <c r="DD29" s="475">
        <v>0</v>
      </c>
      <c r="DE29" s="475"/>
      <c r="DF29" s="475">
        <v>38</v>
      </c>
      <c r="DG29" s="475">
        <v>0</v>
      </c>
      <c r="DH29" s="475">
        <v>7</v>
      </c>
      <c r="DI29" s="475">
        <v>31</v>
      </c>
      <c r="DJ29" s="508">
        <v>0</v>
      </c>
      <c r="DK29" s="475"/>
      <c r="DL29" s="475">
        <v>38</v>
      </c>
      <c r="DM29" s="475">
        <v>0</v>
      </c>
      <c r="DN29" s="475">
        <v>7</v>
      </c>
      <c r="DO29" s="475">
        <v>31</v>
      </c>
      <c r="DP29" s="508">
        <v>0</v>
      </c>
      <c r="DQ29" s="475"/>
      <c r="DR29" s="475">
        <v>38</v>
      </c>
      <c r="DS29" s="475">
        <v>0</v>
      </c>
      <c r="DT29" s="475">
        <v>7</v>
      </c>
      <c r="DU29" s="475">
        <v>31</v>
      </c>
      <c r="DV29" s="508">
        <v>0</v>
      </c>
      <c r="DW29" s="475"/>
      <c r="DX29" s="475">
        <v>38</v>
      </c>
      <c r="DY29" s="475">
        <v>0</v>
      </c>
      <c r="DZ29" s="475">
        <v>7</v>
      </c>
      <c r="EA29" s="475">
        <v>31</v>
      </c>
      <c r="EB29" s="508">
        <v>0</v>
      </c>
      <c r="EC29" s="475"/>
      <c r="ED29" s="475">
        <v>39</v>
      </c>
      <c r="EE29" s="475">
        <v>0</v>
      </c>
      <c r="EF29" s="475">
        <v>8</v>
      </c>
      <c r="EG29" s="475">
        <v>31</v>
      </c>
      <c r="EH29" s="508">
        <v>0</v>
      </c>
    </row>
    <row r="30" spans="1:138" x14ac:dyDescent="0.3">
      <c r="A30" s="111" t="s">
        <v>36</v>
      </c>
      <c r="B30" s="475">
        <v>64</v>
      </c>
      <c r="C30" s="475">
        <v>6</v>
      </c>
      <c r="D30" s="475">
        <v>8</v>
      </c>
      <c r="E30" s="475">
        <v>50</v>
      </c>
      <c r="F30" s="475"/>
      <c r="G30" s="475">
        <v>65</v>
      </c>
      <c r="H30" s="475">
        <v>6</v>
      </c>
      <c r="I30" s="475">
        <v>8</v>
      </c>
      <c r="J30" s="475">
        <v>51</v>
      </c>
      <c r="K30" s="475"/>
      <c r="L30" s="475">
        <v>65</v>
      </c>
      <c r="M30" s="475">
        <v>6</v>
      </c>
      <c r="N30" s="475">
        <v>8</v>
      </c>
      <c r="O30" s="475">
        <v>51</v>
      </c>
      <c r="P30" s="475"/>
      <c r="Q30" s="475">
        <v>65</v>
      </c>
      <c r="R30" s="475">
        <v>6</v>
      </c>
      <c r="S30" s="475">
        <v>8</v>
      </c>
      <c r="T30" s="475">
        <v>51</v>
      </c>
      <c r="U30" s="475"/>
      <c r="V30" s="475">
        <v>69</v>
      </c>
      <c r="W30" s="475">
        <v>6</v>
      </c>
      <c r="X30" s="475">
        <v>11</v>
      </c>
      <c r="Y30" s="475">
        <v>52</v>
      </c>
      <c r="AA30" s="475">
        <v>65</v>
      </c>
      <c r="AB30" s="475">
        <v>6</v>
      </c>
      <c r="AC30" s="475">
        <v>8</v>
      </c>
      <c r="AD30" s="475">
        <v>51</v>
      </c>
      <c r="AE30" s="475"/>
      <c r="AF30" s="475">
        <v>67</v>
      </c>
      <c r="AG30" s="475">
        <v>6</v>
      </c>
      <c r="AH30" s="475">
        <v>10</v>
      </c>
      <c r="AI30" s="475">
        <v>51</v>
      </c>
      <c r="AJ30" s="475"/>
      <c r="AK30" s="475">
        <v>68</v>
      </c>
      <c r="AL30" s="475">
        <v>6</v>
      </c>
      <c r="AM30" s="475">
        <v>10</v>
      </c>
      <c r="AN30" s="475">
        <v>52</v>
      </c>
      <c r="AO30" s="475"/>
      <c r="AP30" s="475">
        <v>68</v>
      </c>
      <c r="AQ30" s="475">
        <v>6</v>
      </c>
      <c r="AR30" s="475">
        <v>10</v>
      </c>
      <c r="AS30" s="475">
        <v>52</v>
      </c>
      <c r="AT30" s="475"/>
      <c r="AU30" s="475">
        <v>68</v>
      </c>
      <c r="AV30" s="475">
        <v>6</v>
      </c>
      <c r="AW30" s="475">
        <v>10</v>
      </c>
      <c r="AX30" s="475">
        <v>52</v>
      </c>
      <c r="AY30" s="475"/>
      <c r="AZ30" s="475">
        <v>69</v>
      </c>
      <c r="BA30" s="475">
        <v>6</v>
      </c>
      <c r="BB30" s="475">
        <v>11</v>
      </c>
      <c r="BC30" s="475">
        <v>52</v>
      </c>
      <c r="BD30" s="475"/>
      <c r="BE30" s="475">
        <v>72</v>
      </c>
      <c r="BF30" s="475">
        <v>6</v>
      </c>
      <c r="BG30" s="475">
        <v>11</v>
      </c>
      <c r="BH30" s="475">
        <v>55</v>
      </c>
      <c r="BI30" s="475"/>
      <c r="BJ30" s="475">
        <v>69</v>
      </c>
      <c r="BK30" s="475">
        <v>6</v>
      </c>
      <c r="BL30" s="475">
        <v>11</v>
      </c>
      <c r="BM30" s="475">
        <v>52</v>
      </c>
      <c r="BN30" s="475"/>
      <c r="BO30" s="475">
        <v>70</v>
      </c>
      <c r="BP30" s="475">
        <v>6</v>
      </c>
      <c r="BQ30" s="475">
        <v>10</v>
      </c>
      <c r="BR30" s="475">
        <v>54</v>
      </c>
      <c r="BT30" s="475">
        <v>70</v>
      </c>
      <c r="BU30" s="475">
        <v>6</v>
      </c>
      <c r="BV30" s="475">
        <v>10</v>
      </c>
      <c r="BW30" s="475">
        <v>54</v>
      </c>
      <c r="BX30" s="475"/>
      <c r="BY30" s="475">
        <v>70</v>
      </c>
      <c r="BZ30" s="475">
        <v>6</v>
      </c>
      <c r="CA30" s="475">
        <v>10</v>
      </c>
      <c r="CB30" s="475">
        <v>54</v>
      </c>
      <c r="CC30" s="475"/>
      <c r="CD30" s="475">
        <v>70</v>
      </c>
      <c r="CE30" s="475">
        <v>6</v>
      </c>
      <c r="CF30" s="475">
        <v>10</v>
      </c>
      <c r="CG30" s="475">
        <v>54</v>
      </c>
      <c r="CH30" s="475"/>
      <c r="CI30" s="475">
        <v>70</v>
      </c>
      <c r="CJ30" s="475">
        <v>6</v>
      </c>
      <c r="CK30" s="475">
        <v>10</v>
      </c>
      <c r="CL30" s="475">
        <v>54</v>
      </c>
      <c r="CM30" s="475"/>
      <c r="CN30" s="475">
        <v>71</v>
      </c>
      <c r="CO30" s="475">
        <v>6</v>
      </c>
      <c r="CP30" s="475">
        <v>10</v>
      </c>
      <c r="CQ30" s="475">
        <v>54</v>
      </c>
      <c r="CR30" s="475">
        <v>1</v>
      </c>
      <c r="CS30" s="475"/>
      <c r="CT30" s="475">
        <v>71</v>
      </c>
      <c r="CU30" s="475">
        <v>6</v>
      </c>
      <c r="CV30" s="475">
        <v>10</v>
      </c>
      <c r="CW30" s="475">
        <v>54</v>
      </c>
      <c r="CX30" s="475">
        <v>1</v>
      </c>
      <c r="CY30" s="475"/>
      <c r="CZ30" s="475">
        <v>73</v>
      </c>
      <c r="DA30" s="475">
        <v>6</v>
      </c>
      <c r="DB30" s="475">
        <v>10</v>
      </c>
      <c r="DC30" s="475">
        <v>55</v>
      </c>
      <c r="DD30" s="475">
        <v>2</v>
      </c>
      <c r="DE30" s="475"/>
      <c r="DF30" s="475">
        <v>72</v>
      </c>
      <c r="DG30" s="475">
        <v>6</v>
      </c>
      <c r="DH30" s="475">
        <v>10</v>
      </c>
      <c r="DI30" s="475">
        <v>55</v>
      </c>
      <c r="DJ30" s="508">
        <v>1</v>
      </c>
      <c r="DK30" s="475"/>
      <c r="DL30" s="475">
        <v>73</v>
      </c>
      <c r="DM30" s="475">
        <v>6</v>
      </c>
      <c r="DN30" s="475">
        <v>10</v>
      </c>
      <c r="DO30" s="475">
        <v>56</v>
      </c>
      <c r="DP30" s="508">
        <v>1</v>
      </c>
      <c r="DQ30" s="475"/>
      <c r="DR30" s="475">
        <v>73</v>
      </c>
      <c r="DS30" s="475">
        <v>6</v>
      </c>
      <c r="DT30" s="475">
        <v>10</v>
      </c>
      <c r="DU30" s="475">
        <v>56</v>
      </c>
      <c r="DV30" s="508">
        <v>1</v>
      </c>
      <c r="DW30" s="475"/>
      <c r="DX30" s="475">
        <v>74</v>
      </c>
      <c r="DY30" s="475">
        <v>6</v>
      </c>
      <c r="DZ30" s="475">
        <v>10</v>
      </c>
      <c r="EA30" s="475">
        <v>57</v>
      </c>
      <c r="EB30" s="508">
        <v>1</v>
      </c>
      <c r="EC30" s="475"/>
      <c r="ED30" s="475">
        <v>74</v>
      </c>
      <c r="EE30" s="475">
        <v>6</v>
      </c>
      <c r="EF30" s="475">
        <v>10</v>
      </c>
      <c r="EG30" s="475">
        <v>57</v>
      </c>
      <c r="EH30" s="508">
        <v>1</v>
      </c>
    </row>
    <row r="31" spans="1:138" x14ac:dyDescent="0.3">
      <c r="A31" s="111" t="s">
        <v>37</v>
      </c>
      <c r="B31" s="475">
        <v>34</v>
      </c>
      <c r="C31" s="475"/>
      <c r="D31" s="475">
        <v>4</v>
      </c>
      <c r="E31" s="475">
        <v>30</v>
      </c>
      <c r="F31" s="475"/>
      <c r="G31" s="475">
        <v>34</v>
      </c>
      <c r="H31" s="475"/>
      <c r="I31" s="475">
        <v>4</v>
      </c>
      <c r="J31" s="475">
        <v>30</v>
      </c>
      <c r="K31" s="475"/>
      <c r="L31" s="475">
        <v>33</v>
      </c>
      <c r="M31" s="475"/>
      <c r="N31" s="475">
        <v>4</v>
      </c>
      <c r="O31" s="475">
        <v>29</v>
      </c>
      <c r="P31" s="475"/>
      <c r="Q31" s="475">
        <v>33</v>
      </c>
      <c r="R31" s="475"/>
      <c r="S31" s="475">
        <v>4</v>
      </c>
      <c r="T31" s="475">
        <v>29</v>
      </c>
      <c r="U31" s="475"/>
      <c r="V31" s="475">
        <v>34</v>
      </c>
      <c r="W31" s="475">
        <v>0</v>
      </c>
      <c r="X31" s="475">
        <v>5</v>
      </c>
      <c r="Y31" s="475">
        <v>29</v>
      </c>
      <c r="AA31" s="475">
        <v>33</v>
      </c>
      <c r="AB31" s="475"/>
      <c r="AC31" s="475">
        <v>4</v>
      </c>
      <c r="AD31" s="475">
        <v>29</v>
      </c>
      <c r="AE31" s="475"/>
      <c r="AF31" s="475">
        <v>33</v>
      </c>
      <c r="AG31" s="475">
        <v>0</v>
      </c>
      <c r="AH31" s="475">
        <v>4</v>
      </c>
      <c r="AI31" s="475">
        <v>29</v>
      </c>
      <c r="AJ31" s="475"/>
      <c r="AK31" s="475">
        <v>32</v>
      </c>
      <c r="AL31" s="475">
        <v>0</v>
      </c>
      <c r="AM31" s="475">
        <v>4</v>
      </c>
      <c r="AN31" s="475">
        <v>28</v>
      </c>
      <c r="AO31" s="475"/>
      <c r="AP31" s="475">
        <v>33</v>
      </c>
      <c r="AQ31" s="475"/>
      <c r="AR31" s="475">
        <v>4</v>
      </c>
      <c r="AS31" s="475">
        <v>29</v>
      </c>
      <c r="AT31" s="475"/>
      <c r="AU31" s="475">
        <v>33</v>
      </c>
      <c r="AV31" s="475"/>
      <c r="AW31" s="475">
        <v>4</v>
      </c>
      <c r="AX31" s="475">
        <v>29</v>
      </c>
      <c r="AY31" s="475"/>
      <c r="AZ31" s="475">
        <v>34</v>
      </c>
      <c r="BA31" s="475"/>
      <c r="BB31" s="475">
        <v>5</v>
      </c>
      <c r="BC31" s="475">
        <v>29</v>
      </c>
      <c r="BD31" s="475"/>
      <c r="BE31" s="475">
        <v>35</v>
      </c>
      <c r="BF31" s="475"/>
      <c r="BG31" s="475">
        <v>5</v>
      </c>
      <c r="BH31" s="475">
        <v>30</v>
      </c>
      <c r="BI31" s="475"/>
      <c r="BJ31" s="475">
        <v>33</v>
      </c>
      <c r="BK31" s="475">
        <v>0</v>
      </c>
      <c r="BL31" s="475">
        <v>5</v>
      </c>
      <c r="BM31" s="475">
        <v>28</v>
      </c>
      <c r="BN31" s="475"/>
      <c r="BO31" s="475">
        <v>32</v>
      </c>
      <c r="BP31" s="475">
        <v>0</v>
      </c>
      <c r="BQ31" s="475">
        <v>4</v>
      </c>
      <c r="BR31" s="475">
        <v>28</v>
      </c>
      <c r="BT31" s="475">
        <v>32</v>
      </c>
      <c r="BU31" s="475">
        <v>0</v>
      </c>
      <c r="BV31" s="475">
        <v>4</v>
      </c>
      <c r="BW31" s="475">
        <v>28</v>
      </c>
      <c r="BX31" s="475"/>
      <c r="BY31" s="475">
        <v>32</v>
      </c>
      <c r="BZ31" s="475">
        <v>0</v>
      </c>
      <c r="CA31" s="475">
        <v>4</v>
      </c>
      <c r="CB31" s="475">
        <v>28</v>
      </c>
      <c r="CC31" s="475"/>
      <c r="CD31" s="475">
        <v>32</v>
      </c>
      <c r="CE31" s="475">
        <v>0</v>
      </c>
      <c r="CF31" s="475">
        <v>4</v>
      </c>
      <c r="CG31" s="475">
        <v>28</v>
      </c>
      <c r="CH31" s="475"/>
      <c r="CI31" s="475">
        <v>32</v>
      </c>
      <c r="CJ31" s="475">
        <v>0</v>
      </c>
      <c r="CK31" s="475">
        <v>4</v>
      </c>
      <c r="CL31" s="475">
        <v>28</v>
      </c>
      <c r="CM31" s="475"/>
      <c r="CN31" s="475">
        <v>32</v>
      </c>
      <c r="CO31" s="475">
        <v>0</v>
      </c>
      <c r="CP31" s="475">
        <v>4</v>
      </c>
      <c r="CQ31" s="475">
        <v>28</v>
      </c>
      <c r="CR31" s="475">
        <v>0</v>
      </c>
      <c r="CS31" s="475"/>
      <c r="CT31" s="475">
        <v>32</v>
      </c>
      <c r="CU31" s="475">
        <v>0</v>
      </c>
      <c r="CV31" s="475">
        <v>4</v>
      </c>
      <c r="CW31" s="475">
        <v>28</v>
      </c>
      <c r="CX31" s="475">
        <v>0</v>
      </c>
      <c r="CY31" s="475"/>
      <c r="CZ31" s="475">
        <v>32</v>
      </c>
      <c r="DA31" s="475">
        <v>0</v>
      </c>
      <c r="DB31" s="475">
        <v>4</v>
      </c>
      <c r="DC31" s="475">
        <v>28</v>
      </c>
      <c r="DD31" s="475">
        <v>0</v>
      </c>
      <c r="DE31" s="475"/>
      <c r="DF31" s="475">
        <v>32</v>
      </c>
      <c r="DG31" s="475">
        <v>0</v>
      </c>
      <c r="DH31" s="475">
        <v>4</v>
      </c>
      <c r="DI31" s="475">
        <v>28</v>
      </c>
      <c r="DJ31" s="508">
        <v>0</v>
      </c>
      <c r="DK31" s="475"/>
      <c r="DL31" s="475">
        <v>32</v>
      </c>
      <c r="DM31" s="475">
        <v>0</v>
      </c>
      <c r="DN31" s="475">
        <v>4</v>
      </c>
      <c r="DO31" s="475">
        <v>28</v>
      </c>
      <c r="DP31" s="508">
        <v>0</v>
      </c>
      <c r="DQ31" s="475"/>
      <c r="DR31" s="475">
        <v>32</v>
      </c>
      <c r="DS31" s="475">
        <v>0</v>
      </c>
      <c r="DT31" s="475">
        <v>4</v>
      </c>
      <c r="DU31" s="475">
        <v>28</v>
      </c>
      <c r="DV31" s="508">
        <v>0</v>
      </c>
      <c r="DW31" s="475"/>
      <c r="DX31" s="475">
        <v>32</v>
      </c>
      <c r="DY31" s="475">
        <v>0</v>
      </c>
      <c r="DZ31" s="475">
        <v>4</v>
      </c>
      <c r="EA31" s="475">
        <v>28</v>
      </c>
      <c r="EB31" s="508">
        <v>0</v>
      </c>
      <c r="EC31" s="475"/>
      <c r="ED31" s="475">
        <v>41</v>
      </c>
      <c r="EE31" s="475">
        <v>0</v>
      </c>
      <c r="EF31" s="475">
        <v>13</v>
      </c>
      <c r="EG31" s="475">
        <v>28</v>
      </c>
      <c r="EH31" s="508">
        <v>0</v>
      </c>
    </row>
    <row r="32" spans="1:138" x14ac:dyDescent="0.3">
      <c r="A32" s="111" t="s">
        <v>38</v>
      </c>
      <c r="B32" s="475">
        <v>57</v>
      </c>
      <c r="C32" s="475">
        <v>2</v>
      </c>
      <c r="D32" s="475">
        <v>5</v>
      </c>
      <c r="E32" s="475">
        <v>50</v>
      </c>
      <c r="F32" s="475"/>
      <c r="G32" s="475">
        <v>57</v>
      </c>
      <c r="H32" s="475">
        <v>2</v>
      </c>
      <c r="I32" s="475">
        <v>5</v>
      </c>
      <c r="J32" s="475">
        <v>50</v>
      </c>
      <c r="K32" s="475"/>
      <c r="L32" s="475">
        <v>58</v>
      </c>
      <c r="M32" s="475">
        <v>2</v>
      </c>
      <c r="N32" s="475">
        <v>5</v>
      </c>
      <c r="O32" s="475">
        <v>51</v>
      </c>
      <c r="P32" s="475"/>
      <c r="Q32" s="475">
        <v>58</v>
      </c>
      <c r="R32" s="475">
        <v>2</v>
      </c>
      <c r="S32" s="475">
        <v>5</v>
      </c>
      <c r="T32" s="475">
        <v>51</v>
      </c>
      <c r="U32" s="475"/>
      <c r="V32" s="475">
        <v>55</v>
      </c>
      <c r="W32" s="475">
        <v>2</v>
      </c>
      <c r="X32" s="475">
        <v>8</v>
      </c>
      <c r="Y32" s="475">
        <v>45</v>
      </c>
      <c r="AA32" s="475">
        <v>57</v>
      </c>
      <c r="AB32" s="475">
        <v>2</v>
      </c>
      <c r="AC32" s="475">
        <v>5</v>
      </c>
      <c r="AD32" s="475">
        <v>50</v>
      </c>
      <c r="AE32" s="475"/>
      <c r="AF32" s="475">
        <v>58</v>
      </c>
      <c r="AG32" s="475">
        <v>2</v>
      </c>
      <c r="AH32" s="475">
        <v>6</v>
      </c>
      <c r="AI32" s="475">
        <v>50</v>
      </c>
      <c r="AJ32" s="475"/>
      <c r="AK32" s="475">
        <v>58</v>
      </c>
      <c r="AL32" s="475">
        <v>2</v>
      </c>
      <c r="AM32" s="475">
        <v>6</v>
      </c>
      <c r="AN32" s="475">
        <v>50</v>
      </c>
      <c r="AO32" s="475"/>
      <c r="AP32" s="475">
        <v>52</v>
      </c>
      <c r="AQ32" s="475">
        <v>2</v>
      </c>
      <c r="AR32" s="475">
        <v>6</v>
      </c>
      <c r="AS32" s="475">
        <v>44</v>
      </c>
      <c r="AT32" s="475"/>
      <c r="AU32" s="475">
        <v>54</v>
      </c>
      <c r="AV32" s="475">
        <v>2</v>
      </c>
      <c r="AW32" s="475">
        <v>8</v>
      </c>
      <c r="AX32" s="475">
        <v>44</v>
      </c>
      <c r="AY32" s="475"/>
      <c r="AZ32" s="475">
        <v>55</v>
      </c>
      <c r="BA32" s="475">
        <v>2</v>
      </c>
      <c r="BB32" s="475">
        <v>8</v>
      </c>
      <c r="BC32" s="475">
        <v>45</v>
      </c>
      <c r="BD32" s="475"/>
      <c r="BE32" s="475">
        <v>59</v>
      </c>
      <c r="BF32" s="475">
        <v>2</v>
      </c>
      <c r="BG32" s="475">
        <v>8</v>
      </c>
      <c r="BH32" s="475">
        <v>49</v>
      </c>
      <c r="BI32" s="475"/>
      <c r="BJ32" s="475">
        <v>55</v>
      </c>
      <c r="BK32" s="475">
        <v>2</v>
      </c>
      <c r="BL32" s="475">
        <v>8</v>
      </c>
      <c r="BM32" s="475">
        <v>45</v>
      </c>
      <c r="BN32" s="475"/>
      <c r="BO32" s="475">
        <v>53</v>
      </c>
      <c r="BP32" s="475">
        <v>2</v>
      </c>
      <c r="BQ32" s="475">
        <v>6</v>
      </c>
      <c r="BR32" s="475">
        <v>45</v>
      </c>
      <c r="BT32" s="475">
        <v>53</v>
      </c>
      <c r="BU32" s="475">
        <v>2</v>
      </c>
      <c r="BV32" s="475">
        <v>6</v>
      </c>
      <c r="BW32" s="475">
        <v>45</v>
      </c>
      <c r="BX32" s="475"/>
      <c r="BY32" s="475">
        <v>53</v>
      </c>
      <c r="BZ32" s="475">
        <v>2</v>
      </c>
      <c r="CA32" s="475">
        <v>6</v>
      </c>
      <c r="CB32" s="475">
        <v>45</v>
      </c>
      <c r="CC32" s="475"/>
      <c r="CD32" s="475">
        <v>54</v>
      </c>
      <c r="CE32" s="475">
        <v>2</v>
      </c>
      <c r="CF32" s="475">
        <v>7</v>
      </c>
      <c r="CG32" s="475">
        <v>45</v>
      </c>
      <c r="CH32" s="475"/>
      <c r="CI32" s="475">
        <v>53</v>
      </c>
      <c r="CJ32" s="475">
        <v>2</v>
      </c>
      <c r="CK32" s="475">
        <v>6</v>
      </c>
      <c r="CL32" s="475">
        <v>45</v>
      </c>
      <c r="CM32" s="475"/>
      <c r="CN32" s="475">
        <v>53</v>
      </c>
      <c r="CO32" s="475">
        <v>2</v>
      </c>
      <c r="CP32" s="475">
        <v>6</v>
      </c>
      <c r="CQ32" s="475">
        <v>45</v>
      </c>
      <c r="CR32" s="475">
        <v>0</v>
      </c>
      <c r="CS32" s="475"/>
      <c r="CT32" s="475">
        <v>52</v>
      </c>
      <c r="CU32" s="475">
        <v>2</v>
      </c>
      <c r="CV32" s="475">
        <v>5</v>
      </c>
      <c r="CW32" s="475">
        <v>45</v>
      </c>
      <c r="CX32" s="475">
        <v>0</v>
      </c>
      <c r="CY32" s="475"/>
      <c r="CZ32" s="475">
        <v>52</v>
      </c>
      <c r="DA32" s="475">
        <v>2</v>
      </c>
      <c r="DB32" s="475">
        <v>5</v>
      </c>
      <c r="DC32" s="475">
        <v>45</v>
      </c>
      <c r="DD32" s="475">
        <v>0</v>
      </c>
      <c r="DE32" s="475"/>
      <c r="DF32" s="475">
        <v>53</v>
      </c>
      <c r="DG32" s="475">
        <v>2</v>
      </c>
      <c r="DH32" s="475">
        <v>5</v>
      </c>
      <c r="DI32" s="475">
        <v>46</v>
      </c>
      <c r="DJ32" s="508">
        <v>0</v>
      </c>
      <c r="DK32" s="475"/>
      <c r="DL32" s="475">
        <v>53</v>
      </c>
      <c r="DM32" s="475">
        <v>2</v>
      </c>
      <c r="DN32" s="475">
        <v>5</v>
      </c>
      <c r="DO32" s="475">
        <v>46</v>
      </c>
      <c r="DP32" s="508">
        <v>0</v>
      </c>
      <c r="DQ32" s="475"/>
      <c r="DR32" s="475">
        <v>54</v>
      </c>
      <c r="DS32" s="475">
        <v>2</v>
      </c>
      <c r="DT32" s="475">
        <v>6</v>
      </c>
      <c r="DU32" s="475">
        <v>46</v>
      </c>
      <c r="DV32" s="508">
        <v>0</v>
      </c>
      <c r="DW32" s="475"/>
      <c r="DX32" s="475">
        <v>54</v>
      </c>
      <c r="DY32" s="475">
        <v>2</v>
      </c>
      <c r="DZ32" s="475">
        <v>6</v>
      </c>
      <c r="EA32" s="475">
        <v>46</v>
      </c>
      <c r="EB32" s="508">
        <v>0</v>
      </c>
      <c r="EC32" s="475"/>
      <c r="ED32" s="475">
        <v>62</v>
      </c>
      <c r="EE32" s="475">
        <v>2</v>
      </c>
      <c r="EF32" s="475">
        <v>14</v>
      </c>
      <c r="EG32" s="475">
        <v>46</v>
      </c>
      <c r="EH32" s="508">
        <v>0</v>
      </c>
    </row>
    <row r="33" spans="1:138" x14ac:dyDescent="0.3">
      <c r="A33" s="111" t="s">
        <v>39</v>
      </c>
      <c r="B33" s="475">
        <v>26</v>
      </c>
      <c r="C33" s="475"/>
      <c r="D33" s="475">
        <v>2</v>
      </c>
      <c r="E33" s="475">
        <v>24</v>
      </c>
      <c r="F33" s="475"/>
      <c r="G33" s="475">
        <v>26</v>
      </c>
      <c r="H33" s="475"/>
      <c r="I33" s="475">
        <v>2</v>
      </c>
      <c r="J33" s="475">
        <v>24</v>
      </c>
      <c r="K33" s="475"/>
      <c r="L33" s="475">
        <v>27</v>
      </c>
      <c r="M33" s="475"/>
      <c r="N33" s="475">
        <v>2</v>
      </c>
      <c r="O33" s="475">
        <v>25</v>
      </c>
      <c r="P33" s="475"/>
      <c r="Q33" s="475">
        <v>27</v>
      </c>
      <c r="R33" s="475"/>
      <c r="S33" s="475">
        <v>2</v>
      </c>
      <c r="T33" s="475">
        <v>25</v>
      </c>
      <c r="U33" s="475"/>
      <c r="V33" s="475">
        <v>28</v>
      </c>
      <c r="W33" s="475">
        <v>0</v>
      </c>
      <c r="X33" s="475">
        <v>3</v>
      </c>
      <c r="Y33" s="475">
        <v>25</v>
      </c>
      <c r="AA33" s="475">
        <v>27</v>
      </c>
      <c r="AB33" s="475"/>
      <c r="AC33" s="475">
        <v>2</v>
      </c>
      <c r="AD33" s="475">
        <v>25</v>
      </c>
      <c r="AE33" s="475"/>
      <c r="AF33" s="475">
        <v>28</v>
      </c>
      <c r="AG33" s="475">
        <v>0</v>
      </c>
      <c r="AH33" s="475">
        <v>3</v>
      </c>
      <c r="AI33" s="475">
        <v>25</v>
      </c>
      <c r="AJ33" s="475"/>
      <c r="AK33" s="475">
        <v>28</v>
      </c>
      <c r="AL33" s="475">
        <v>0</v>
      </c>
      <c r="AM33" s="475">
        <v>3</v>
      </c>
      <c r="AN33" s="475">
        <v>25</v>
      </c>
      <c r="AO33" s="475"/>
      <c r="AP33" s="475">
        <v>28</v>
      </c>
      <c r="AQ33" s="475"/>
      <c r="AR33" s="475">
        <v>3</v>
      </c>
      <c r="AS33" s="475">
        <v>25</v>
      </c>
      <c r="AT33" s="475"/>
      <c r="AU33" s="475">
        <v>28</v>
      </c>
      <c r="AV33" s="475"/>
      <c r="AW33" s="475">
        <v>3</v>
      </c>
      <c r="AX33" s="475">
        <v>25</v>
      </c>
      <c r="AY33" s="475"/>
      <c r="AZ33" s="475">
        <v>28</v>
      </c>
      <c r="BA33" s="475"/>
      <c r="BB33" s="475">
        <v>3</v>
      </c>
      <c r="BC33" s="475">
        <v>25</v>
      </c>
      <c r="BD33" s="475"/>
      <c r="BE33" s="475">
        <v>24</v>
      </c>
      <c r="BF33" s="475"/>
      <c r="BG33" s="475">
        <v>3</v>
      </c>
      <c r="BH33" s="475">
        <v>21</v>
      </c>
      <c r="BI33" s="475"/>
      <c r="BJ33" s="475">
        <v>28</v>
      </c>
      <c r="BK33" s="475">
        <v>0</v>
      </c>
      <c r="BL33" s="475">
        <v>3</v>
      </c>
      <c r="BM33" s="475">
        <v>25</v>
      </c>
      <c r="BN33" s="475"/>
      <c r="BO33" s="475">
        <v>28</v>
      </c>
      <c r="BP33" s="475">
        <v>0</v>
      </c>
      <c r="BQ33" s="475">
        <v>3</v>
      </c>
      <c r="BR33" s="475">
        <v>25</v>
      </c>
      <c r="BT33" s="475">
        <v>28</v>
      </c>
      <c r="BU33" s="475">
        <v>0</v>
      </c>
      <c r="BV33" s="475">
        <v>3</v>
      </c>
      <c r="BW33" s="475">
        <v>25</v>
      </c>
      <c r="BX33" s="475"/>
      <c r="BY33" s="475">
        <v>28</v>
      </c>
      <c r="BZ33" s="475">
        <v>0</v>
      </c>
      <c r="CA33" s="475">
        <v>3</v>
      </c>
      <c r="CB33" s="475">
        <v>25</v>
      </c>
      <c r="CC33" s="475"/>
      <c r="CD33" s="475">
        <v>28</v>
      </c>
      <c r="CE33" s="475">
        <v>0</v>
      </c>
      <c r="CF33" s="475">
        <v>3</v>
      </c>
      <c r="CG33" s="475">
        <v>25</v>
      </c>
      <c r="CH33" s="475"/>
      <c r="CI33" s="475">
        <v>28</v>
      </c>
      <c r="CJ33" s="475">
        <v>0</v>
      </c>
      <c r="CK33" s="475">
        <v>3</v>
      </c>
      <c r="CL33" s="475">
        <v>25</v>
      </c>
      <c r="CM33" s="475"/>
      <c r="CN33" s="475">
        <v>30</v>
      </c>
      <c r="CO33" s="475">
        <v>0</v>
      </c>
      <c r="CP33" s="475">
        <v>4</v>
      </c>
      <c r="CQ33" s="475">
        <v>26</v>
      </c>
      <c r="CR33" s="475">
        <v>0</v>
      </c>
      <c r="CS33" s="475"/>
      <c r="CT33" s="475">
        <v>30</v>
      </c>
      <c r="CU33" s="475">
        <v>0</v>
      </c>
      <c r="CV33" s="475">
        <v>4</v>
      </c>
      <c r="CW33" s="475">
        <v>26</v>
      </c>
      <c r="CX33" s="475">
        <v>0</v>
      </c>
      <c r="CY33" s="475"/>
      <c r="CZ33" s="475">
        <v>30</v>
      </c>
      <c r="DA33" s="475">
        <v>0</v>
      </c>
      <c r="DB33" s="475">
        <v>4</v>
      </c>
      <c r="DC33" s="475">
        <v>26</v>
      </c>
      <c r="DD33" s="475">
        <v>0</v>
      </c>
      <c r="DE33" s="475"/>
      <c r="DF33" s="475">
        <v>30</v>
      </c>
      <c r="DG33" s="475">
        <v>0</v>
      </c>
      <c r="DH33" s="475">
        <v>4</v>
      </c>
      <c r="DI33" s="475">
        <v>26</v>
      </c>
      <c r="DJ33" s="508">
        <v>0</v>
      </c>
      <c r="DK33" s="475"/>
      <c r="DL33" s="475">
        <v>30</v>
      </c>
      <c r="DM33" s="475">
        <v>0</v>
      </c>
      <c r="DN33" s="475">
        <v>4</v>
      </c>
      <c r="DO33" s="475">
        <v>26</v>
      </c>
      <c r="DP33" s="508">
        <v>0</v>
      </c>
      <c r="DQ33" s="475"/>
      <c r="DR33" s="475">
        <v>30</v>
      </c>
      <c r="DS33" s="475">
        <v>0</v>
      </c>
      <c r="DT33" s="475">
        <v>4</v>
      </c>
      <c r="DU33" s="475">
        <v>26</v>
      </c>
      <c r="DV33" s="508">
        <v>0</v>
      </c>
      <c r="DW33" s="475"/>
      <c r="DX33" s="475">
        <v>30</v>
      </c>
      <c r="DY33" s="475">
        <v>0</v>
      </c>
      <c r="DZ33" s="475">
        <v>4</v>
      </c>
      <c r="EA33" s="475">
        <v>26</v>
      </c>
      <c r="EB33" s="508">
        <v>0</v>
      </c>
      <c r="EC33" s="475"/>
      <c r="ED33" s="475">
        <v>30</v>
      </c>
      <c r="EE33" s="475">
        <v>0</v>
      </c>
      <c r="EF33" s="475">
        <v>4</v>
      </c>
      <c r="EG33" s="475">
        <v>26</v>
      </c>
      <c r="EH33" s="508">
        <v>0</v>
      </c>
    </row>
    <row r="34" spans="1:138" x14ac:dyDescent="0.3">
      <c r="A34" s="111" t="s">
        <v>40</v>
      </c>
      <c r="B34" s="475">
        <v>17</v>
      </c>
      <c r="C34" s="475"/>
      <c r="D34" s="475">
        <v>4</v>
      </c>
      <c r="E34" s="475">
        <v>13</v>
      </c>
      <c r="F34" s="475"/>
      <c r="G34" s="475">
        <v>17</v>
      </c>
      <c r="H34" s="475"/>
      <c r="I34" s="475">
        <v>4</v>
      </c>
      <c r="J34" s="475">
        <v>13</v>
      </c>
      <c r="K34" s="475"/>
      <c r="L34" s="475">
        <v>17</v>
      </c>
      <c r="M34" s="475"/>
      <c r="N34" s="475">
        <v>4</v>
      </c>
      <c r="O34" s="475">
        <v>13</v>
      </c>
      <c r="P34" s="475"/>
      <c r="Q34" s="475">
        <v>18</v>
      </c>
      <c r="R34" s="475"/>
      <c r="S34" s="475">
        <v>4</v>
      </c>
      <c r="T34" s="475">
        <v>14</v>
      </c>
      <c r="U34" s="475"/>
      <c r="V34" s="475">
        <v>22</v>
      </c>
      <c r="W34" s="475">
        <v>0</v>
      </c>
      <c r="X34" s="475">
        <v>6</v>
      </c>
      <c r="Y34" s="475">
        <v>16</v>
      </c>
      <c r="AA34" s="475">
        <v>18</v>
      </c>
      <c r="AB34" s="475"/>
      <c r="AC34" s="475">
        <v>4</v>
      </c>
      <c r="AD34" s="475">
        <v>14</v>
      </c>
      <c r="AE34" s="475"/>
      <c r="AF34" s="475">
        <v>18</v>
      </c>
      <c r="AG34" s="475">
        <v>0</v>
      </c>
      <c r="AH34" s="475">
        <v>4</v>
      </c>
      <c r="AI34" s="475">
        <v>14</v>
      </c>
      <c r="AJ34" s="475"/>
      <c r="AK34" s="475">
        <v>19</v>
      </c>
      <c r="AL34" s="475">
        <v>0</v>
      </c>
      <c r="AM34" s="475">
        <v>5</v>
      </c>
      <c r="AN34" s="475">
        <v>14</v>
      </c>
      <c r="AO34" s="475"/>
      <c r="AP34" s="475">
        <v>21</v>
      </c>
      <c r="AQ34" s="475"/>
      <c r="AR34" s="475">
        <v>5</v>
      </c>
      <c r="AS34" s="475">
        <v>16</v>
      </c>
      <c r="AT34" s="475"/>
      <c r="AU34" s="475">
        <v>21</v>
      </c>
      <c r="AV34" s="475"/>
      <c r="AW34" s="475">
        <v>5</v>
      </c>
      <c r="AX34" s="475">
        <v>16</v>
      </c>
      <c r="AY34" s="475"/>
      <c r="AZ34" s="475">
        <v>22</v>
      </c>
      <c r="BA34" s="475"/>
      <c r="BB34" s="475">
        <v>6</v>
      </c>
      <c r="BC34" s="475">
        <v>16</v>
      </c>
      <c r="BD34" s="475"/>
      <c r="BE34" s="475">
        <v>18</v>
      </c>
      <c r="BF34" s="475"/>
      <c r="BG34" s="475">
        <v>6</v>
      </c>
      <c r="BH34" s="475">
        <v>12</v>
      </c>
      <c r="BI34" s="475"/>
      <c r="BJ34" s="475">
        <v>22</v>
      </c>
      <c r="BK34" s="475">
        <v>0</v>
      </c>
      <c r="BL34" s="475">
        <v>6</v>
      </c>
      <c r="BM34" s="475">
        <v>16</v>
      </c>
      <c r="BN34" s="475"/>
      <c r="BO34" s="475">
        <v>22</v>
      </c>
      <c r="BP34" s="475">
        <v>0</v>
      </c>
      <c r="BQ34" s="475">
        <v>6</v>
      </c>
      <c r="BR34" s="475">
        <v>16</v>
      </c>
      <c r="BT34" s="475">
        <v>22</v>
      </c>
      <c r="BU34" s="475">
        <v>0</v>
      </c>
      <c r="BV34" s="475">
        <v>6</v>
      </c>
      <c r="BW34" s="475">
        <v>16</v>
      </c>
      <c r="BX34" s="475"/>
      <c r="BY34" s="475">
        <v>22</v>
      </c>
      <c r="BZ34" s="475">
        <v>0</v>
      </c>
      <c r="CA34" s="475">
        <v>6</v>
      </c>
      <c r="CB34" s="475">
        <v>16</v>
      </c>
      <c r="CC34" s="475"/>
      <c r="CD34" s="475">
        <v>22</v>
      </c>
      <c r="CE34" s="475">
        <v>0</v>
      </c>
      <c r="CF34" s="475">
        <v>6</v>
      </c>
      <c r="CG34" s="475">
        <v>16</v>
      </c>
      <c r="CH34" s="475"/>
      <c r="CI34" s="475">
        <v>22</v>
      </c>
      <c r="CJ34" s="475">
        <v>0</v>
      </c>
      <c r="CK34" s="475">
        <v>6</v>
      </c>
      <c r="CL34" s="475">
        <v>16</v>
      </c>
      <c r="CM34" s="475"/>
      <c r="CN34" s="475">
        <v>22</v>
      </c>
      <c r="CO34" s="475">
        <v>0</v>
      </c>
      <c r="CP34" s="475">
        <v>6</v>
      </c>
      <c r="CQ34" s="475">
        <v>16</v>
      </c>
      <c r="CR34" s="475">
        <v>0</v>
      </c>
      <c r="CS34" s="475"/>
      <c r="CT34" s="475">
        <v>22</v>
      </c>
      <c r="CU34" s="475">
        <v>0</v>
      </c>
      <c r="CV34" s="475">
        <v>6</v>
      </c>
      <c r="CW34" s="475">
        <v>16</v>
      </c>
      <c r="CX34" s="475">
        <v>0</v>
      </c>
      <c r="CY34" s="475"/>
      <c r="CZ34" s="475">
        <v>22</v>
      </c>
      <c r="DA34" s="475">
        <v>0</v>
      </c>
      <c r="DB34" s="475">
        <v>6</v>
      </c>
      <c r="DC34" s="475">
        <v>16</v>
      </c>
      <c r="DD34" s="475">
        <v>0</v>
      </c>
      <c r="DE34" s="475"/>
      <c r="DF34" s="475">
        <v>22</v>
      </c>
      <c r="DG34" s="475">
        <v>0</v>
      </c>
      <c r="DH34" s="475">
        <v>6</v>
      </c>
      <c r="DI34" s="475">
        <v>16</v>
      </c>
      <c r="DJ34" s="508">
        <v>0</v>
      </c>
      <c r="DK34" s="475"/>
      <c r="DL34" s="475">
        <v>23</v>
      </c>
      <c r="DM34" s="475">
        <v>0</v>
      </c>
      <c r="DN34" s="475">
        <v>6</v>
      </c>
      <c r="DO34" s="475">
        <v>17</v>
      </c>
      <c r="DP34" s="508">
        <v>0</v>
      </c>
      <c r="DQ34" s="475"/>
      <c r="DR34" s="475">
        <v>23</v>
      </c>
      <c r="DS34" s="475">
        <v>0</v>
      </c>
      <c r="DT34" s="475">
        <v>6</v>
      </c>
      <c r="DU34" s="475">
        <v>17</v>
      </c>
      <c r="DV34" s="508">
        <v>0</v>
      </c>
      <c r="DW34" s="475"/>
      <c r="DX34" s="475">
        <v>23</v>
      </c>
      <c r="DY34" s="475">
        <v>0</v>
      </c>
      <c r="DZ34" s="475">
        <v>6</v>
      </c>
      <c r="EA34" s="475">
        <v>17</v>
      </c>
      <c r="EB34" s="508">
        <v>0</v>
      </c>
      <c r="EC34" s="475"/>
      <c r="ED34" s="475">
        <v>23</v>
      </c>
      <c r="EE34" s="475">
        <v>0</v>
      </c>
      <c r="EF34" s="475">
        <v>6</v>
      </c>
      <c r="EG34" s="475">
        <v>17</v>
      </c>
      <c r="EH34" s="508">
        <v>0</v>
      </c>
    </row>
    <row r="35" spans="1:138" x14ac:dyDescent="0.3">
      <c r="A35" s="111" t="s">
        <v>41</v>
      </c>
      <c r="B35" s="475">
        <v>41</v>
      </c>
      <c r="C35" s="475"/>
      <c r="D35" s="475">
        <v>5</v>
      </c>
      <c r="E35" s="475">
        <v>36</v>
      </c>
      <c r="F35" s="475"/>
      <c r="G35" s="475">
        <v>41</v>
      </c>
      <c r="H35" s="475"/>
      <c r="I35" s="475">
        <v>5</v>
      </c>
      <c r="J35" s="475">
        <v>36</v>
      </c>
      <c r="K35" s="475"/>
      <c r="L35" s="475">
        <v>40</v>
      </c>
      <c r="M35" s="475"/>
      <c r="N35" s="475">
        <v>5</v>
      </c>
      <c r="O35" s="475">
        <v>35</v>
      </c>
      <c r="P35" s="475"/>
      <c r="Q35" s="475">
        <v>41</v>
      </c>
      <c r="R35" s="475"/>
      <c r="S35" s="475">
        <v>6</v>
      </c>
      <c r="T35" s="475">
        <v>35</v>
      </c>
      <c r="U35" s="475"/>
      <c r="V35" s="475">
        <v>42</v>
      </c>
      <c r="W35" s="475">
        <v>0</v>
      </c>
      <c r="X35" s="475">
        <v>6</v>
      </c>
      <c r="Y35" s="475">
        <v>36</v>
      </c>
      <c r="AA35" s="475">
        <v>41</v>
      </c>
      <c r="AB35" s="475"/>
      <c r="AC35" s="475">
        <v>6</v>
      </c>
      <c r="AD35" s="475">
        <v>35</v>
      </c>
      <c r="AE35" s="475"/>
      <c r="AF35" s="475">
        <v>41</v>
      </c>
      <c r="AG35" s="475">
        <v>0</v>
      </c>
      <c r="AH35" s="475">
        <v>6</v>
      </c>
      <c r="AI35" s="475">
        <v>35</v>
      </c>
      <c r="AJ35" s="475"/>
      <c r="AK35" s="475">
        <v>41</v>
      </c>
      <c r="AL35" s="475">
        <v>0</v>
      </c>
      <c r="AM35" s="475">
        <v>6</v>
      </c>
      <c r="AN35" s="475">
        <v>35</v>
      </c>
      <c r="AO35" s="475"/>
      <c r="AP35" s="475">
        <v>42</v>
      </c>
      <c r="AQ35" s="475"/>
      <c r="AR35" s="475">
        <v>6</v>
      </c>
      <c r="AS35" s="475">
        <v>36</v>
      </c>
      <c r="AT35" s="475"/>
      <c r="AU35" s="475">
        <v>42</v>
      </c>
      <c r="AV35" s="475"/>
      <c r="AW35" s="475">
        <v>6</v>
      </c>
      <c r="AX35" s="475">
        <v>36</v>
      </c>
      <c r="AY35" s="475"/>
      <c r="AZ35" s="475">
        <v>42</v>
      </c>
      <c r="BA35" s="475"/>
      <c r="BB35" s="475">
        <v>6</v>
      </c>
      <c r="BC35" s="475">
        <v>36</v>
      </c>
      <c r="BD35" s="475"/>
      <c r="BE35" s="475">
        <v>44</v>
      </c>
      <c r="BF35" s="475"/>
      <c r="BG35" s="475">
        <v>6</v>
      </c>
      <c r="BH35" s="475">
        <v>38</v>
      </c>
      <c r="BI35" s="475"/>
      <c r="BJ35" s="475">
        <v>42</v>
      </c>
      <c r="BK35" s="475">
        <v>0</v>
      </c>
      <c r="BL35" s="475">
        <v>6</v>
      </c>
      <c r="BM35" s="475">
        <v>36</v>
      </c>
      <c r="BN35" s="475"/>
      <c r="BO35" s="475">
        <v>42</v>
      </c>
      <c r="BP35" s="475">
        <v>0</v>
      </c>
      <c r="BQ35" s="475">
        <v>6</v>
      </c>
      <c r="BR35" s="475">
        <v>36</v>
      </c>
      <c r="BT35" s="475">
        <v>42</v>
      </c>
      <c r="BU35" s="475">
        <v>0</v>
      </c>
      <c r="BV35" s="475">
        <v>6</v>
      </c>
      <c r="BW35" s="475">
        <v>36</v>
      </c>
      <c r="BX35" s="475"/>
      <c r="BY35" s="475">
        <v>42</v>
      </c>
      <c r="BZ35" s="475">
        <v>0</v>
      </c>
      <c r="CA35" s="475">
        <v>6</v>
      </c>
      <c r="CB35" s="475">
        <v>36</v>
      </c>
      <c r="CC35" s="475"/>
      <c r="CD35" s="475">
        <v>43</v>
      </c>
      <c r="CE35" s="475">
        <v>0</v>
      </c>
      <c r="CF35" s="475">
        <v>6</v>
      </c>
      <c r="CG35" s="475">
        <v>37</v>
      </c>
      <c r="CH35" s="475"/>
      <c r="CI35" s="475">
        <v>43</v>
      </c>
      <c r="CJ35" s="475">
        <v>0</v>
      </c>
      <c r="CK35" s="475">
        <v>6</v>
      </c>
      <c r="CL35" s="475">
        <v>37</v>
      </c>
      <c r="CM35" s="475"/>
      <c r="CN35" s="475">
        <v>43</v>
      </c>
      <c r="CO35" s="475">
        <v>0</v>
      </c>
      <c r="CP35" s="475">
        <v>6</v>
      </c>
      <c r="CQ35" s="475">
        <v>37</v>
      </c>
      <c r="CR35" s="475">
        <v>0</v>
      </c>
      <c r="CS35" s="475"/>
      <c r="CT35" s="475">
        <v>43</v>
      </c>
      <c r="CU35" s="475">
        <v>0</v>
      </c>
      <c r="CV35" s="475">
        <v>6</v>
      </c>
      <c r="CW35" s="475">
        <v>37</v>
      </c>
      <c r="CX35" s="475">
        <v>0</v>
      </c>
      <c r="CY35" s="475"/>
      <c r="CZ35" s="475">
        <v>44</v>
      </c>
      <c r="DA35" s="475">
        <v>0</v>
      </c>
      <c r="DB35" s="475">
        <v>6</v>
      </c>
      <c r="DC35" s="475">
        <v>37</v>
      </c>
      <c r="DD35" s="475">
        <v>1</v>
      </c>
      <c r="DE35" s="475"/>
      <c r="DF35" s="475">
        <v>44</v>
      </c>
      <c r="DG35" s="475">
        <v>0</v>
      </c>
      <c r="DH35" s="475">
        <v>6</v>
      </c>
      <c r="DI35" s="475">
        <v>37</v>
      </c>
      <c r="DJ35" s="508">
        <v>1</v>
      </c>
      <c r="DK35" s="475"/>
      <c r="DL35" s="475">
        <v>44</v>
      </c>
      <c r="DM35" s="475">
        <v>0</v>
      </c>
      <c r="DN35" s="475">
        <v>6</v>
      </c>
      <c r="DO35" s="475">
        <v>37</v>
      </c>
      <c r="DP35" s="508">
        <v>1</v>
      </c>
      <c r="DQ35" s="475"/>
      <c r="DR35" s="475">
        <v>44</v>
      </c>
      <c r="DS35" s="475">
        <v>0</v>
      </c>
      <c r="DT35" s="475">
        <v>6</v>
      </c>
      <c r="DU35" s="475">
        <v>37</v>
      </c>
      <c r="DV35" s="508">
        <v>1</v>
      </c>
      <c r="DW35" s="475"/>
      <c r="DX35" s="475">
        <v>44</v>
      </c>
      <c r="DY35" s="475">
        <v>0</v>
      </c>
      <c r="DZ35" s="475">
        <v>6</v>
      </c>
      <c r="EA35" s="475">
        <v>37</v>
      </c>
      <c r="EB35" s="508">
        <v>1</v>
      </c>
      <c r="EC35" s="475"/>
      <c r="ED35" s="475">
        <v>50</v>
      </c>
      <c r="EE35" s="475">
        <v>0</v>
      </c>
      <c r="EF35" s="475">
        <v>12</v>
      </c>
      <c r="EG35" s="475">
        <v>37</v>
      </c>
      <c r="EH35" s="508">
        <v>1</v>
      </c>
    </row>
    <row r="36" spans="1:138" x14ac:dyDescent="0.3">
      <c r="A36" s="111" t="s">
        <v>42</v>
      </c>
      <c r="B36" s="475">
        <v>77</v>
      </c>
      <c r="C36" s="475"/>
      <c r="D36" s="475">
        <v>8</v>
      </c>
      <c r="E36" s="475">
        <v>69</v>
      </c>
      <c r="F36" s="475"/>
      <c r="G36" s="475">
        <v>75</v>
      </c>
      <c r="H36" s="475"/>
      <c r="I36" s="475">
        <v>8</v>
      </c>
      <c r="J36" s="475">
        <v>67</v>
      </c>
      <c r="K36" s="475"/>
      <c r="L36" s="475">
        <v>75</v>
      </c>
      <c r="M36" s="475"/>
      <c r="N36" s="475">
        <v>8</v>
      </c>
      <c r="O36" s="475">
        <v>67</v>
      </c>
      <c r="P36" s="475"/>
      <c r="Q36" s="475">
        <v>75</v>
      </c>
      <c r="R36" s="475"/>
      <c r="S36" s="475">
        <v>8</v>
      </c>
      <c r="T36" s="475">
        <v>67</v>
      </c>
      <c r="U36" s="475"/>
      <c r="V36" s="475">
        <v>76</v>
      </c>
      <c r="W36" s="475">
        <v>0</v>
      </c>
      <c r="X36" s="475">
        <v>8</v>
      </c>
      <c r="Y36" s="475">
        <v>68</v>
      </c>
      <c r="AA36" s="475">
        <v>75</v>
      </c>
      <c r="AB36" s="475"/>
      <c r="AC36" s="475">
        <v>8</v>
      </c>
      <c r="AD36" s="475">
        <v>67</v>
      </c>
      <c r="AE36" s="475"/>
      <c r="AF36" s="475">
        <v>75</v>
      </c>
      <c r="AG36" s="475">
        <v>0</v>
      </c>
      <c r="AH36" s="475">
        <v>8</v>
      </c>
      <c r="AI36" s="475">
        <v>67</v>
      </c>
      <c r="AJ36" s="475"/>
      <c r="AK36" s="475">
        <v>75</v>
      </c>
      <c r="AL36" s="475">
        <v>0</v>
      </c>
      <c r="AM36" s="475">
        <v>8</v>
      </c>
      <c r="AN36" s="475">
        <v>67</v>
      </c>
      <c r="AO36" s="475"/>
      <c r="AP36" s="475">
        <v>76</v>
      </c>
      <c r="AQ36" s="475"/>
      <c r="AR36" s="475">
        <v>8</v>
      </c>
      <c r="AS36" s="475">
        <v>68</v>
      </c>
      <c r="AT36" s="475"/>
      <c r="AU36" s="475">
        <v>76</v>
      </c>
      <c r="AV36" s="475"/>
      <c r="AW36" s="475">
        <v>8</v>
      </c>
      <c r="AX36" s="475">
        <v>68</v>
      </c>
      <c r="AY36" s="475"/>
      <c r="AZ36" s="475">
        <v>76</v>
      </c>
      <c r="BA36" s="475"/>
      <c r="BB36" s="475">
        <v>8</v>
      </c>
      <c r="BC36" s="475">
        <v>68</v>
      </c>
      <c r="BD36" s="475"/>
      <c r="BE36" s="475">
        <v>54</v>
      </c>
      <c r="BF36" s="475"/>
      <c r="BG36" s="475">
        <v>8</v>
      </c>
      <c r="BH36" s="475">
        <v>46</v>
      </c>
      <c r="BI36" s="475"/>
      <c r="BJ36" s="475">
        <v>78</v>
      </c>
      <c r="BK36" s="475">
        <v>0</v>
      </c>
      <c r="BL36" s="475">
        <v>9</v>
      </c>
      <c r="BM36" s="475">
        <v>69</v>
      </c>
      <c r="BN36" s="475"/>
      <c r="BO36" s="475">
        <v>77</v>
      </c>
      <c r="BP36" s="475">
        <v>0</v>
      </c>
      <c r="BQ36" s="475">
        <v>8</v>
      </c>
      <c r="BR36" s="475">
        <v>69</v>
      </c>
      <c r="BT36" s="475">
        <v>77</v>
      </c>
      <c r="BU36" s="475">
        <v>0</v>
      </c>
      <c r="BV36" s="475">
        <v>8</v>
      </c>
      <c r="BW36" s="475">
        <v>69</v>
      </c>
      <c r="BX36" s="475"/>
      <c r="BY36" s="475">
        <v>77</v>
      </c>
      <c r="BZ36" s="475">
        <v>0</v>
      </c>
      <c r="CA36" s="475">
        <v>8</v>
      </c>
      <c r="CB36" s="475">
        <v>69</v>
      </c>
      <c r="CC36" s="475"/>
      <c r="CD36" s="475">
        <v>77</v>
      </c>
      <c r="CE36" s="475">
        <v>0</v>
      </c>
      <c r="CF36" s="475">
        <v>8</v>
      </c>
      <c r="CG36" s="475">
        <v>69</v>
      </c>
      <c r="CH36" s="475"/>
      <c r="CI36" s="475">
        <v>77</v>
      </c>
      <c r="CJ36" s="475">
        <v>0</v>
      </c>
      <c r="CK36" s="475">
        <v>8</v>
      </c>
      <c r="CL36" s="475">
        <v>69</v>
      </c>
      <c r="CM36" s="475"/>
      <c r="CN36" s="475">
        <v>78</v>
      </c>
      <c r="CO36" s="475">
        <v>0</v>
      </c>
      <c r="CP36" s="475">
        <v>8</v>
      </c>
      <c r="CQ36" s="475">
        <v>70</v>
      </c>
      <c r="CR36" s="475">
        <v>0</v>
      </c>
      <c r="CS36" s="475"/>
      <c r="CT36" s="475">
        <v>78</v>
      </c>
      <c r="CU36" s="475">
        <v>0</v>
      </c>
      <c r="CV36" s="475">
        <v>8</v>
      </c>
      <c r="CW36" s="475">
        <v>70</v>
      </c>
      <c r="CX36" s="475">
        <v>0</v>
      </c>
      <c r="CY36" s="475"/>
      <c r="CZ36" s="475">
        <v>78</v>
      </c>
      <c r="DA36" s="475">
        <v>0</v>
      </c>
      <c r="DB36" s="475">
        <v>8</v>
      </c>
      <c r="DC36" s="475">
        <v>70</v>
      </c>
      <c r="DD36" s="475">
        <v>0</v>
      </c>
      <c r="DE36" s="475"/>
      <c r="DF36" s="475">
        <v>78</v>
      </c>
      <c r="DG36" s="475">
        <v>0</v>
      </c>
      <c r="DH36" s="475">
        <v>8</v>
      </c>
      <c r="DI36" s="475">
        <v>70</v>
      </c>
      <c r="DJ36" s="508">
        <v>0</v>
      </c>
      <c r="DK36" s="475"/>
      <c r="DL36" s="475">
        <v>78</v>
      </c>
      <c r="DM36" s="475">
        <v>0</v>
      </c>
      <c r="DN36" s="475">
        <v>8</v>
      </c>
      <c r="DO36" s="475">
        <v>70</v>
      </c>
      <c r="DP36" s="508">
        <v>0</v>
      </c>
      <c r="DQ36" s="475"/>
      <c r="DR36" s="475">
        <v>78</v>
      </c>
      <c r="DS36" s="475">
        <v>0</v>
      </c>
      <c r="DT36" s="475">
        <v>8</v>
      </c>
      <c r="DU36" s="475">
        <v>70</v>
      </c>
      <c r="DV36" s="508">
        <v>0</v>
      </c>
      <c r="DW36" s="475"/>
      <c r="DX36" s="475">
        <v>78</v>
      </c>
      <c r="DY36" s="475">
        <v>0</v>
      </c>
      <c r="DZ36" s="475">
        <v>8</v>
      </c>
      <c r="EA36" s="475">
        <v>70</v>
      </c>
      <c r="EB36" s="508">
        <v>0</v>
      </c>
      <c r="EC36" s="475"/>
      <c r="ED36" s="475">
        <v>80</v>
      </c>
      <c r="EE36" s="475">
        <v>0</v>
      </c>
      <c r="EF36" s="475">
        <v>10</v>
      </c>
      <c r="EG36" s="475">
        <v>70</v>
      </c>
      <c r="EH36" s="508">
        <v>0</v>
      </c>
    </row>
    <row r="37" spans="1:138" x14ac:dyDescent="0.3">
      <c r="A37" s="111" t="s">
        <v>43</v>
      </c>
      <c r="B37" s="475">
        <v>74</v>
      </c>
      <c r="C37" s="475">
        <v>2</v>
      </c>
      <c r="D37" s="475">
        <v>12</v>
      </c>
      <c r="E37" s="475">
        <v>60</v>
      </c>
      <c r="F37" s="475"/>
      <c r="G37" s="475">
        <v>74</v>
      </c>
      <c r="H37" s="475">
        <v>2</v>
      </c>
      <c r="I37" s="475">
        <v>12</v>
      </c>
      <c r="J37" s="475">
        <v>60</v>
      </c>
      <c r="K37" s="475"/>
      <c r="L37" s="475">
        <v>74</v>
      </c>
      <c r="M37" s="475">
        <v>2</v>
      </c>
      <c r="N37" s="475">
        <v>12</v>
      </c>
      <c r="O37" s="475">
        <v>60</v>
      </c>
      <c r="P37" s="475"/>
      <c r="Q37" s="475">
        <v>74</v>
      </c>
      <c r="R37" s="475">
        <v>2</v>
      </c>
      <c r="S37" s="475">
        <v>12</v>
      </c>
      <c r="T37" s="475">
        <v>60</v>
      </c>
      <c r="U37" s="475"/>
      <c r="V37" s="475">
        <v>77</v>
      </c>
      <c r="W37" s="475">
        <v>1</v>
      </c>
      <c r="X37" s="475">
        <v>13</v>
      </c>
      <c r="Y37" s="475">
        <v>63</v>
      </c>
      <c r="AA37" s="475">
        <v>75</v>
      </c>
      <c r="AB37" s="475">
        <v>1</v>
      </c>
      <c r="AC37" s="475">
        <v>13</v>
      </c>
      <c r="AD37" s="475">
        <v>61</v>
      </c>
      <c r="AE37" s="475"/>
      <c r="AF37" s="475">
        <v>75</v>
      </c>
      <c r="AG37" s="475">
        <v>1</v>
      </c>
      <c r="AH37" s="475">
        <v>13</v>
      </c>
      <c r="AI37" s="475">
        <v>61</v>
      </c>
      <c r="AJ37" s="475"/>
      <c r="AK37" s="475">
        <v>75</v>
      </c>
      <c r="AL37" s="475">
        <v>1</v>
      </c>
      <c r="AM37" s="475">
        <v>13</v>
      </c>
      <c r="AN37" s="475">
        <v>61</v>
      </c>
      <c r="AO37" s="475"/>
      <c r="AP37" s="475">
        <v>76</v>
      </c>
      <c r="AQ37" s="475">
        <v>1</v>
      </c>
      <c r="AR37" s="475">
        <v>13</v>
      </c>
      <c r="AS37" s="475">
        <v>62</v>
      </c>
      <c r="AT37" s="475"/>
      <c r="AU37" s="475">
        <v>77</v>
      </c>
      <c r="AV37" s="475">
        <v>1</v>
      </c>
      <c r="AW37" s="475">
        <v>13</v>
      </c>
      <c r="AX37" s="475">
        <v>63</v>
      </c>
      <c r="AY37" s="475"/>
      <c r="AZ37" s="475">
        <v>77</v>
      </c>
      <c r="BA37" s="475">
        <v>1</v>
      </c>
      <c r="BB37" s="475">
        <v>13</v>
      </c>
      <c r="BC37" s="475">
        <v>63</v>
      </c>
      <c r="BD37" s="475"/>
      <c r="BE37" s="475">
        <v>100</v>
      </c>
      <c r="BF37" s="475">
        <v>1</v>
      </c>
      <c r="BG37" s="475">
        <v>13</v>
      </c>
      <c r="BH37" s="475">
        <v>86</v>
      </c>
      <c r="BI37" s="475"/>
      <c r="BJ37" s="475">
        <v>79</v>
      </c>
      <c r="BK37" s="475">
        <v>1</v>
      </c>
      <c r="BL37" s="475">
        <v>14</v>
      </c>
      <c r="BM37" s="475">
        <v>64</v>
      </c>
      <c r="BN37" s="475"/>
      <c r="BO37" s="475">
        <v>79</v>
      </c>
      <c r="BP37" s="475">
        <v>1</v>
      </c>
      <c r="BQ37" s="475">
        <v>14</v>
      </c>
      <c r="BR37" s="475">
        <v>64</v>
      </c>
      <c r="BT37" s="475">
        <v>79</v>
      </c>
      <c r="BU37" s="475">
        <v>1</v>
      </c>
      <c r="BV37" s="475">
        <v>14</v>
      </c>
      <c r="BW37" s="475">
        <v>64</v>
      </c>
      <c r="BX37" s="475"/>
      <c r="BY37" s="475">
        <v>79</v>
      </c>
      <c r="BZ37" s="475">
        <v>1</v>
      </c>
      <c r="CA37" s="475">
        <v>14</v>
      </c>
      <c r="CB37" s="475">
        <v>64</v>
      </c>
      <c r="CC37" s="475"/>
      <c r="CD37" s="475">
        <v>79</v>
      </c>
      <c r="CE37" s="475">
        <v>1</v>
      </c>
      <c r="CF37" s="475">
        <v>14</v>
      </c>
      <c r="CG37" s="475">
        <v>64</v>
      </c>
      <c r="CH37" s="475"/>
      <c r="CI37" s="475">
        <v>79</v>
      </c>
      <c r="CJ37" s="475">
        <v>1</v>
      </c>
      <c r="CK37" s="475">
        <v>14</v>
      </c>
      <c r="CL37" s="475">
        <v>64</v>
      </c>
      <c r="CM37" s="475"/>
      <c r="CN37" s="475">
        <v>80</v>
      </c>
      <c r="CO37" s="475">
        <v>1</v>
      </c>
      <c r="CP37" s="475">
        <v>15</v>
      </c>
      <c r="CQ37" s="475">
        <v>64</v>
      </c>
      <c r="CR37" s="475">
        <v>0</v>
      </c>
      <c r="CS37" s="475"/>
      <c r="CT37" s="475">
        <v>80</v>
      </c>
      <c r="CU37" s="475">
        <v>1</v>
      </c>
      <c r="CV37" s="475">
        <v>15</v>
      </c>
      <c r="CW37" s="475">
        <v>64</v>
      </c>
      <c r="CX37" s="475">
        <v>0</v>
      </c>
      <c r="CY37" s="475"/>
      <c r="CZ37" s="475">
        <v>80</v>
      </c>
      <c r="DA37" s="475">
        <v>1</v>
      </c>
      <c r="DB37" s="475">
        <v>15</v>
      </c>
      <c r="DC37" s="475">
        <v>64</v>
      </c>
      <c r="DD37" s="475">
        <v>0</v>
      </c>
      <c r="DE37" s="475"/>
      <c r="DF37" s="475">
        <v>81</v>
      </c>
      <c r="DG37" s="475">
        <v>1</v>
      </c>
      <c r="DH37" s="475">
        <v>15</v>
      </c>
      <c r="DI37" s="475">
        <v>65</v>
      </c>
      <c r="DJ37" s="508">
        <v>0</v>
      </c>
      <c r="DK37" s="475"/>
      <c r="DL37" s="475">
        <v>81</v>
      </c>
      <c r="DM37" s="475">
        <v>1</v>
      </c>
      <c r="DN37" s="475">
        <v>15</v>
      </c>
      <c r="DO37" s="475">
        <v>65</v>
      </c>
      <c r="DP37" s="508">
        <v>0</v>
      </c>
      <c r="DQ37" s="475"/>
      <c r="DR37" s="475">
        <v>81</v>
      </c>
      <c r="DS37" s="475">
        <v>1</v>
      </c>
      <c r="DT37" s="475">
        <v>14</v>
      </c>
      <c r="DU37" s="475">
        <v>66</v>
      </c>
      <c r="DV37" s="508">
        <v>0</v>
      </c>
      <c r="DW37" s="475"/>
      <c r="DX37" s="475">
        <v>81</v>
      </c>
      <c r="DY37" s="475">
        <v>1</v>
      </c>
      <c r="DZ37" s="475">
        <v>14</v>
      </c>
      <c r="EA37" s="475">
        <v>66</v>
      </c>
      <c r="EB37" s="508">
        <v>0</v>
      </c>
      <c r="EC37" s="475"/>
      <c r="ED37" s="475">
        <v>82</v>
      </c>
      <c r="EE37" s="475">
        <v>1</v>
      </c>
      <c r="EF37" s="475">
        <v>15</v>
      </c>
      <c r="EG37" s="475">
        <v>66</v>
      </c>
      <c r="EH37" s="508">
        <v>1</v>
      </c>
    </row>
    <row r="38" spans="1:138" x14ac:dyDescent="0.3">
      <c r="A38" s="111" t="s">
        <v>44</v>
      </c>
      <c r="B38" s="475">
        <v>35</v>
      </c>
      <c r="C38" s="475"/>
      <c r="D38" s="475">
        <v>3</v>
      </c>
      <c r="E38" s="475">
        <v>32</v>
      </c>
      <c r="F38" s="475"/>
      <c r="G38" s="475">
        <v>36</v>
      </c>
      <c r="H38" s="475"/>
      <c r="I38" s="475">
        <v>3</v>
      </c>
      <c r="J38" s="475">
        <v>33</v>
      </c>
      <c r="K38" s="475"/>
      <c r="L38" s="475">
        <v>36</v>
      </c>
      <c r="M38" s="475"/>
      <c r="N38" s="475">
        <v>3</v>
      </c>
      <c r="O38" s="475">
        <v>33</v>
      </c>
      <c r="P38" s="475"/>
      <c r="Q38" s="475">
        <v>36</v>
      </c>
      <c r="R38" s="475"/>
      <c r="S38" s="475">
        <v>3</v>
      </c>
      <c r="T38" s="475">
        <v>33</v>
      </c>
      <c r="U38" s="475"/>
      <c r="V38" s="475">
        <v>36</v>
      </c>
      <c r="W38" s="475">
        <v>0</v>
      </c>
      <c r="X38" s="475">
        <v>3</v>
      </c>
      <c r="Y38" s="475">
        <v>33</v>
      </c>
      <c r="AA38" s="475">
        <v>36</v>
      </c>
      <c r="AB38" s="475"/>
      <c r="AC38" s="475">
        <v>3</v>
      </c>
      <c r="AD38" s="475">
        <v>33</v>
      </c>
      <c r="AE38" s="475"/>
      <c r="AF38" s="475">
        <v>36</v>
      </c>
      <c r="AG38" s="475">
        <v>0</v>
      </c>
      <c r="AH38" s="475">
        <v>3</v>
      </c>
      <c r="AI38" s="475">
        <v>33</v>
      </c>
      <c r="AJ38" s="475"/>
      <c r="AK38" s="475">
        <v>36</v>
      </c>
      <c r="AL38" s="475">
        <v>0</v>
      </c>
      <c r="AM38" s="475">
        <v>3</v>
      </c>
      <c r="AN38" s="475">
        <v>33</v>
      </c>
      <c r="AO38" s="475"/>
      <c r="AP38" s="475">
        <v>36</v>
      </c>
      <c r="AQ38" s="475"/>
      <c r="AR38" s="475">
        <v>3</v>
      </c>
      <c r="AS38" s="475">
        <v>33</v>
      </c>
      <c r="AT38" s="475"/>
      <c r="AU38" s="475">
        <v>36</v>
      </c>
      <c r="AV38" s="475"/>
      <c r="AW38" s="475">
        <v>3</v>
      </c>
      <c r="AX38" s="475">
        <v>33</v>
      </c>
      <c r="AY38" s="475"/>
      <c r="AZ38" s="475">
        <v>36</v>
      </c>
      <c r="BA38" s="475"/>
      <c r="BB38" s="475">
        <v>3</v>
      </c>
      <c r="BC38" s="475">
        <v>33</v>
      </c>
      <c r="BD38" s="475"/>
      <c r="BE38" s="475">
        <v>39</v>
      </c>
      <c r="BF38" s="475"/>
      <c r="BG38" s="475">
        <v>3</v>
      </c>
      <c r="BH38" s="475">
        <v>36</v>
      </c>
      <c r="BI38" s="475"/>
      <c r="BJ38" s="475">
        <v>35</v>
      </c>
      <c r="BK38" s="475">
        <v>0</v>
      </c>
      <c r="BL38" s="475">
        <v>3</v>
      </c>
      <c r="BM38" s="475">
        <v>32</v>
      </c>
      <c r="BN38" s="475"/>
      <c r="BO38" s="475">
        <v>35</v>
      </c>
      <c r="BP38" s="475">
        <v>0</v>
      </c>
      <c r="BQ38" s="475">
        <v>3</v>
      </c>
      <c r="BR38" s="475">
        <v>32</v>
      </c>
      <c r="BT38" s="475">
        <v>35</v>
      </c>
      <c r="BU38" s="475">
        <v>0</v>
      </c>
      <c r="BV38" s="475">
        <v>3</v>
      </c>
      <c r="BW38" s="475">
        <v>32</v>
      </c>
      <c r="BX38" s="475"/>
      <c r="BY38" s="475">
        <v>35</v>
      </c>
      <c r="BZ38" s="475">
        <v>0</v>
      </c>
      <c r="CA38" s="475">
        <v>3</v>
      </c>
      <c r="CB38" s="475">
        <v>32</v>
      </c>
      <c r="CC38" s="475"/>
      <c r="CD38" s="475">
        <v>35</v>
      </c>
      <c r="CE38" s="475">
        <v>0</v>
      </c>
      <c r="CF38" s="475">
        <v>3</v>
      </c>
      <c r="CG38" s="475">
        <v>32</v>
      </c>
      <c r="CH38" s="475"/>
      <c r="CI38" s="475">
        <v>35</v>
      </c>
      <c r="CJ38" s="475">
        <v>0</v>
      </c>
      <c r="CK38" s="475">
        <v>3</v>
      </c>
      <c r="CL38" s="475">
        <v>32</v>
      </c>
      <c r="CM38" s="475"/>
      <c r="CN38" s="475">
        <v>36</v>
      </c>
      <c r="CO38" s="475">
        <v>0</v>
      </c>
      <c r="CP38" s="475">
        <v>3</v>
      </c>
      <c r="CQ38" s="475">
        <v>33</v>
      </c>
      <c r="CR38" s="475">
        <v>0</v>
      </c>
      <c r="CS38" s="475"/>
      <c r="CT38" s="475">
        <v>36</v>
      </c>
      <c r="CU38" s="475">
        <v>0</v>
      </c>
      <c r="CV38" s="475">
        <v>3</v>
      </c>
      <c r="CW38" s="475">
        <v>33</v>
      </c>
      <c r="CX38" s="475">
        <v>0</v>
      </c>
      <c r="CY38" s="475"/>
      <c r="CZ38" s="475">
        <v>36</v>
      </c>
      <c r="DA38" s="475">
        <v>0</v>
      </c>
      <c r="DB38" s="475">
        <v>3</v>
      </c>
      <c r="DC38" s="475">
        <v>33</v>
      </c>
      <c r="DD38" s="475">
        <v>0</v>
      </c>
      <c r="DE38" s="475"/>
      <c r="DF38" s="475">
        <v>36</v>
      </c>
      <c r="DG38" s="475">
        <v>0</v>
      </c>
      <c r="DH38" s="475">
        <v>3</v>
      </c>
      <c r="DI38" s="475">
        <v>33</v>
      </c>
      <c r="DJ38" s="508">
        <v>0</v>
      </c>
      <c r="DK38" s="475"/>
      <c r="DL38" s="475">
        <v>36</v>
      </c>
      <c r="DM38" s="475">
        <v>0</v>
      </c>
      <c r="DN38" s="475">
        <v>3</v>
      </c>
      <c r="DO38" s="475">
        <v>33</v>
      </c>
      <c r="DP38" s="508">
        <v>0</v>
      </c>
      <c r="DQ38" s="475"/>
      <c r="DR38" s="475">
        <v>36</v>
      </c>
      <c r="DS38" s="475">
        <v>0</v>
      </c>
      <c r="DT38" s="475">
        <v>3</v>
      </c>
      <c r="DU38" s="475">
        <v>33</v>
      </c>
      <c r="DV38" s="508">
        <v>0</v>
      </c>
      <c r="DW38" s="475"/>
      <c r="DX38" s="475">
        <v>37</v>
      </c>
      <c r="DY38" s="475">
        <v>0</v>
      </c>
      <c r="DZ38" s="475">
        <v>4</v>
      </c>
      <c r="EA38" s="475">
        <v>33</v>
      </c>
      <c r="EB38" s="508">
        <v>0</v>
      </c>
      <c r="EC38" s="475"/>
      <c r="ED38" s="475">
        <v>36</v>
      </c>
      <c r="EE38" s="475">
        <v>0</v>
      </c>
      <c r="EF38" s="475">
        <v>4</v>
      </c>
      <c r="EG38" s="475">
        <v>32</v>
      </c>
      <c r="EH38" s="508">
        <v>0</v>
      </c>
    </row>
    <row r="39" spans="1:138" x14ac:dyDescent="0.3">
      <c r="A39" s="111" t="s">
        <v>45</v>
      </c>
      <c r="B39" s="475">
        <v>53</v>
      </c>
      <c r="C39" s="475"/>
      <c r="D39" s="475">
        <v>7</v>
      </c>
      <c r="E39" s="475">
        <v>46</v>
      </c>
      <c r="F39" s="475"/>
      <c r="G39" s="475">
        <v>53</v>
      </c>
      <c r="H39" s="475"/>
      <c r="I39" s="475">
        <v>7</v>
      </c>
      <c r="J39" s="475">
        <v>46</v>
      </c>
      <c r="K39" s="475"/>
      <c r="L39" s="475">
        <v>53</v>
      </c>
      <c r="M39" s="475"/>
      <c r="N39" s="475">
        <v>7</v>
      </c>
      <c r="O39" s="475">
        <v>46</v>
      </c>
      <c r="P39" s="475"/>
      <c r="Q39" s="475">
        <v>54</v>
      </c>
      <c r="R39" s="475"/>
      <c r="S39" s="475">
        <v>7</v>
      </c>
      <c r="T39" s="475">
        <v>47</v>
      </c>
      <c r="U39" s="475"/>
      <c r="V39" s="475">
        <v>59</v>
      </c>
      <c r="W39" s="475">
        <v>0</v>
      </c>
      <c r="X39" s="475">
        <v>9</v>
      </c>
      <c r="Y39" s="475">
        <v>50</v>
      </c>
      <c r="AA39" s="475">
        <v>55</v>
      </c>
      <c r="AB39" s="475"/>
      <c r="AC39" s="475">
        <v>7</v>
      </c>
      <c r="AD39" s="475">
        <v>48</v>
      </c>
      <c r="AE39" s="475"/>
      <c r="AF39" s="475">
        <v>55</v>
      </c>
      <c r="AG39" s="475">
        <v>0</v>
      </c>
      <c r="AH39" s="475">
        <v>7</v>
      </c>
      <c r="AI39" s="475">
        <v>48</v>
      </c>
      <c r="AJ39" s="475"/>
      <c r="AK39" s="475">
        <v>56</v>
      </c>
      <c r="AL39" s="475">
        <v>0</v>
      </c>
      <c r="AM39" s="475">
        <v>7</v>
      </c>
      <c r="AN39" s="475">
        <v>49</v>
      </c>
      <c r="AO39" s="475"/>
      <c r="AP39" s="475">
        <v>57</v>
      </c>
      <c r="AQ39" s="475"/>
      <c r="AR39" s="475">
        <v>7</v>
      </c>
      <c r="AS39" s="475">
        <v>50</v>
      </c>
      <c r="AT39" s="475"/>
      <c r="AU39" s="475">
        <v>59</v>
      </c>
      <c r="AV39" s="475"/>
      <c r="AW39" s="475">
        <v>9</v>
      </c>
      <c r="AX39" s="475">
        <v>50</v>
      </c>
      <c r="AY39" s="475"/>
      <c r="AZ39" s="475">
        <v>59</v>
      </c>
      <c r="BA39" s="475"/>
      <c r="BB39" s="475">
        <v>9</v>
      </c>
      <c r="BC39" s="475">
        <v>50</v>
      </c>
      <c r="BD39" s="475"/>
      <c r="BE39" s="475">
        <v>55</v>
      </c>
      <c r="BF39" s="475"/>
      <c r="BG39" s="475">
        <v>9</v>
      </c>
      <c r="BH39" s="475">
        <v>46</v>
      </c>
      <c r="BI39" s="475"/>
      <c r="BJ39" s="475">
        <v>62</v>
      </c>
      <c r="BK39" s="475">
        <v>0</v>
      </c>
      <c r="BL39" s="475">
        <v>11</v>
      </c>
      <c r="BM39" s="475">
        <v>51</v>
      </c>
      <c r="BN39" s="475"/>
      <c r="BO39" s="475">
        <v>60</v>
      </c>
      <c r="BP39" s="475">
        <v>0</v>
      </c>
      <c r="BQ39" s="475">
        <v>9</v>
      </c>
      <c r="BR39" s="475">
        <v>51</v>
      </c>
      <c r="BT39" s="475">
        <v>59</v>
      </c>
      <c r="BU39" s="475">
        <v>0</v>
      </c>
      <c r="BV39" s="475">
        <v>8</v>
      </c>
      <c r="BW39" s="475">
        <v>51</v>
      </c>
      <c r="BX39" s="475"/>
      <c r="BY39" s="475">
        <v>60</v>
      </c>
      <c r="BZ39" s="475">
        <v>0</v>
      </c>
      <c r="CA39" s="475">
        <v>9</v>
      </c>
      <c r="CB39" s="475">
        <v>51</v>
      </c>
      <c r="CC39" s="475"/>
      <c r="CD39" s="475">
        <v>59</v>
      </c>
      <c r="CE39" s="475">
        <v>0</v>
      </c>
      <c r="CF39" s="475">
        <v>8</v>
      </c>
      <c r="CG39" s="475">
        <v>51</v>
      </c>
      <c r="CH39" s="475"/>
      <c r="CI39" s="475">
        <v>59</v>
      </c>
      <c r="CJ39" s="475">
        <v>0</v>
      </c>
      <c r="CK39" s="475">
        <v>8</v>
      </c>
      <c r="CL39" s="475">
        <v>51</v>
      </c>
      <c r="CM39" s="475"/>
      <c r="CN39" s="475">
        <v>59</v>
      </c>
      <c r="CO39" s="475">
        <v>0</v>
      </c>
      <c r="CP39" s="475">
        <v>8</v>
      </c>
      <c r="CQ39" s="475">
        <v>51</v>
      </c>
      <c r="CR39" s="475">
        <v>0</v>
      </c>
      <c r="CS39" s="475"/>
      <c r="CT39" s="475">
        <v>59</v>
      </c>
      <c r="CU39" s="475">
        <v>0</v>
      </c>
      <c r="CV39" s="475">
        <v>8</v>
      </c>
      <c r="CW39" s="475">
        <v>51</v>
      </c>
      <c r="CX39" s="475">
        <v>0</v>
      </c>
      <c r="CY39" s="475"/>
      <c r="CZ39" s="475">
        <v>60</v>
      </c>
      <c r="DA39" s="475">
        <v>0</v>
      </c>
      <c r="DB39" s="475">
        <v>8</v>
      </c>
      <c r="DC39" s="475">
        <v>52</v>
      </c>
      <c r="DD39" s="475">
        <v>0</v>
      </c>
      <c r="DE39" s="475"/>
      <c r="DF39" s="475">
        <v>61</v>
      </c>
      <c r="DG39" s="475">
        <v>0</v>
      </c>
      <c r="DH39" s="475">
        <v>9</v>
      </c>
      <c r="DI39" s="475">
        <v>52</v>
      </c>
      <c r="DJ39" s="508">
        <v>0</v>
      </c>
      <c r="DK39" s="475"/>
      <c r="DL39" s="475">
        <v>61</v>
      </c>
      <c r="DM39" s="475">
        <v>0</v>
      </c>
      <c r="DN39" s="475">
        <v>9</v>
      </c>
      <c r="DO39" s="475">
        <v>52</v>
      </c>
      <c r="DP39" s="508">
        <v>0</v>
      </c>
      <c r="DQ39" s="475"/>
      <c r="DR39" s="475">
        <v>61</v>
      </c>
      <c r="DS39" s="475">
        <v>0</v>
      </c>
      <c r="DT39" s="475">
        <v>9</v>
      </c>
      <c r="DU39" s="475">
        <v>52</v>
      </c>
      <c r="DV39" s="508">
        <v>0</v>
      </c>
      <c r="DW39" s="475"/>
      <c r="DX39" s="475">
        <v>61</v>
      </c>
      <c r="DY39" s="475">
        <v>0</v>
      </c>
      <c r="DZ39" s="475">
        <v>9</v>
      </c>
      <c r="EA39" s="475">
        <v>52</v>
      </c>
      <c r="EB39" s="508">
        <v>0</v>
      </c>
      <c r="EC39" s="475"/>
      <c r="ED39" s="475">
        <v>66</v>
      </c>
      <c r="EE39" s="475">
        <v>0</v>
      </c>
      <c r="EF39" s="475">
        <v>13</v>
      </c>
      <c r="EG39" s="475">
        <v>53</v>
      </c>
      <c r="EH39" s="508">
        <v>0</v>
      </c>
    </row>
    <row r="40" spans="1:138" x14ac:dyDescent="0.3">
      <c r="A40" s="111" t="s">
        <v>46</v>
      </c>
      <c r="B40" s="475">
        <v>17</v>
      </c>
      <c r="C40" s="475"/>
      <c r="D40" s="475">
        <v>2</v>
      </c>
      <c r="E40" s="475">
        <v>15</v>
      </c>
      <c r="F40" s="475"/>
      <c r="G40" s="475">
        <v>17</v>
      </c>
      <c r="H40" s="475"/>
      <c r="I40" s="475">
        <v>3</v>
      </c>
      <c r="J40" s="475">
        <v>14</v>
      </c>
      <c r="K40" s="475"/>
      <c r="L40" s="475">
        <v>17</v>
      </c>
      <c r="M40" s="475"/>
      <c r="N40" s="475">
        <v>3</v>
      </c>
      <c r="O40" s="475">
        <v>14</v>
      </c>
      <c r="P40" s="475"/>
      <c r="Q40" s="475">
        <v>17</v>
      </c>
      <c r="R40" s="475"/>
      <c r="S40" s="475">
        <v>3</v>
      </c>
      <c r="T40" s="475">
        <v>14</v>
      </c>
      <c r="U40" s="475"/>
      <c r="V40" s="475">
        <v>19</v>
      </c>
      <c r="W40" s="475">
        <v>0</v>
      </c>
      <c r="X40" s="475">
        <v>3</v>
      </c>
      <c r="Y40" s="475">
        <v>16</v>
      </c>
      <c r="AA40" s="475">
        <v>17</v>
      </c>
      <c r="AB40" s="475"/>
      <c r="AC40" s="475">
        <v>3</v>
      </c>
      <c r="AD40" s="475">
        <v>14</v>
      </c>
      <c r="AE40" s="475"/>
      <c r="AF40" s="475">
        <v>17</v>
      </c>
      <c r="AG40" s="475">
        <v>0</v>
      </c>
      <c r="AH40" s="475">
        <v>3</v>
      </c>
      <c r="AI40" s="475">
        <v>14</v>
      </c>
      <c r="AJ40" s="475"/>
      <c r="AK40" s="475">
        <v>17</v>
      </c>
      <c r="AL40" s="475">
        <v>0</v>
      </c>
      <c r="AM40" s="475">
        <v>3</v>
      </c>
      <c r="AN40" s="475">
        <v>14</v>
      </c>
      <c r="AO40" s="475"/>
      <c r="AP40" s="475">
        <v>17</v>
      </c>
      <c r="AQ40" s="475"/>
      <c r="AR40" s="475">
        <v>3</v>
      </c>
      <c r="AS40" s="475">
        <v>14</v>
      </c>
      <c r="AT40" s="475"/>
      <c r="AU40" s="475">
        <v>17</v>
      </c>
      <c r="AV40" s="475"/>
      <c r="AW40" s="475">
        <v>3</v>
      </c>
      <c r="AX40" s="475">
        <v>14</v>
      </c>
      <c r="AY40" s="475"/>
      <c r="AZ40" s="475">
        <v>19</v>
      </c>
      <c r="BA40" s="475"/>
      <c r="BB40" s="475">
        <v>3</v>
      </c>
      <c r="BC40" s="475">
        <v>16</v>
      </c>
      <c r="BD40" s="475"/>
      <c r="BE40" s="475">
        <v>23</v>
      </c>
      <c r="BF40" s="475"/>
      <c r="BG40" s="475">
        <v>3</v>
      </c>
      <c r="BH40" s="475">
        <v>20</v>
      </c>
      <c r="BI40" s="475"/>
      <c r="BJ40" s="475">
        <v>19</v>
      </c>
      <c r="BK40" s="475">
        <v>0</v>
      </c>
      <c r="BL40" s="475">
        <v>3</v>
      </c>
      <c r="BM40" s="475">
        <v>16</v>
      </c>
      <c r="BN40" s="475"/>
      <c r="BO40" s="475">
        <v>19</v>
      </c>
      <c r="BP40" s="475">
        <v>0</v>
      </c>
      <c r="BQ40" s="475">
        <v>3</v>
      </c>
      <c r="BR40" s="475">
        <v>16</v>
      </c>
      <c r="BT40" s="475">
        <v>19</v>
      </c>
      <c r="BU40" s="475">
        <v>0</v>
      </c>
      <c r="BV40" s="475">
        <v>3</v>
      </c>
      <c r="BW40" s="475">
        <v>16</v>
      </c>
      <c r="BX40" s="475"/>
      <c r="BY40" s="475">
        <v>19</v>
      </c>
      <c r="BZ40" s="475">
        <v>0</v>
      </c>
      <c r="CA40" s="475">
        <v>3</v>
      </c>
      <c r="CB40" s="475">
        <v>16</v>
      </c>
      <c r="CC40" s="475"/>
      <c r="CD40" s="475">
        <v>19</v>
      </c>
      <c r="CE40" s="475">
        <v>0</v>
      </c>
      <c r="CF40" s="475">
        <v>3</v>
      </c>
      <c r="CG40" s="475">
        <v>16</v>
      </c>
      <c r="CH40" s="475"/>
      <c r="CI40" s="475">
        <v>19</v>
      </c>
      <c r="CJ40" s="475">
        <v>0</v>
      </c>
      <c r="CK40" s="475">
        <v>3</v>
      </c>
      <c r="CL40" s="475">
        <v>16</v>
      </c>
      <c r="CM40" s="475"/>
      <c r="CN40" s="475">
        <v>19</v>
      </c>
      <c r="CO40" s="475">
        <v>0</v>
      </c>
      <c r="CP40" s="475">
        <v>3</v>
      </c>
      <c r="CQ40" s="475">
        <v>16</v>
      </c>
      <c r="CR40" s="475">
        <v>0</v>
      </c>
      <c r="CS40" s="475"/>
      <c r="CT40" s="475">
        <v>19</v>
      </c>
      <c r="CU40" s="475">
        <v>0</v>
      </c>
      <c r="CV40" s="475">
        <v>3</v>
      </c>
      <c r="CW40" s="475">
        <v>16</v>
      </c>
      <c r="CX40" s="475">
        <v>0</v>
      </c>
      <c r="CY40" s="475"/>
      <c r="CZ40" s="475">
        <v>19</v>
      </c>
      <c r="DA40" s="475">
        <v>0</v>
      </c>
      <c r="DB40" s="475">
        <v>3</v>
      </c>
      <c r="DC40" s="475">
        <v>16</v>
      </c>
      <c r="DD40" s="475">
        <v>0</v>
      </c>
      <c r="DE40" s="475"/>
      <c r="DF40" s="475">
        <v>19</v>
      </c>
      <c r="DG40" s="475">
        <v>0</v>
      </c>
      <c r="DH40" s="475">
        <v>3</v>
      </c>
      <c r="DI40" s="475">
        <v>16</v>
      </c>
      <c r="DJ40" s="508">
        <v>0</v>
      </c>
      <c r="DK40" s="475"/>
      <c r="DL40" s="475">
        <v>19</v>
      </c>
      <c r="DM40" s="475">
        <v>0</v>
      </c>
      <c r="DN40" s="475">
        <v>3</v>
      </c>
      <c r="DO40" s="475">
        <v>16</v>
      </c>
      <c r="DP40" s="508">
        <v>0</v>
      </c>
      <c r="DQ40" s="475"/>
      <c r="DR40" s="475">
        <v>19</v>
      </c>
      <c r="DS40" s="475">
        <v>0</v>
      </c>
      <c r="DT40" s="475">
        <v>3</v>
      </c>
      <c r="DU40" s="475">
        <v>16</v>
      </c>
      <c r="DV40" s="508">
        <v>0</v>
      </c>
      <c r="DW40" s="475"/>
      <c r="DX40" s="475">
        <v>19</v>
      </c>
      <c r="DY40" s="475">
        <v>0</v>
      </c>
      <c r="DZ40" s="475">
        <v>3</v>
      </c>
      <c r="EA40" s="475">
        <v>16</v>
      </c>
      <c r="EB40" s="508">
        <v>0</v>
      </c>
      <c r="EC40" s="475"/>
      <c r="ED40" s="475">
        <v>19</v>
      </c>
      <c r="EE40" s="475">
        <v>0</v>
      </c>
      <c r="EF40" s="475">
        <v>3</v>
      </c>
      <c r="EG40" s="475">
        <v>16</v>
      </c>
      <c r="EH40" s="508">
        <v>0</v>
      </c>
    </row>
    <row r="41" spans="1:138" x14ac:dyDescent="0.3">
      <c r="A41" s="111" t="s">
        <v>47</v>
      </c>
      <c r="B41" s="475">
        <v>58</v>
      </c>
      <c r="C41" s="475">
        <v>1</v>
      </c>
      <c r="D41" s="475">
        <v>8</v>
      </c>
      <c r="E41" s="475">
        <v>49</v>
      </c>
      <c r="F41" s="475"/>
      <c r="G41" s="475">
        <v>59</v>
      </c>
      <c r="H41" s="475">
        <v>1</v>
      </c>
      <c r="I41" s="475">
        <v>8</v>
      </c>
      <c r="J41" s="475">
        <v>50</v>
      </c>
      <c r="K41" s="475"/>
      <c r="L41" s="475">
        <v>59</v>
      </c>
      <c r="M41" s="475">
        <v>1</v>
      </c>
      <c r="N41" s="475">
        <v>8</v>
      </c>
      <c r="O41" s="475">
        <v>50</v>
      </c>
      <c r="P41" s="475"/>
      <c r="Q41" s="475">
        <v>59</v>
      </c>
      <c r="R41" s="475">
        <v>1</v>
      </c>
      <c r="S41" s="475">
        <v>8</v>
      </c>
      <c r="T41" s="475">
        <v>50</v>
      </c>
      <c r="U41" s="475"/>
      <c r="V41" s="475">
        <v>63</v>
      </c>
      <c r="W41" s="475">
        <v>1</v>
      </c>
      <c r="X41" s="475">
        <v>9</v>
      </c>
      <c r="Y41" s="475">
        <v>53</v>
      </c>
      <c r="AA41" s="475">
        <v>59</v>
      </c>
      <c r="AB41" s="475">
        <v>1</v>
      </c>
      <c r="AC41" s="475">
        <v>8</v>
      </c>
      <c r="AD41" s="475">
        <v>50</v>
      </c>
      <c r="AE41" s="475"/>
      <c r="AF41" s="475">
        <v>59</v>
      </c>
      <c r="AG41" s="475">
        <v>1</v>
      </c>
      <c r="AH41" s="475">
        <v>8</v>
      </c>
      <c r="AI41" s="475">
        <v>50</v>
      </c>
      <c r="AJ41" s="475"/>
      <c r="AK41" s="475">
        <v>59</v>
      </c>
      <c r="AL41" s="475">
        <v>1</v>
      </c>
      <c r="AM41" s="475">
        <v>8</v>
      </c>
      <c r="AN41" s="475">
        <v>50</v>
      </c>
      <c r="AO41" s="475"/>
      <c r="AP41" s="475">
        <v>61</v>
      </c>
      <c r="AQ41" s="475">
        <v>1</v>
      </c>
      <c r="AR41" s="475">
        <v>9</v>
      </c>
      <c r="AS41" s="475">
        <v>51</v>
      </c>
      <c r="AT41" s="475"/>
      <c r="AU41" s="475">
        <v>61</v>
      </c>
      <c r="AV41" s="475">
        <v>1</v>
      </c>
      <c r="AW41" s="475">
        <v>9</v>
      </c>
      <c r="AX41" s="475">
        <v>51</v>
      </c>
      <c r="AY41" s="475"/>
      <c r="AZ41" s="475">
        <v>63</v>
      </c>
      <c r="BA41" s="475">
        <v>1</v>
      </c>
      <c r="BB41" s="475">
        <v>9</v>
      </c>
      <c r="BC41" s="475">
        <v>53</v>
      </c>
      <c r="BD41" s="475"/>
      <c r="BE41" s="475">
        <v>59</v>
      </c>
      <c r="BF41" s="475">
        <v>1</v>
      </c>
      <c r="BG41" s="475">
        <v>9</v>
      </c>
      <c r="BH41" s="475">
        <v>49</v>
      </c>
      <c r="BI41" s="475"/>
      <c r="BJ41" s="475">
        <v>62</v>
      </c>
      <c r="BK41" s="475">
        <v>1</v>
      </c>
      <c r="BL41" s="475">
        <v>9</v>
      </c>
      <c r="BM41" s="475">
        <v>52</v>
      </c>
      <c r="BN41" s="475"/>
      <c r="BO41" s="475">
        <v>61</v>
      </c>
      <c r="BP41" s="475">
        <v>1</v>
      </c>
      <c r="BQ41" s="475">
        <v>8</v>
      </c>
      <c r="BR41" s="475">
        <v>52</v>
      </c>
      <c r="BT41" s="475">
        <v>61</v>
      </c>
      <c r="BU41" s="475">
        <v>1</v>
      </c>
      <c r="BV41" s="475">
        <v>8</v>
      </c>
      <c r="BW41" s="475">
        <v>52</v>
      </c>
      <c r="BX41" s="475"/>
      <c r="BY41" s="475">
        <v>61</v>
      </c>
      <c r="BZ41" s="475">
        <v>1</v>
      </c>
      <c r="CA41" s="475">
        <v>8</v>
      </c>
      <c r="CB41" s="475">
        <v>52</v>
      </c>
      <c r="CC41" s="475"/>
      <c r="CD41" s="475">
        <v>60</v>
      </c>
      <c r="CE41" s="475">
        <v>1</v>
      </c>
      <c r="CF41" s="475">
        <v>8</v>
      </c>
      <c r="CG41" s="475">
        <v>51</v>
      </c>
      <c r="CH41" s="475"/>
      <c r="CI41" s="475">
        <v>59</v>
      </c>
      <c r="CJ41" s="475">
        <v>1</v>
      </c>
      <c r="CK41" s="475">
        <v>8</v>
      </c>
      <c r="CL41" s="475">
        <v>50</v>
      </c>
      <c r="CM41" s="475"/>
      <c r="CN41" s="475">
        <v>59</v>
      </c>
      <c r="CO41" s="475">
        <v>1</v>
      </c>
      <c r="CP41" s="475">
        <v>8</v>
      </c>
      <c r="CQ41" s="475">
        <v>50</v>
      </c>
      <c r="CR41" s="475">
        <v>0</v>
      </c>
      <c r="CS41" s="475"/>
      <c r="CT41" s="475">
        <v>60</v>
      </c>
      <c r="CU41" s="475">
        <v>1</v>
      </c>
      <c r="CV41" s="475">
        <v>8</v>
      </c>
      <c r="CW41" s="475">
        <v>50</v>
      </c>
      <c r="CX41" s="475">
        <v>1</v>
      </c>
      <c r="CY41" s="475"/>
      <c r="CZ41" s="475">
        <v>60</v>
      </c>
      <c r="DA41" s="475">
        <v>1</v>
      </c>
      <c r="DB41" s="475">
        <v>8</v>
      </c>
      <c r="DC41" s="475">
        <v>50</v>
      </c>
      <c r="DD41" s="475">
        <v>1</v>
      </c>
      <c r="DE41" s="475"/>
      <c r="DF41" s="475">
        <v>60</v>
      </c>
      <c r="DG41" s="475">
        <v>1</v>
      </c>
      <c r="DH41" s="475">
        <v>8</v>
      </c>
      <c r="DI41" s="475">
        <v>50</v>
      </c>
      <c r="DJ41" s="508">
        <v>1</v>
      </c>
      <c r="DK41" s="475"/>
      <c r="DL41" s="475">
        <v>60</v>
      </c>
      <c r="DM41" s="475">
        <v>1</v>
      </c>
      <c r="DN41" s="475">
        <v>8</v>
      </c>
      <c r="DO41" s="475">
        <v>50</v>
      </c>
      <c r="DP41" s="508">
        <v>1</v>
      </c>
      <c r="DQ41" s="475"/>
      <c r="DR41" s="475">
        <v>60</v>
      </c>
      <c r="DS41" s="475">
        <v>1</v>
      </c>
      <c r="DT41" s="475">
        <v>8</v>
      </c>
      <c r="DU41" s="475">
        <v>50</v>
      </c>
      <c r="DV41" s="508">
        <v>1</v>
      </c>
      <c r="DW41" s="475"/>
      <c r="DX41" s="475">
        <v>60</v>
      </c>
      <c r="DY41" s="475">
        <v>1</v>
      </c>
      <c r="DZ41" s="475">
        <v>8</v>
      </c>
      <c r="EA41" s="475">
        <v>50</v>
      </c>
      <c r="EB41" s="508">
        <v>1</v>
      </c>
      <c r="EC41" s="475"/>
      <c r="ED41" s="475">
        <v>63</v>
      </c>
      <c r="EE41" s="475">
        <v>1</v>
      </c>
      <c r="EF41" s="475">
        <v>11</v>
      </c>
      <c r="EG41" s="475">
        <v>50</v>
      </c>
      <c r="EH41" s="508">
        <v>1</v>
      </c>
    </row>
    <row r="42" spans="1:138" x14ac:dyDescent="0.3">
      <c r="A42" s="111" t="s">
        <v>48</v>
      </c>
      <c r="B42" s="475">
        <v>92</v>
      </c>
      <c r="C42" s="475"/>
      <c r="D42" s="475">
        <v>9</v>
      </c>
      <c r="E42" s="475">
        <v>83</v>
      </c>
      <c r="F42" s="475"/>
      <c r="G42" s="475">
        <v>92</v>
      </c>
      <c r="H42" s="475"/>
      <c r="I42" s="475">
        <v>9</v>
      </c>
      <c r="J42" s="475">
        <v>83</v>
      </c>
      <c r="K42" s="475"/>
      <c r="L42" s="475">
        <v>92</v>
      </c>
      <c r="M42" s="475"/>
      <c r="N42" s="475">
        <v>9</v>
      </c>
      <c r="O42" s="475">
        <v>83</v>
      </c>
      <c r="P42" s="475"/>
      <c r="Q42" s="475">
        <v>92</v>
      </c>
      <c r="R42" s="475"/>
      <c r="S42" s="475">
        <v>9</v>
      </c>
      <c r="T42" s="475">
        <v>83</v>
      </c>
      <c r="U42" s="475"/>
      <c r="V42" s="475">
        <v>91</v>
      </c>
      <c r="W42" s="475">
        <v>0</v>
      </c>
      <c r="X42" s="475">
        <v>9</v>
      </c>
      <c r="Y42" s="475">
        <v>82</v>
      </c>
      <c r="AA42" s="475">
        <v>92</v>
      </c>
      <c r="AB42" s="475"/>
      <c r="AC42" s="475">
        <v>9</v>
      </c>
      <c r="AD42" s="475">
        <v>83</v>
      </c>
      <c r="AE42" s="475"/>
      <c r="AF42" s="475">
        <v>92</v>
      </c>
      <c r="AG42" s="475">
        <v>0</v>
      </c>
      <c r="AH42" s="475">
        <v>9</v>
      </c>
      <c r="AI42" s="475">
        <v>83</v>
      </c>
      <c r="AJ42" s="475"/>
      <c r="AK42" s="475">
        <v>92</v>
      </c>
      <c r="AL42" s="475">
        <v>0</v>
      </c>
      <c r="AM42" s="475">
        <v>9</v>
      </c>
      <c r="AN42" s="475">
        <v>83</v>
      </c>
      <c r="AO42" s="475"/>
      <c r="AP42" s="475">
        <v>91</v>
      </c>
      <c r="AQ42" s="475"/>
      <c r="AR42" s="475">
        <v>9</v>
      </c>
      <c r="AS42" s="475">
        <v>82</v>
      </c>
      <c r="AT42" s="475"/>
      <c r="AU42" s="475">
        <v>91</v>
      </c>
      <c r="AV42" s="475"/>
      <c r="AW42" s="475">
        <v>9</v>
      </c>
      <c r="AX42" s="475">
        <v>82</v>
      </c>
      <c r="AY42" s="475"/>
      <c r="AZ42" s="475">
        <v>91</v>
      </c>
      <c r="BA42" s="475"/>
      <c r="BB42" s="475">
        <v>9</v>
      </c>
      <c r="BC42" s="475">
        <v>82</v>
      </c>
      <c r="BD42" s="475"/>
      <c r="BE42" s="475">
        <v>74</v>
      </c>
      <c r="BF42" s="475"/>
      <c r="BG42" s="475">
        <v>9</v>
      </c>
      <c r="BH42" s="475">
        <v>65</v>
      </c>
      <c r="BI42" s="475"/>
      <c r="BJ42" s="475">
        <v>91</v>
      </c>
      <c r="BK42" s="475">
        <v>0</v>
      </c>
      <c r="BL42" s="475">
        <v>9</v>
      </c>
      <c r="BM42" s="475">
        <v>82</v>
      </c>
      <c r="BN42" s="475"/>
      <c r="BO42" s="475">
        <v>91</v>
      </c>
      <c r="BP42" s="475">
        <v>0</v>
      </c>
      <c r="BQ42" s="475">
        <v>9</v>
      </c>
      <c r="BR42" s="475">
        <v>82</v>
      </c>
      <c r="BT42" s="475">
        <v>91</v>
      </c>
      <c r="BU42" s="475">
        <v>0</v>
      </c>
      <c r="BV42" s="475">
        <v>9</v>
      </c>
      <c r="BW42" s="475">
        <v>82</v>
      </c>
      <c r="BX42" s="475"/>
      <c r="BY42" s="475">
        <v>91</v>
      </c>
      <c r="BZ42" s="475">
        <v>0</v>
      </c>
      <c r="CA42" s="475">
        <v>9</v>
      </c>
      <c r="CB42" s="475">
        <v>82</v>
      </c>
      <c r="CC42" s="475"/>
      <c r="CD42" s="475">
        <v>91</v>
      </c>
      <c r="CE42" s="475">
        <v>0</v>
      </c>
      <c r="CF42" s="475">
        <v>9</v>
      </c>
      <c r="CG42" s="475">
        <v>82</v>
      </c>
      <c r="CH42" s="475"/>
      <c r="CI42" s="475">
        <v>91</v>
      </c>
      <c r="CJ42" s="475">
        <v>0</v>
      </c>
      <c r="CK42" s="475">
        <v>9</v>
      </c>
      <c r="CL42" s="475">
        <v>82</v>
      </c>
      <c r="CM42" s="475"/>
      <c r="CN42" s="475">
        <v>91</v>
      </c>
      <c r="CO42" s="475">
        <v>0</v>
      </c>
      <c r="CP42" s="475">
        <v>9</v>
      </c>
      <c r="CQ42" s="475">
        <v>82</v>
      </c>
      <c r="CR42" s="475">
        <v>0</v>
      </c>
      <c r="CS42" s="475"/>
      <c r="CT42" s="475">
        <v>92</v>
      </c>
      <c r="CU42" s="475">
        <v>0</v>
      </c>
      <c r="CV42" s="475">
        <v>9</v>
      </c>
      <c r="CW42" s="475">
        <v>83</v>
      </c>
      <c r="CX42" s="475">
        <v>0</v>
      </c>
      <c r="CY42" s="475"/>
      <c r="CZ42" s="475">
        <v>92</v>
      </c>
      <c r="DA42" s="475">
        <v>0</v>
      </c>
      <c r="DB42" s="475">
        <v>9</v>
      </c>
      <c r="DC42" s="475">
        <v>83</v>
      </c>
      <c r="DD42" s="475">
        <v>0</v>
      </c>
      <c r="DE42" s="475"/>
      <c r="DF42" s="475">
        <v>92</v>
      </c>
      <c r="DG42" s="475">
        <v>0</v>
      </c>
      <c r="DH42" s="475">
        <v>9</v>
      </c>
      <c r="DI42" s="475">
        <v>83</v>
      </c>
      <c r="DJ42" s="508">
        <v>0</v>
      </c>
      <c r="DK42" s="475"/>
      <c r="DL42" s="475">
        <v>92</v>
      </c>
      <c r="DM42" s="475">
        <v>0</v>
      </c>
      <c r="DN42" s="475">
        <v>9</v>
      </c>
      <c r="DO42" s="475">
        <v>83</v>
      </c>
      <c r="DP42" s="508">
        <v>0</v>
      </c>
      <c r="DQ42" s="475"/>
      <c r="DR42" s="475">
        <v>92</v>
      </c>
      <c r="DS42" s="475">
        <v>0</v>
      </c>
      <c r="DT42" s="475">
        <v>9</v>
      </c>
      <c r="DU42" s="475">
        <v>83</v>
      </c>
      <c r="DV42" s="508">
        <v>0</v>
      </c>
      <c r="DW42" s="475"/>
      <c r="DX42" s="475">
        <v>93</v>
      </c>
      <c r="DY42" s="475">
        <v>1</v>
      </c>
      <c r="DZ42" s="475">
        <v>9</v>
      </c>
      <c r="EA42" s="475">
        <v>83</v>
      </c>
      <c r="EB42" s="508">
        <v>0</v>
      </c>
      <c r="EC42" s="475"/>
      <c r="ED42" s="475">
        <v>95</v>
      </c>
      <c r="EE42" s="475">
        <v>0</v>
      </c>
      <c r="EF42" s="475">
        <v>12</v>
      </c>
      <c r="EG42" s="475">
        <v>83</v>
      </c>
      <c r="EH42" s="508">
        <v>0</v>
      </c>
    </row>
    <row r="43" spans="1:138" x14ac:dyDescent="0.3">
      <c r="A43" s="111" t="s">
        <v>49</v>
      </c>
      <c r="B43" s="475">
        <v>56</v>
      </c>
      <c r="C43" s="475">
        <v>2</v>
      </c>
      <c r="D43" s="475">
        <v>4</v>
      </c>
      <c r="E43" s="475">
        <v>50</v>
      </c>
      <c r="F43" s="475"/>
      <c r="G43" s="475">
        <v>56</v>
      </c>
      <c r="H43" s="475">
        <v>2</v>
      </c>
      <c r="I43" s="475">
        <v>4</v>
      </c>
      <c r="J43" s="475">
        <v>50</v>
      </c>
      <c r="K43" s="475"/>
      <c r="L43" s="475">
        <v>56</v>
      </c>
      <c r="M43" s="475">
        <v>2</v>
      </c>
      <c r="N43" s="475">
        <v>4</v>
      </c>
      <c r="O43" s="475">
        <v>50</v>
      </c>
      <c r="P43" s="475"/>
      <c r="Q43" s="475">
        <v>56</v>
      </c>
      <c r="R43" s="475">
        <v>2</v>
      </c>
      <c r="S43" s="475">
        <v>4</v>
      </c>
      <c r="T43" s="475">
        <v>50</v>
      </c>
      <c r="U43" s="475"/>
      <c r="V43" s="475">
        <v>58</v>
      </c>
      <c r="W43" s="475">
        <v>1</v>
      </c>
      <c r="X43" s="475">
        <v>6</v>
      </c>
      <c r="Y43" s="475">
        <v>51</v>
      </c>
      <c r="AA43" s="475">
        <v>56</v>
      </c>
      <c r="AB43" s="475">
        <v>1</v>
      </c>
      <c r="AC43" s="475">
        <v>5</v>
      </c>
      <c r="AD43" s="475">
        <v>50</v>
      </c>
      <c r="AE43" s="475"/>
      <c r="AF43" s="475">
        <v>57</v>
      </c>
      <c r="AG43" s="475">
        <v>1</v>
      </c>
      <c r="AH43" s="475">
        <v>6</v>
      </c>
      <c r="AI43" s="475">
        <v>50</v>
      </c>
      <c r="AJ43" s="475"/>
      <c r="AK43" s="475">
        <v>57</v>
      </c>
      <c r="AL43" s="475">
        <v>1</v>
      </c>
      <c r="AM43" s="475">
        <v>6</v>
      </c>
      <c r="AN43" s="475">
        <v>50</v>
      </c>
      <c r="AO43" s="475"/>
      <c r="AP43" s="475">
        <v>58</v>
      </c>
      <c r="AQ43" s="475">
        <v>1</v>
      </c>
      <c r="AR43" s="475">
        <v>6</v>
      </c>
      <c r="AS43" s="475">
        <v>51</v>
      </c>
      <c r="AT43" s="475"/>
      <c r="AU43" s="475">
        <v>58</v>
      </c>
      <c r="AV43" s="475">
        <v>1</v>
      </c>
      <c r="AW43" s="475">
        <v>6</v>
      </c>
      <c r="AX43" s="475">
        <v>51</v>
      </c>
      <c r="AY43" s="475"/>
      <c r="AZ43" s="475">
        <v>58</v>
      </c>
      <c r="BA43" s="475">
        <v>1</v>
      </c>
      <c r="BB43" s="475">
        <v>6</v>
      </c>
      <c r="BC43" s="475">
        <v>51</v>
      </c>
      <c r="BD43" s="475"/>
      <c r="BE43" s="475">
        <v>54</v>
      </c>
      <c r="BF43" s="475">
        <v>1</v>
      </c>
      <c r="BG43" s="475">
        <v>6</v>
      </c>
      <c r="BH43" s="475">
        <v>47</v>
      </c>
      <c r="BI43" s="475"/>
      <c r="BJ43" s="475">
        <v>58</v>
      </c>
      <c r="BK43" s="475">
        <v>1</v>
      </c>
      <c r="BL43" s="475">
        <v>6</v>
      </c>
      <c r="BM43" s="475">
        <v>51</v>
      </c>
      <c r="BN43" s="475"/>
      <c r="BO43" s="475">
        <v>58</v>
      </c>
      <c r="BP43" s="475">
        <v>1</v>
      </c>
      <c r="BQ43" s="475">
        <v>6</v>
      </c>
      <c r="BR43" s="475">
        <v>51</v>
      </c>
      <c r="BT43" s="475">
        <v>58</v>
      </c>
      <c r="BU43" s="475">
        <v>1</v>
      </c>
      <c r="BV43" s="475">
        <v>6</v>
      </c>
      <c r="BW43" s="475">
        <v>51</v>
      </c>
      <c r="BX43" s="475"/>
      <c r="BY43" s="475">
        <v>58</v>
      </c>
      <c r="BZ43" s="475">
        <v>1</v>
      </c>
      <c r="CA43" s="475">
        <v>6</v>
      </c>
      <c r="CB43" s="475">
        <v>51</v>
      </c>
      <c r="CC43" s="475"/>
      <c r="CD43" s="475">
        <v>58</v>
      </c>
      <c r="CE43" s="475">
        <v>1</v>
      </c>
      <c r="CF43" s="475">
        <v>6</v>
      </c>
      <c r="CG43" s="475">
        <v>51</v>
      </c>
      <c r="CH43" s="475"/>
      <c r="CI43" s="475">
        <v>58</v>
      </c>
      <c r="CJ43" s="475">
        <v>1</v>
      </c>
      <c r="CK43" s="475">
        <v>6</v>
      </c>
      <c r="CL43" s="475">
        <v>51</v>
      </c>
      <c r="CM43" s="475"/>
      <c r="CN43" s="475">
        <v>58</v>
      </c>
      <c r="CO43" s="475">
        <v>1</v>
      </c>
      <c r="CP43" s="475">
        <v>6</v>
      </c>
      <c r="CQ43" s="475">
        <v>51</v>
      </c>
      <c r="CR43" s="475">
        <v>0</v>
      </c>
      <c r="CS43" s="475"/>
      <c r="CT43" s="475">
        <v>59</v>
      </c>
      <c r="CU43" s="475">
        <v>1</v>
      </c>
      <c r="CV43" s="475">
        <v>6</v>
      </c>
      <c r="CW43" s="475">
        <v>51</v>
      </c>
      <c r="CX43" s="475">
        <v>1</v>
      </c>
      <c r="CY43" s="475"/>
      <c r="CZ43" s="475">
        <v>59</v>
      </c>
      <c r="DA43" s="475">
        <v>1</v>
      </c>
      <c r="DB43" s="475">
        <v>6</v>
      </c>
      <c r="DC43" s="475">
        <v>51</v>
      </c>
      <c r="DD43" s="475">
        <v>1</v>
      </c>
      <c r="DE43" s="475"/>
      <c r="DF43" s="475">
        <v>59</v>
      </c>
      <c r="DG43" s="475">
        <v>1</v>
      </c>
      <c r="DH43" s="475">
        <v>6</v>
      </c>
      <c r="DI43" s="475">
        <v>51</v>
      </c>
      <c r="DJ43" s="508">
        <v>1</v>
      </c>
      <c r="DK43" s="475"/>
      <c r="DL43" s="475">
        <v>60</v>
      </c>
      <c r="DM43" s="475">
        <v>1</v>
      </c>
      <c r="DN43" s="475">
        <v>6</v>
      </c>
      <c r="DO43" s="475">
        <v>52</v>
      </c>
      <c r="DP43" s="508">
        <v>1</v>
      </c>
      <c r="DQ43" s="475"/>
      <c r="DR43" s="475">
        <v>62</v>
      </c>
      <c r="DS43" s="475">
        <v>1</v>
      </c>
      <c r="DT43" s="475">
        <v>6</v>
      </c>
      <c r="DU43" s="475">
        <v>54</v>
      </c>
      <c r="DV43" s="508">
        <v>1</v>
      </c>
      <c r="DW43" s="475"/>
      <c r="DX43" s="475">
        <v>61</v>
      </c>
      <c r="DY43" s="475">
        <v>0</v>
      </c>
      <c r="DZ43" s="475">
        <v>6</v>
      </c>
      <c r="EA43" s="475">
        <v>54</v>
      </c>
      <c r="EB43" s="508">
        <v>1</v>
      </c>
      <c r="EC43" s="475"/>
      <c r="ED43" s="475">
        <v>66</v>
      </c>
      <c r="EE43" s="475">
        <v>1</v>
      </c>
      <c r="EF43" s="475">
        <v>10</v>
      </c>
      <c r="EG43" s="475">
        <v>54</v>
      </c>
      <c r="EH43" s="508">
        <v>1</v>
      </c>
    </row>
    <row r="44" spans="1:138" ht="15.75" thickBot="1" x14ac:dyDescent="0.35">
      <c r="A44" s="509" t="s">
        <v>50</v>
      </c>
      <c r="B44" s="510">
        <v>37</v>
      </c>
      <c r="C44" s="510"/>
      <c r="D44" s="510">
        <v>2</v>
      </c>
      <c r="E44" s="510">
        <v>35</v>
      </c>
      <c r="F44" s="510"/>
      <c r="G44" s="510">
        <v>37</v>
      </c>
      <c r="H44" s="510"/>
      <c r="I44" s="510">
        <v>2</v>
      </c>
      <c r="J44" s="510">
        <v>35</v>
      </c>
      <c r="K44" s="510"/>
      <c r="L44" s="510">
        <v>37</v>
      </c>
      <c r="M44" s="510"/>
      <c r="N44" s="510">
        <v>3</v>
      </c>
      <c r="O44" s="510">
        <v>34</v>
      </c>
      <c r="P44" s="510"/>
      <c r="Q44" s="510">
        <v>37</v>
      </c>
      <c r="R44" s="510"/>
      <c r="S44" s="510">
        <v>3</v>
      </c>
      <c r="T44" s="510">
        <v>34</v>
      </c>
      <c r="U44" s="510"/>
      <c r="V44" s="510">
        <v>37</v>
      </c>
      <c r="W44" s="510">
        <v>0</v>
      </c>
      <c r="X44" s="510">
        <v>3</v>
      </c>
      <c r="Y44" s="510">
        <v>34</v>
      </c>
      <c r="Z44" s="510"/>
      <c r="AA44" s="510">
        <v>38</v>
      </c>
      <c r="AB44" s="510"/>
      <c r="AC44" s="510">
        <v>3</v>
      </c>
      <c r="AD44" s="510">
        <v>35</v>
      </c>
      <c r="AE44" s="510"/>
      <c r="AF44" s="510">
        <v>37</v>
      </c>
      <c r="AG44" s="510">
        <v>0</v>
      </c>
      <c r="AH44" s="510">
        <v>3</v>
      </c>
      <c r="AI44" s="510">
        <v>34</v>
      </c>
      <c r="AJ44" s="510"/>
      <c r="AK44" s="510">
        <v>37</v>
      </c>
      <c r="AL44" s="510"/>
      <c r="AM44" s="510">
        <v>3</v>
      </c>
      <c r="AN44" s="510">
        <v>34</v>
      </c>
      <c r="AO44" s="510"/>
      <c r="AP44" s="510">
        <v>37</v>
      </c>
      <c r="AQ44" s="510"/>
      <c r="AR44" s="510">
        <v>3</v>
      </c>
      <c r="AS44" s="510">
        <v>34</v>
      </c>
      <c r="AT44" s="510"/>
      <c r="AU44" s="510">
        <v>37</v>
      </c>
      <c r="AV44" s="510"/>
      <c r="AW44" s="510">
        <v>3</v>
      </c>
      <c r="AX44" s="510">
        <v>34</v>
      </c>
      <c r="AY44" s="510"/>
      <c r="AZ44" s="510">
        <v>37</v>
      </c>
      <c r="BA44" s="510"/>
      <c r="BB44" s="510">
        <v>3</v>
      </c>
      <c r="BC44" s="510">
        <v>34</v>
      </c>
      <c r="BD44" s="510"/>
      <c r="BE44" s="510">
        <v>63</v>
      </c>
      <c r="BF44" s="510"/>
      <c r="BG44" s="510">
        <v>3</v>
      </c>
      <c r="BH44" s="510">
        <v>60</v>
      </c>
      <c r="BI44" s="510"/>
      <c r="BJ44" s="510">
        <v>37</v>
      </c>
      <c r="BK44" s="510">
        <v>0</v>
      </c>
      <c r="BL44" s="510">
        <v>3</v>
      </c>
      <c r="BM44" s="510">
        <v>34</v>
      </c>
      <c r="BN44" s="510"/>
      <c r="BO44" s="510">
        <v>37</v>
      </c>
      <c r="BP44" s="510">
        <v>0</v>
      </c>
      <c r="BQ44" s="510">
        <v>3</v>
      </c>
      <c r="BR44" s="510">
        <v>34</v>
      </c>
      <c r="BS44" s="510"/>
      <c r="BT44" s="510">
        <v>37</v>
      </c>
      <c r="BU44" s="510">
        <v>0</v>
      </c>
      <c r="BV44" s="510">
        <v>3</v>
      </c>
      <c r="BW44" s="510">
        <v>34</v>
      </c>
      <c r="BX44" s="510"/>
      <c r="BY44" s="510">
        <v>37</v>
      </c>
      <c r="BZ44" s="510">
        <v>0</v>
      </c>
      <c r="CA44" s="510">
        <v>3</v>
      </c>
      <c r="CB44" s="510">
        <v>34</v>
      </c>
      <c r="CC44" s="510"/>
      <c r="CD44" s="510">
        <v>37</v>
      </c>
      <c r="CE44" s="510">
        <v>0</v>
      </c>
      <c r="CF44" s="510">
        <v>3</v>
      </c>
      <c r="CG44" s="510">
        <v>34</v>
      </c>
      <c r="CH44" s="510"/>
      <c r="CI44" s="510">
        <v>37</v>
      </c>
      <c r="CJ44" s="510">
        <v>0</v>
      </c>
      <c r="CK44" s="510">
        <v>2</v>
      </c>
      <c r="CL44" s="510">
        <v>35</v>
      </c>
      <c r="CM44" s="510"/>
      <c r="CN44" s="510">
        <v>37</v>
      </c>
      <c r="CO44" s="510">
        <v>0</v>
      </c>
      <c r="CP44" s="510">
        <v>2</v>
      </c>
      <c r="CQ44" s="510">
        <v>35</v>
      </c>
      <c r="CR44" s="510">
        <v>0</v>
      </c>
      <c r="CS44" s="510"/>
      <c r="CT44" s="510">
        <v>37</v>
      </c>
      <c r="CU44" s="510">
        <v>0</v>
      </c>
      <c r="CV44" s="510">
        <v>2</v>
      </c>
      <c r="CW44" s="510">
        <v>35</v>
      </c>
      <c r="CX44" s="510">
        <v>0</v>
      </c>
      <c r="CY44" s="510"/>
      <c r="CZ44" s="510">
        <v>37</v>
      </c>
      <c r="DA44" s="510">
        <v>0</v>
      </c>
      <c r="DB44" s="510">
        <v>2</v>
      </c>
      <c r="DC44" s="510">
        <v>35</v>
      </c>
      <c r="DD44" s="510">
        <v>0</v>
      </c>
      <c r="DE44" s="510"/>
      <c r="DF44" s="510">
        <v>37</v>
      </c>
      <c r="DG44" s="510">
        <v>0</v>
      </c>
      <c r="DH44" s="510">
        <v>2</v>
      </c>
      <c r="DI44" s="510">
        <v>35</v>
      </c>
      <c r="DJ44" s="511">
        <v>0</v>
      </c>
      <c r="DK44" s="510"/>
      <c r="DL44" s="510">
        <v>37</v>
      </c>
      <c r="DM44" s="510">
        <v>0</v>
      </c>
      <c r="DN44" s="510">
        <v>2</v>
      </c>
      <c r="DO44" s="510">
        <v>35</v>
      </c>
      <c r="DP44" s="511">
        <v>0</v>
      </c>
      <c r="DQ44" s="510"/>
      <c r="DR44" s="510">
        <v>37</v>
      </c>
      <c r="DS44" s="510">
        <v>0</v>
      </c>
      <c r="DT44" s="510">
        <v>2</v>
      </c>
      <c r="DU44" s="510">
        <v>35</v>
      </c>
      <c r="DV44" s="511">
        <v>0</v>
      </c>
      <c r="DW44" s="510"/>
      <c r="DX44" s="510">
        <v>38</v>
      </c>
      <c r="DY44" s="510">
        <v>0</v>
      </c>
      <c r="DZ44" s="510">
        <v>2</v>
      </c>
      <c r="EA44" s="510">
        <v>36</v>
      </c>
      <c r="EB44" s="511">
        <v>0</v>
      </c>
      <c r="EC44" s="510"/>
      <c r="ED44" s="510">
        <v>44</v>
      </c>
      <c r="EE44" s="510">
        <v>0</v>
      </c>
      <c r="EF44" s="510">
        <v>8</v>
      </c>
      <c r="EG44" s="510">
        <v>36</v>
      </c>
      <c r="EH44" s="511">
        <v>0</v>
      </c>
    </row>
    <row r="45" spans="1:138" ht="8.25" customHeight="1" thickTop="1" x14ac:dyDescent="0.3">
      <c r="A45" s="111"/>
      <c r="B45" s="475"/>
      <c r="C45" s="475"/>
      <c r="D45" s="475"/>
      <c r="E45" s="475"/>
      <c r="F45" s="475"/>
      <c r="G45" s="475"/>
      <c r="H45" s="475"/>
      <c r="I45" s="475"/>
      <c r="J45" s="475"/>
      <c r="K45" s="475"/>
      <c r="L45" s="475"/>
      <c r="M45" s="475"/>
      <c r="N45" s="475"/>
      <c r="O45" s="475"/>
      <c r="P45" s="475"/>
      <c r="Q45" s="475"/>
      <c r="R45" s="475"/>
      <c r="S45" s="475"/>
      <c r="T45" s="475"/>
      <c r="U45" s="475"/>
      <c r="V45" s="475"/>
      <c r="W45" s="475"/>
      <c r="X45" s="475"/>
      <c r="Y45" s="475"/>
    </row>
    <row r="46" spans="1:138" x14ac:dyDescent="0.3">
      <c r="A46" s="1025" t="s">
        <v>1185</v>
      </c>
      <c r="B46" s="1025"/>
      <c r="C46" s="1025"/>
      <c r="D46" s="1025"/>
      <c r="E46" s="1025"/>
      <c r="F46" s="1025"/>
      <c r="G46" s="1025"/>
      <c r="H46" s="1025"/>
      <c r="I46" s="1025"/>
      <c r="J46" s="1025"/>
      <c r="K46" s="1025"/>
      <c r="L46" s="1025"/>
      <c r="M46" s="1025"/>
      <c r="N46" s="1025"/>
      <c r="O46" s="1025"/>
      <c r="P46" s="1025"/>
      <c r="Q46" s="1025"/>
      <c r="R46" s="1025"/>
      <c r="S46" s="1025"/>
      <c r="T46" s="1025"/>
      <c r="U46" s="1025"/>
      <c r="V46" s="1025"/>
      <c r="W46" s="1025"/>
      <c r="X46" s="1025"/>
      <c r="Y46" s="1025"/>
      <c r="Z46" s="1025"/>
      <c r="AA46" s="1025"/>
      <c r="AB46" s="1025"/>
      <c r="AC46" s="1025"/>
      <c r="AD46" s="1025"/>
      <c r="AE46" s="1025"/>
      <c r="AF46" s="1025"/>
      <c r="AG46" s="1025"/>
      <c r="AH46" s="1025"/>
      <c r="AI46" s="1025"/>
      <c r="AJ46" s="1025"/>
      <c r="AK46" s="1025"/>
      <c r="AL46" s="1025"/>
      <c r="AM46" s="1025"/>
      <c r="AN46" s="1025"/>
      <c r="AO46" s="1025"/>
      <c r="AP46" s="1025"/>
      <c r="AQ46" s="1025"/>
      <c r="AR46" s="1025"/>
      <c r="AS46" s="1025"/>
      <c r="AT46" s="1025"/>
      <c r="AU46" s="1025"/>
      <c r="AV46" s="1025"/>
      <c r="AW46" s="1025"/>
      <c r="AX46" s="1025"/>
      <c r="AY46" s="1025"/>
      <c r="AZ46" s="1025"/>
      <c r="BA46" s="1025"/>
      <c r="BB46" s="1025"/>
      <c r="BC46" s="1025"/>
      <c r="BD46" s="1025"/>
      <c r="BE46" s="1025"/>
      <c r="BF46" s="1025"/>
      <c r="BG46" s="1025"/>
      <c r="BH46" s="1025"/>
      <c r="BI46" s="1025"/>
      <c r="BJ46" s="1025"/>
      <c r="BK46" s="1025"/>
      <c r="BL46" s="1025"/>
      <c r="BM46" s="1025"/>
      <c r="BN46" s="1025"/>
      <c r="BO46" s="1025"/>
      <c r="BP46" s="1025"/>
      <c r="BQ46" s="1025"/>
      <c r="BR46" s="1025"/>
      <c r="BS46" s="1025"/>
      <c r="BT46" s="1025"/>
      <c r="BU46" s="1025"/>
      <c r="BV46" s="1025"/>
      <c r="BW46" s="1025"/>
      <c r="BX46" s="1025"/>
      <c r="BY46" s="1025"/>
      <c r="BZ46" s="1025"/>
      <c r="CA46" s="1025"/>
      <c r="CB46" s="1025"/>
      <c r="CC46" s="1025"/>
      <c r="CD46" s="1025"/>
      <c r="CE46" s="1025"/>
      <c r="CF46" s="1025"/>
      <c r="CG46" s="1025"/>
      <c r="CH46" s="1025"/>
      <c r="CI46" s="1025"/>
      <c r="CJ46" s="1025"/>
      <c r="CK46" s="1025"/>
      <c r="CL46" s="1025"/>
      <c r="CM46" s="1025"/>
      <c r="CN46" s="1025"/>
      <c r="CO46" s="1025"/>
      <c r="CP46" s="1025"/>
      <c r="CQ46" s="1025"/>
      <c r="CR46" s="1025"/>
      <c r="CS46" s="1025"/>
      <c r="CT46" s="1025"/>
      <c r="CU46" s="1025"/>
      <c r="CV46" s="1025"/>
      <c r="CW46" s="1025"/>
      <c r="CX46" s="1025"/>
      <c r="CY46" s="1025"/>
      <c r="CZ46" s="1025"/>
      <c r="DA46" s="1025"/>
      <c r="DB46" s="1025"/>
      <c r="DC46" s="1025"/>
      <c r="DD46" s="1025"/>
      <c r="DE46" s="1025"/>
      <c r="DF46" s="1025"/>
      <c r="DG46" s="1025"/>
      <c r="DH46" s="1025"/>
      <c r="DI46" s="1025"/>
      <c r="DJ46" s="1025"/>
      <c r="DK46" s="1025"/>
      <c r="DL46" s="1025"/>
      <c r="DM46" s="1025"/>
      <c r="DN46" s="1025"/>
      <c r="DO46" s="1025"/>
      <c r="DP46" s="1025"/>
      <c r="DQ46" s="1025"/>
      <c r="DR46" s="1025"/>
      <c r="DS46" s="1025"/>
      <c r="DT46" s="1025"/>
      <c r="DU46" s="1025"/>
      <c r="DV46" s="1025"/>
      <c r="DW46" s="1025"/>
      <c r="DX46" s="1025"/>
      <c r="DY46" s="1025"/>
      <c r="DZ46" s="1025"/>
      <c r="EA46" s="1025"/>
      <c r="EB46" s="1025"/>
      <c r="EC46" s="1025"/>
      <c r="ED46" s="1025"/>
      <c r="EE46" s="1025"/>
      <c r="EF46" s="1025"/>
      <c r="EG46" s="1025"/>
      <c r="EH46" s="1025"/>
    </row>
    <row r="47" spans="1:138" ht="15.75" customHeight="1" x14ac:dyDescent="0.3">
      <c r="A47" s="960" t="s">
        <v>651</v>
      </c>
      <c r="B47" s="960"/>
      <c r="C47" s="960"/>
      <c r="D47" s="960"/>
      <c r="E47" s="960"/>
      <c r="F47" s="960"/>
      <c r="G47" s="960"/>
      <c r="H47" s="960"/>
      <c r="I47" s="960"/>
      <c r="J47" s="960"/>
      <c r="K47" s="960"/>
      <c r="L47" s="960"/>
      <c r="M47" s="960"/>
      <c r="N47" s="960"/>
      <c r="O47" s="960"/>
      <c r="P47" s="960"/>
      <c r="Q47" s="960"/>
      <c r="R47" s="960"/>
      <c r="S47" s="960"/>
      <c r="T47" s="960"/>
      <c r="U47" s="960"/>
      <c r="V47" s="960"/>
      <c r="W47" s="960"/>
      <c r="X47" s="960"/>
      <c r="Y47" s="960"/>
      <c r="Z47" s="960"/>
      <c r="AA47" s="960"/>
      <c r="AB47" s="960"/>
      <c r="AC47" s="960"/>
      <c r="AD47" s="960"/>
      <c r="AE47" s="960"/>
      <c r="AF47" s="960"/>
      <c r="AG47" s="960"/>
      <c r="AH47" s="960"/>
      <c r="AI47" s="960"/>
      <c r="AJ47" s="960"/>
      <c r="AK47" s="960"/>
      <c r="AL47" s="960"/>
      <c r="AM47" s="960"/>
      <c r="AN47" s="960"/>
      <c r="AO47" s="960"/>
      <c r="AP47" s="960"/>
      <c r="AQ47" s="960"/>
      <c r="AR47" s="960"/>
      <c r="AS47" s="960"/>
      <c r="AT47" s="960"/>
      <c r="AU47" s="960"/>
      <c r="AV47" s="960"/>
      <c r="AW47" s="960"/>
      <c r="AX47" s="960"/>
      <c r="AY47" s="960"/>
      <c r="AZ47" s="960"/>
      <c r="BA47" s="960"/>
      <c r="BB47" s="960"/>
      <c r="BC47" s="960"/>
      <c r="BD47" s="960"/>
      <c r="BE47" s="960"/>
      <c r="BF47" s="960"/>
      <c r="BG47" s="960"/>
      <c r="BH47" s="960"/>
      <c r="BI47" s="960"/>
      <c r="BJ47" s="960"/>
      <c r="BK47" s="960"/>
      <c r="BL47" s="960"/>
      <c r="BM47" s="960"/>
      <c r="BN47" s="960"/>
      <c r="BO47" s="960"/>
      <c r="BP47" s="960"/>
      <c r="BQ47" s="960"/>
      <c r="BR47" s="960"/>
      <c r="BS47" s="960"/>
      <c r="BT47" s="960"/>
      <c r="BU47" s="960"/>
      <c r="BV47" s="960"/>
      <c r="BW47" s="960"/>
      <c r="BX47" s="960"/>
      <c r="BY47" s="960"/>
      <c r="BZ47" s="960"/>
      <c r="CA47" s="960"/>
      <c r="CB47" s="960"/>
      <c r="CC47" s="960"/>
      <c r="CD47" s="960"/>
      <c r="CE47" s="960"/>
      <c r="CF47" s="960"/>
      <c r="CG47" s="960"/>
      <c r="CH47" s="960"/>
      <c r="CI47" s="960"/>
      <c r="CJ47" s="960"/>
      <c r="CK47" s="960"/>
      <c r="CL47" s="960"/>
      <c r="CM47" s="960"/>
      <c r="CN47" s="960"/>
      <c r="CO47" s="960"/>
      <c r="CP47" s="960"/>
      <c r="CQ47" s="960"/>
      <c r="CR47" s="960"/>
      <c r="CS47" s="960"/>
      <c r="CT47" s="960"/>
      <c r="CU47" s="960"/>
      <c r="CV47" s="960"/>
      <c r="CW47" s="960"/>
      <c r="CX47" s="960"/>
      <c r="CY47" s="960"/>
      <c r="CZ47" s="960"/>
      <c r="DA47" s="960"/>
      <c r="DB47" s="960"/>
      <c r="DC47" s="960"/>
      <c r="DD47" s="960"/>
      <c r="DE47" s="960"/>
      <c r="DF47" s="960"/>
      <c r="DG47" s="960"/>
      <c r="DH47" s="960"/>
      <c r="DI47" s="960"/>
      <c r="DJ47" s="960"/>
      <c r="DK47" s="960"/>
      <c r="DL47" s="960"/>
      <c r="DM47" s="960"/>
      <c r="DN47" s="960"/>
      <c r="DO47" s="960"/>
      <c r="DP47" s="960"/>
      <c r="DQ47" s="960"/>
      <c r="DR47" s="960"/>
      <c r="DS47" s="960"/>
      <c r="DT47" s="960"/>
      <c r="DU47" s="960"/>
      <c r="DV47" s="960"/>
      <c r="DW47" s="960"/>
      <c r="DX47" s="960"/>
      <c r="DY47" s="960"/>
      <c r="DZ47" s="960"/>
      <c r="EA47" s="960"/>
      <c r="EB47" s="960"/>
      <c r="EC47" s="960"/>
      <c r="ED47" s="960"/>
      <c r="EE47" s="960"/>
      <c r="EF47" s="960"/>
      <c r="EG47" s="960"/>
      <c r="EH47" s="960"/>
    </row>
    <row r="48" spans="1:138" ht="15.75" customHeight="1" x14ac:dyDescent="0.35">
      <c r="A48" s="129"/>
      <c r="B48" s="57"/>
      <c r="C48" s="57"/>
      <c r="D48" s="57"/>
      <c r="E48" s="57"/>
      <c r="F48" s="57"/>
      <c r="G48" s="57"/>
      <c r="H48" s="57"/>
      <c r="I48" s="57"/>
      <c r="J48" s="57"/>
      <c r="K48" s="57"/>
      <c r="L48" s="57"/>
      <c r="M48" s="57"/>
      <c r="N48" s="57"/>
      <c r="O48" s="57"/>
      <c r="P48" s="57"/>
      <c r="Q48" s="57"/>
      <c r="R48" s="57"/>
      <c r="S48" s="512"/>
      <c r="T48" s="512"/>
      <c r="U48" s="512"/>
      <c r="V48" s="512"/>
      <c r="W48" s="512"/>
      <c r="X48" s="512"/>
      <c r="Y48" s="512"/>
    </row>
    <row r="49" spans="1:12" ht="15.75" hidden="1" customHeight="1" x14ac:dyDescent="0.3">
      <c r="A49" s="1026"/>
      <c r="B49" s="1026"/>
      <c r="C49" s="1026"/>
      <c r="D49" s="1026"/>
      <c r="E49" s="1026"/>
      <c r="F49" s="1026"/>
      <c r="G49" s="1026"/>
      <c r="H49" s="1026"/>
      <c r="I49" s="1026"/>
      <c r="J49" s="1026"/>
      <c r="K49" s="1026"/>
      <c r="L49" s="1026"/>
    </row>
    <row r="50" spans="1:12" ht="15.75" hidden="1" customHeight="1" x14ac:dyDescent="0.3"/>
  </sheetData>
  <mergeCells count="149">
    <mergeCell ref="DX4:EB4"/>
    <mergeCell ref="DW5:DW6"/>
    <mergeCell ref="DX5:DX6"/>
    <mergeCell ref="DY5:DY6"/>
    <mergeCell ref="DZ5:DZ6"/>
    <mergeCell ref="EA5:EA6"/>
    <mergeCell ref="EB5:EB6"/>
    <mergeCell ref="A3:EH3"/>
    <mergeCell ref="A2:EH2"/>
    <mergeCell ref="AA4:AD4"/>
    <mergeCell ref="AF4:AI4"/>
    <mergeCell ref="AK4:AN4"/>
    <mergeCell ref="AP4:AS4"/>
    <mergeCell ref="AH5:AH6"/>
    <mergeCell ref="AI5:AI6"/>
    <mergeCell ref="AK5:AK6"/>
    <mergeCell ref="A4:A6"/>
    <mergeCell ref="B4:E4"/>
    <mergeCell ref="G4:J4"/>
    <mergeCell ref="L4:O4"/>
    <mergeCell ref="Q4:T4"/>
    <mergeCell ref="V4:Y4"/>
    <mergeCell ref="X5:X6"/>
    <mergeCell ref="Y5:Y6"/>
    <mergeCell ref="A46:EH46"/>
    <mergeCell ref="A47:EH47"/>
    <mergeCell ref="Q5:Q6"/>
    <mergeCell ref="R5:R6"/>
    <mergeCell ref="A49:L49"/>
    <mergeCell ref="B5:B6"/>
    <mergeCell ref="C5:C6"/>
    <mergeCell ref="I5:I6"/>
    <mergeCell ref="J5:J6"/>
    <mergeCell ref="D5:D6"/>
    <mergeCell ref="E5:E6"/>
    <mergeCell ref="G5:G6"/>
    <mergeCell ref="H5:H6"/>
    <mergeCell ref="L5:L6"/>
    <mergeCell ref="M5:M6"/>
    <mergeCell ref="AL5:AL6"/>
    <mergeCell ref="AM5:AM6"/>
    <mergeCell ref="AN5:AN6"/>
    <mergeCell ref="AA5:AA6"/>
    <mergeCell ref="AB5:AB6"/>
    <mergeCell ref="AC5:AC6"/>
    <mergeCell ref="AD5:AD6"/>
    <mergeCell ref="AF5:AF6"/>
    <mergeCell ref="AG5:AG6"/>
    <mergeCell ref="S5:S6"/>
    <mergeCell ref="T5:T6"/>
    <mergeCell ref="V5:V6"/>
    <mergeCell ref="W5:W6"/>
    <mergeCell ref="N5:N6"/>
    <mergeCell ref="O5:O6"/>
    <mergeCell ref="AP5:AP6"/>
    <mergeCell ref="AQ5:AQ6"/>
    <mergeCell ref="AR5:AR6"/>
    <mergeCell ref="AS5:AS6"/>
    <mergeCell ref="AU5:AU6"/>
    <mergeCell ref="AZ4:BC4"/>
    <mergeCell ref="BE4:BH4"/>
    <mergeCell ref="BJ4:BM4"/>
    <mergeCell ref="BO4:BR4"/>
    <mergeCell ref="BB5:BB6"/>
    <mergeCell ref="BC5:BC6"/>
    <mergeCell ref="BE5:BE6"/>
    <mergeCell ref="BF5:BF6"/>
    <mergeCell ref="BG5:BG6"/>
    <mergeCell ref="AV5:AV6"/>
    <mergeCell ref="AW5:AW6"/>
    <mergeCell ref="AX5:AX6"/>
    <mergeCell ref="AZ5:AZ6"/>
    <mergeCell ref="BA5:BA6"/>
    <mergeCell ref="BO5:BO6"/>
    <mergeCell ref="BP5:BP6"/>
    <mergeCell ref="BQ5:BQ6"/>
    <mergeCell ref="BR5:BR6"/>
    <mergeCell ref="AU4:AX4"/>
    <mergeCell ref="BT4:BW4"/>
    <mergeCell ref="BH5:BH6"/>
    <mergeCell ref="BJ5:BJ6"/>
    <mergeCell ref="BK5:BK6"/>
    <mergeCell ref="BL5:BL6"/>
    <mergeCell ref="BM5:BM6"/>
    <mergeCell ref="CZ4:DD4"/>
    <mergeCell ref="BT5:BT6"/>
    <mergeCell ref="BU5:BU6"/>
    <mergeCell ref="BV5:BV6"/>
    <mergeCell ref="BW5:BW6"/>
    <mergeCell ref="BY5:BY6"/>
    <mergeCell ref="BZ5:BZ6"/>
    <mergeCell ref="CA5:CA6"/>
    <mergeCell ref="CB5:CB6"/>
    <mergeCell ref="CD5:CD6"/>
    <mergeCell ref="CE5:CE6"/>
    <mergeCell ref="CF5:CF6"/>
    <mergeCell ref="CG5:CG6"/>
    <mergeCell ref="BY4:CB4"/>
    <mergeCell ref="CD4:CG4"/>
    <mergeCell ref="CI4:CL4"/>
    <mergeCell ref="CN4:CR4"/>
    <mergeCell ref="CT4:CX4"/>
    <mergeCell ref="CO5:CO6"/>
    <mergeCell ref="CP5:CP6"/>
    <mergeCell ref="CQ5:CQ6"/>
    <mergeCell ref="CR5:CR6"/>
    <mergeCell ref="CT5:CT6"/>
    <mergeCell ref="CI5:CI6"/>
    <mergeCell ref="CJ5:CJ6"/>
    <mergeCell ref="CK5:CK6"/>
    <mergeCell ref="CL5:CL6"/>
    <mergeCell ref="CN5:CN6"/>
    <mergeCell ref="DH5:DH6"/>
    <mergeCell ref="DI5:DI6"/>
    <mergeCell ref="DJ5:DJ6"/>
    <mergeCell ref="DA5:DA6"/>
    <mergeCell ref="DB5:DB6"/>
    <mergeCell ref="DC5:DC6"/>
    <mergeCell ref="DD5:DD6"/>
    <mergeCell ref="DE5:DE6"/>
    <mergeCell ref="CU5:CU6"/>
    <mergeCell ref="CV5:CV6"/>
    <mergeCell ref="CW5:CW6"/>
    <mergeCell ref="CX5:CX6"/>
    <mergeCell ref="CZ5:CZ6"/>
    <mergeCell ref="EG5:EG6"/>
    <mergeCell ref="EH5:EH6"/>
    <mergeCell ref="DF4:DJ4"/>
    <mergeCell ref="DL4:DP4"/>
    <mergeCell ref="ED4:EH4"/>
    <mergeCell ref="DR4:DV4"/>
    <mergeCell ref="DQ5:DQ6"/>
    <mergeCell ref="DR5:DR6"/>
    <mergeCell ref="DS5:DS6"/>
    <mergeCell ref="DT5:DT6"/>
    <mergeCell ref="DU5:DU6"/>
    <mergeCell ref="DV5:DV6"/>
    <mergeCell ref="DP5:DP6"/>
    <mergeCell ref="EC5:EC6"/>
    <mergeCell ref="ED5:ED6"/>
    <mergeCell ref="EE5:EE6"/>
    <mergeCell ref="EF5:EF6"/>
    <mergeCell ref="DK5:DK6"/>
    <mergeCell ref="DL5:DL6"/>
    <mergeCell ref="DM5:DM6"/>
    <mergeCell ref="DN5:DN6"/>
    <mergeCell ref="DO5:DO6"/>
    <mergeCell ref="DF5:DF6"/>
    <mergeCell ref="DG5:DG6"/>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B45"/>
  <sheetViews>
    <sheetView showGridLines="0" zoomScale="80" zoomScaleNormal="80" workbookViewId="0"/>
  </sheetViews>
  <sheetFormatPr baseColWidth="10" defaultColWidth="0" defaultRowHeight="0" customHeight="1" zeroHeight="1" x14ac:dyDescent="0.3"/>
  <cols>
    <col min="1" max="1" width="30" style="41" customWidth="1"/>
    <col min="2" max="19" width="10.7109375" style="41" bestFit="1" customWidth="1"/>
    <col min="20" max="27" width="8.85546875" style="41" bestFit="1" customWidth="1"/>
    <col min="28" max="28" width="5.28515625" style="483" customWidth="1"/>
    <col min="29" max="16384" width="11.42578125" style="483" hidden="1"/>
  </cols>
  <sheetData>
    <row r="1" spans="1:27" s="489" customFormat="1" ht="15" customHeight="1" x14ac:dyDescent="0.35">
      <c r="A1" s="131"/>
      <c r="B1" s="488"/>
      <c r="C1" s="488"/>
      <c r="D1" s="488"/>
      <c r="E1" s="488"/>
      <c r="F1" s="488"/>
      <c r="G1" s="488"/>
      <c r="H1" s="488"/>
      <c r="I1" s="488"/>
      <c r="J1" s="488"/>
      <c r="K1" s="488"/>
      <c r="L1" s="488"/>
      <c r="M1" s="488"/>
      <c r="N1" s="488"/>
      <c r="O1" s="488"/>
      <c r="P1" s="488"/>
      <c r="Q1" s="488"/>
      <c r="R1" s="488"/>
      <c r="S1" s="488"/>
      <c r="T1" s="488"/>
      <c r="U1" s="488"/>
      <c r="V1" s="488"/>
      <c r="W1" s="488"/>
      <c r="X1" s="488"/>
      <c r="Y1" s="488"/>
      <c r="Z1" s="488"/>
      <c r="AA1" s="488"/>
    </row>
    <row r="2" spans="1:27" s="490" customFormat="1" ht="15" customHeight="1" x14ac:dyDescent="0.3">
      <c r="A2" s="1031" t="s">
        <v>481</v>
      </c>
      <c r="B2" s="1031"/>
      <c r="C2" s="1031"/>
      <c r="D2" s="1031"/>
      <c r="E2" s="1031"/>
      <c r="F2" s="1031"/>
      <c r="G2" s="1031"/>
      <c r="H2" s="1031"/>
      <c r="I2" s="1031"/>
      <c r="J2" s="1031"/>
      <c r="K2" s="1031"/>
      <c r="L2" s="1031"/>
      <c r="M2" s="1031"/>
      <c r="N2" s="1031"/>
      <c r="O2" s="1031"/>
      <c r="P2" s="1031"/>
      <c r="Q2" s="1031"/>
      <c r="R2" s="1031"/>
      <c r="S2" s="1031"/>
      <c r="T2" s="1031"/>
      <c r="U2" s="1031"/>
      <c r="V2" s="1031"/>
      <c r="W2" s="1031"/>
      <c r="X2" s="1031"/>
      <c r="Y2" s="1031"/>
      <c r="Z2" s="1031"/>
      <c r="AA2" s="1031"/>
    </row>
    <row r="3" spans="1:27" s="639" customFormat="1" ht="35.1" customHeight="1" thickBot="1" x14ac:dyDescent="0.4">
      <c r="A3" s="1034" t="s">
        <v>1356</v>
      </c>
      <c r="B3" s="1034"/>
      <c r="C3" s="1034"/>
      <c r="D3" s="1034"/>
      <c r="E3" s="1034"/>
      <c r="F3" s="1034"/>
      <c r="G3" s="1034"/>
      <c r="H3" s="1034"/>
      <c r="I3" s="1034"/>
      <c r="J3" s="1034"/>
      <c r="K3" s="1034"/>
      <c r="L3" s="1034"/>
      <c r="M3" s="1034"/>
      <c r="N3" s="1034"/>
      <c r="O3" s="1034"/>
      <c r="P3" s="1034"/>
      <c r="Q3" s="1034"/>
      <c r="R3" s="1034"/>
      <c r="S3" s="1034"/>
      <c r="T3" s="1034"/>
      <c r="U3" s="1034"/>
      <c r="V3" s="1034"/>
      <c r="W3" s="1034"/>
      <c r="X3" s="1034"/>
      <c r="Y3" s="1034"/>
      <c r="Z3" s="1034"/>
      <c r="AA3" s="1034"/>
    </row>
    <row r="4" spans="1:27" ht="15.75" thickTop="1" x14ac:dyDescent="0.3">
      <c r="A4" s="1029" t="s">
        <v>53</v>
      </c>
      <c r="B4" s="1032">
        <v>2000</v>
      </c>
      <c r="C4" s="1032">
        <v>2001</v>
      </c>
      <c r="D4" s="1032">
        <v>2002</v>
      </c>
      <c r="E4" s="1032">
        <v>2003</v>
      </c>
      <c r="F4" s="1032">
        <v>2004</v>
      </c>
      <c r="G4" s="1032">
        <v>2005</v>
      </c>
      <c r="H4" s="1032">
        <v>2006</v>
      </c>
      <c r="I4" s="1032">
        <v>2007</v>
      </c>
      <c r="J4" s="1035">
        <v>2008</v>
      </c>
      <c r="K4" s="1029">
        <v>2009</v>
      </c>
      <c r="L4" s="1029">
        <v>2010</v>
      </c>
      <c r="M4" s="1029">
        <v>2011</v>
      </c>
      <c r="N4" s="1029">
        <v>2012</v>
      </c>
      <c r="O4" s="1029">
        <v>2013</v>
      </c>
      <c r="P4" s="1029">
        <v>2014</v>
      </c>
      <c r="Q4" s="1029">
        <v>2015</v>
      </c>
      <c r="R4" s="1029">
        <v>2016</v>
      </c>
      <c r="S4" s="1029">
        <v>2017</v>
      </c>
      <c r="T4" s="1029">
        <v>2018</v>
      </c>
      <c r="U4" s="1029">
        <v>2019</v>
      </c>
      <c r="V4" s="1029">
        <v>2020</v>
      </c>
      <c r="W4" s="1029">
        <v>2021</v>
      </c>
      <c r="X4" s="1029">
        <v>2022</v>
      </c>
      <c r="Y4" s="1029">
        <v>2023</v>
      </c>
      <c r="Z4" s="1029">
        <v>2024</v>
      </c>
      <c r="AA4" s="1029">
        <v>2025</v>
      </c>
    </row>
    <row r="5" spans="1:27" ht="15.75" thickBot="1" x14ac:dyDescent="0.35">
      <c r="A5" s="1030"/>
      <c r="B5" s="1033"/>
      <c r="C5" s="1033"/>
      <c r="D5" s="1033"/>
      <c r="E5" s="1033"/>
      <c r="F5" s="1033"/>
      <c r="G5" s="1033"/>
      <c r="H5" s="1033"/>
      <c r="I5" s="1033"/>
      <c r="J5" s="1036"/>
      <c r="K5" s="1030"/>
      <c r="L5" s="1030"/>
      <c r="M5" s="1030"/>
      <c r="N5" s="1030"/>
      <c r="O5" s="1030"/>
      <c r="P5" s="1030"/>
      <c r="Q5" s="1030"/>
      <c r="R5" s="1030"/>
      <c r="S5" s="1030"/>
      <c r="T5" s="1030"/>
      <c r="U5" s="1030"/>
      <c r="V5" s="1030"/>
      <c r="W5" s="1030"/>
      <c r="X5" s="1030"/>
      <c r="Y5" s="1030"/>
      <c r="Z5" s="1030"/>
      <c r="AA5" s="1030"/>
    </row>
    <row r="6" spans="1:27" ht="15.75" thickTop="1" x14ac:dyDescent="0.3">
      <c r="A6" s="56"/>
      <c r="B6" s="491"/>
      <c r="C6" s="491"/>
      <c r="D6" s="491"/>
      <c r="E6" s="491"/>
      <c r="F6" s="491"/>
      <c r="G6" s="491"/>
      <c r="H6" s="491"/>
      <c r="I6" s="491"/>
      <c r="J6" s="491"/>
      <c r="K6" s="491"/>
      <c r="L6" s="491"/>
      <c r="M6" s="491"/>
      <c r="N6" s="491"/>
      <c r="O6" s="491"/>
      <c r="P6" s="491"/>
      <c r="Q6" s="491"/>
      <c r="R6" s="491"/>
      <c r="S6" s="491"/>
      <c r="T6" s="491"/>
      <c r="U6" s="491"/>
      <c r="V6" s="491"/>
      <c r="W6" s="491"/>
      <c r="X6" s="491"/>
      <c r="Y6" s="491"/>
      <c r="Z6" s="491"/>
      <c r="AA6" s="491"/>
    </row>
    <row r="7" spans="1:27" ht="15" x14ac:dyDescent="0.3">
      <c r="A7" s="492" t="s">
        <v>642</v>
      </c>
      <c r="B7" s="493">
        <v>43186</v>
      </c>
      <c r="C7" s="493">
        <v>43434</v>
      </c>
      <c r="D7" s="493">
        <v>43335</v>
      </c>
      <c r="E7" s="493">
        <v>43453</v>
      </c>
      <c r="F7" s="493">
        <v>43607</v>
      </c>
      <c r="G7" s="493">
        <v>43607</v>
      </c>
      <c r="H7" s="493">
        <v>43607</v>
      </c>
      <c r="I7" s="493">
        <v>44164</v>
      </c>
      <c r="J7" s="493">
        <v>45301</v>
      </c>
      <c r="K7" s="493">
        <v>44492</v>
      </c>
      <c r="L7" s="493">
        <v>45519</v>
      </c>
      <c r="M7" s="493">
        <v>50087</v>
      </c>
      <c r="N7" s="493">
        <v>51419</v>
      </c>
      <c r="O7" s="493">
        <v>51745</v>
      </c>
      <c r="P7" s="493">
        <v>51838</v>
      </c>
      <c r="Q7" s="493">
        <v>52052</v>
      </c>
      <c r="R7" s="493">
        <v>52177</v>
      </c>
      <c r="S7" s="493">
        <v>52624</v>
      </c>
      <c r="T7" s="494">
        <v>53490</v>
      </c>
      <c r="U7" s="494">
        <v>54116</v>
      </c>
      <c r="V7" s="494">
        <v>53582</v>
      </c>
      <c r="W7" s="495">
        <f>SUM(W9:W11)</f>
        <v>54872</v>
      </c>
      <c r="X7" s="495">
        <v>56464</v>
      </c>
      <c r="Y7" s="495">
        <v>56461</v>
      </c>
      <c r="Z7" s="495">
        <v>57519</v>
      </c>
      <c r="AA7" s="495">
        <v>58325</v>
      </c>
    </row>
    <row r="8" spans="1:27" ht="15" x14ac:dyDescent="0.3">
      <c r="A8" s="496"/>
      <c r="B8" s="493"/>
      <c r="C8" s="493"/>
      <c r="D8" s="493"/>
      <c r="E8" s="493"/>
      <c r="F8" s="493"/>
      <c r="G8" s="493"/>
      <c r="H8" s="493"/>
      <c r="I8" s="493"/>
      <c r="J8" s="493"/>
      <c r="K8" s="493"/>
      <c r="L8" s="493"/>
      <c r="M8" s="493"/>
      <c r="N8" s="493"/>
      <c r="O8" s="493"/>
      <c r="P8" s="493"/>
      <c r="Q8" s="493"/>
      <c r="R8" s="493"/>
      <c r="S8" s="493"/>
      <c r="T8" s="494"/>
      <c r="U8" s="494"/>
      <c r="V8" s="494"/>
      <c r="W8" s="494"/>
      <c r="X8" s="494"/>
      <c r="Y8" s="494"/>
      <c r="Z8" s="494"/>
      <c r="AA8" s="494"/>
    </row>
    <row r="9" spans="1:27" ht="15" x14ac:dyDescent="0.3">
      <c r="A9" s="492" t="s">
        <v>641</v>
      </c>
      <c r="B9" s="493">
        <v>28622</v>
      </c>
      <c r="C9" s="493">
        <v>28951</v>
      </c>
      <c r="D9" s="493">
        <v>29039</v>
      </c>
      <c r="E9" s="493">
        <v>29131</v>
      </c>
      <c r="F9" s="493">
        <v>29233</v>
      </c>
      <c r="G9" s="493">
        <v>29233</v>
      </c>
      <c r="H9" s="493">
        <v>29233</v>
      </c>
      <c r="I9" s="493">
        <v>29350</v>
      </c>
      <c r="J9" s="493">
        <v>29932</v>
      </c>
      <c r="K9" s="493">
        <v>29728</v>
      </c>
      <c r="L9" s="493">
        <v>30296</v>
      </c>
      <c r="M9" s="493">
        <v>32071</v>
      </c>
      <c r="N9" s="493">
        <v>32818</v>
      </c>
      <c r="O9" s="493">
        <v>32860</v>
      </c>
      <c r="P9" s="493">
        <v>32941</v>
      </c>
      <c r="Q9" s="493">
        <v>33072</v>
      </c>
      <c r="R9" s="493">
        <v>33026</v>
      </c>
      <c r="S9" s="493">
        <v>33249</v>
      </c>
      <c r="T9" s="494">
        <v>33752</v>
      </c>
      <c r="U9" s="494">
        <v>34405</v>
      </c>
      <c r="V9" s="494">
        <v>34125</v>
      </c>
      <c r="W9" s="494">
        <v>35871</v>
      </c>
      <c r="X9" s="494">
        <v>37627</v>
      </c>
      <c r="Y9" s="494">
        <v>37182</v>
      </c>
      <c r="Z9" s="494">
        <v>38548</v>
      </c>
      <c r="AA9" s="494">
        <v>38824</v>
      </c>
    </row>
    <row r="10" spans="1:27" ht="15" x14ac:dyDescent="0.3">
      <c r="A10" s="496"/>
      <c r="B10" s="493"/>
      <c r="C10" s="493"/>
      <c r="D10" s="493"/>
      <c r="E10" s="493"/>
      <c r="F10" s="493"/>
      <c r="G10" s="493"/>
      <c r="H10" s="493"/>
      <c r="I10" s="493"/>
      <c r="J10" s="493"/>
      <c r="K10" s="493"/>
      <c r="L10" s="493"/>
      <c r="M10" s="493"/>
      <c r="N10" s="493"/>
      <c r="O10" s="493"/>
      <c r="P10" s="493"/>
      <c r="Q10" s="493"/>
      <c r="R10" s="493"/>
      <c r="S10" s="493"/>
      <c r="T10" s="494"/>
      <c r="U10" s="494"/>
      <c r="V10" s="494"/>
      <c r="W10" s="494"/>
      <c r="X10" s="494"/>
      <c r="Y10" s="494"/>
      <c r="Z10" s="494"/>
      <c r="AA10" s="494"/>
    </row>
    <row r="11" spans="1:27" ht="15" x14ac:dyDescent="0.3">
      <c r="A11" s="492" t="s">
        <v>640</v>
      </c>
      <c r="B11" s="493">
        <v>14564</v>
      </c>
      <c r="C11" s="493">
        <v>14483</v>
      </c>
      <c r="D11" s="493">
        <v>14296</v>
      </c>
      <c r="E11" s="493">
        <v>14322</v>
      </c>
      <c r="F11" s="493">
        <v>14374</v>
      </c>
      <c r="G11" s="493">
        <v>14374</v>
      </c>
      <c r="H11" s="493">
        <v>14374</v>
      </c>
      <c r="I11" s="493">
        <v>14814</v>
      </c>
      <c r="J11" s="493">
        <v>15369</v>
      </c>
      <c r="K11" s="493">
        <v>14764</v>
      </c>
      <c r="L11" s="493">
        <v>15223</v>
      </c>
      <c r="M11" s="493">
        <v>18016</v>
      </c>
      <c r="N11" s="493">
        <v>18601</v>
      </c>
      <c r="O11" s="493">
        <v>18885</v>
      </c>
      <c r="P11" s="493">
        <v>18897</v>
      </c>
      <c r="Q11" s="493">
        <v>18980</v>
      </c>
      <c r="R11" s="493">
        <v>19151</v>
      </c>
      <c r="S11" s="493">
        <v>19375</v>
      </c>
      <c r="T11" s="494">
        <v>19738</v>
      </c>
      <c r="U11" s="494">
        <v>19711</v>
      </c>
      <c r="V11" s="494">
        <v>19457</v>
      </c>
      <c r="W11" s="494">
        <v>19001</v>
      </c>
      <c r="X11" s="494">
        <v>18837</v>
      </c>
      <c r="Y11" s="494">
        <v>19279</v>
      </c>
      <c r="Z11" s="494">
        <v>18971</v>
      </c>
      <c r="AA11" s="494">
        <v>19501</v>
      </c>
    </row>
    <row r="12" spans="1:27" ht="15" x14ac:dyDescent="0.3">
      <c r="A12" s="496"/>
      <c r="B12" s="493"/>
      <c r="C12" s="493"/>
      <c r="D12" s="493"/>
      <c r="E12" s="493"/>
      <c r="F12" s="493"/>
      <c r="G12" s="493"/>
      <c r="H12" s="493"/>
      <c r="I12" s="493"/>
      <c r="J12" s="493"/>
      <c r="K12" s="493"/>
      <c r="L12" s="493"/>
      <c r="M12" s="493"/>
      <c r="N12" s="493"/>
      <c r="O12" s="493"/>
      <c r="P12" s="493"/>
      <c r="Q12" s="493"/>
      <c r="R12" s="493"/>
      <c r="S12" s="493"/>
      <c r="T12" s="494"/>
      <c r="U12" s="494"/>
      <c r="V12" s="494"/>
      <c r="W12" s="494"/>
      <c r="X12" s="494"/>
      <c r="Y12" s="494"/>
      <c r="Z12" s="494"/>
      <c r="AA12" s="494"/>
    </row>
    <row r="13" spans="1:27" ht="15" x14ac:dyDescent="0.3">
      <c r="A13" s="492" t="s">
        <v>639</v>
      </c>
      <c r="B13" s="493">
        <v>4916</v>
      </c>
      <c r="C13" s="493">
        <v>4815</v>
      </c>
      <c r="D13" s="493">
        <v>4537</v>
      </c>
      <c r="E13" s="493">
        <v>4494</v>
      </c>
      <c r="F13" s="493">
        <v>4504</v>
      </c>
      <c r="G13" s="493">
        <v>4504</v>
      </c>
      <c r="H13" s="493">
        <v>4504</v>
      </c>
      <c r="I13" s="493">
        <v>4409</v>
      </c>
      <c r="J13" s="493">
        <v>4385</v>
      </c>
      <c r="K13" s="493">
        <v>3927</v>
      </c>
      <c r="L13" s="493">
        <v>3730</v>
      </c>
      <c r="M13" s="493">
        <v>2634</v>
      </c>
      <c r="N13" s="493">
        <v>2867</v>
      </c>
      <c r="O13" s="493">
        <v>2877</v>
      </c>
      <c r="P13" s="493">
        <v>2868</v>
      </c>
      <c r="Q13" s="493">
        <v>2898</v>
      </c>
      <c r="R13" s="493">
        <v>3011</v>
      </c>
      <c r="S13" s="493">
        <v>3039</v>
      </c>
      <c r="T13" s="494">
        <v>3061</v>
      </c>
      <c r="U13" s="494">
        <v>2889</v>
      </c>
      <c r="V13" s="494">
        <v>2997</v>
      </c>
      <c r="W13" s="494">
        <v>3188</v>
      </c>
      <c r="X13" s="494">
        <v>2263</v>
      </c>
      <c r="Y13" s="494">
        <v>2890</v>
      </c>
      <c r="Z13" s="494">
        <v>2413</v>
      </c>
      <c r="AA13" s="494">
        <v>2387</v>
      </c>
    </row>
    <row r="14" spans="1:27" ht="15" x14ac:dyDescent="0.3">
      <c r="A14" s="496"/>
      <c r="B14" s="493"/>
      <c r="C14" s="493"/>
      <c r="D14" s="493"/>
      <c r="E14" s="493"/>
      <c r="F14" s="493"/>
      <c r="G14" s="493"/>
      <c r="H14" s="493"/>
      <c r="I14" s="493"/>
      <c r="J14" s="493"/>
      <c r="K14" s="493"/>
      <c r="L14" s="493"/>
      <c r="M14" s="493"/>
      <c r="N14" s="493"/>
      <c r="O14" s="493"/>
      <c r="P14" s="493"/>
      <c r="Q14" s="493"/>
      <c r="R14" s="493"/>
      <c r="S14" s="493"/>
      <c r="T14" s="494"/>
      <c r="U14" s="494"/>
      <c r="V14" s="494"/>
      <c r="W14" s="494"/>
      <c r="X14" s="494"/>
      <c r="Y14" s="494"/>
      <c r="Z14" s="494"/>
      <c r="AA14" s="494"/>
    </row>
    <row r="15" spans="1:27" ht="15" x14ac:dyDescent="0.3">
      <c r="A15" s="492" t="s">
        <v>638</v>
      </c>
      <c r="B15" s="493">
        <v>1622</v>
      </c>
      <c r="C15" s="493">
        <v>1711</v>
      </c>
      <c r="D15" s="493">
        <v>1718</v>
      </c>
      <c r="E15" s="493">
        <v>1720</v>
      </c>
      <c r="F15" s="493">
        <v>1715</v>
      </c>
      <c r="G15" s="493">
        <v>1715</v>
      </c>
      <c r="H15" s="493">
        <v>1715</v>
      </c>
      <c r="I15" s="493">
        <v>1734</v>
      </c>
      <c r="J15" s="493">
        <v>1774</v>
      </c>
      <c r="K15" s="493">
        <v>1768</v>
      </c>
      <c r="L15" s="493">
        <v>1775</v>
      </c>
      <c r="M15" s="493">
        <v>1944</v>
      </c>
      <c r="N15" s="493">
        <v>1574</v>
      </c>
      <c r="O15" s="493">
        <v>1545</v>
      </c>
      <c r="P15" s="493">
        <v>1569</v>
      </c>
      <c r="Q15" s="493">
        <v>1561</v>
      </c>
      <c r="R15" s="493">
        <v>1540</v>
      </c>
      <c r="S15" s="493">
        <v>1562</v>
      </c>
      <c r="T15" s="494">
        <v>1845</v>
      </c>
      <c r="U15" s="494">
        <v>1905</v>
      </c>
      <c r="V15" s="494">
        <v>1928</v>
      </c>
      <c r="W15" s="494">
        <v>2004</v>
      </c>
      <c r="X15" s="494">
        <v>2196</v>
      </c>
      <c r="Y15" s="494">
        <v>2299</v>
      </c>
      <c r="Z15" s="494">
        <v>2363</v>
      </c>
      <c r="AA15" s="494">
        <v>2322</v>
      </c>
    </row>
    <row r="16" spans="1:27" ht="15" x14ac:dyDescent="0.3">
      <c r="A16" s="496"/>
      <c r="B16" s="493"/>
      <c r="C16" s="493"/>
      <c r="D16" s="493"/>
      <c r="E16" s="493"/>
      <c r="F16" s="493"/>
      <c r="G16" s="493"/>
      <c r="H16" s="493"/>
      <c r="I16" s="493"/>
      <c r="J16" s="493"/>
      <c r="K16" s="493"/>
      <c r="L16" s="493"/>
      <c r="M16" s="493"/>
      <c r="N16" s="493"/>
      <c r="O16" s="493"/>
      <c r="P16" s="493"/>
      <c r="Q16" s="493"/>
      <c r="R16" s="493"/>
      <c r="S16" s="493"/>
      <c r="T16" s="494"/>
      <c r="U16" s="494"/>
      <c r="V16" s="494"/>
      <c r="W16" s="494"/>
      <c r="X16" s="494"/>
      <c r="Y16" s="494"/>
      <c r="Z16" s="494"/>
      <c r="AA16" s="494"/>
    </row>
    <row r="17" spans="1:27" ht="15" x14ac:dyDescent="0.3">
      <c r="A17" s="492" t="s">
        <v>637</v>
      </c>
      <c r="B17" s="493">
        <v>14089</v>
      </c>
      <c r="C17" s="493">
        <v>13249</v>
      </c>
      <c r="D17" s="493">
        <v>13272</v>
      </c>
      <c r="E17" s="493">
        <v>13318</v>
      </c>
      <c r="F17" s="493">
        <v>13418</v>
      </c>
      <c r="G17" s="493">
        <v>13418</v>
      </c>
      <c r="H17" s="493">
        <v>13851</v>
      </c>
      <c r="I17" s="493">
        <v>14542</v>
      </c>
      <c r="J17" s="493">
        <v>14523</v>
      </c>
      <c r="K17" s="493">
        <v>15240</v>
      </c>
      <c r="L17" s="493">
        <v>15601</v>
      </c>
      <c r="M17" s="493">
        <v>17070</v>
      </c>
      <c r="N17" s="493">
        <v>17820</v>
      </c>
      <c r="O17" s="493">
        <v>17734</v>
      </c>
      <c r="P17" s="493">
        <v>17747</v>
      </c>
      <c r="Q17" s="493">
        <v>17808</v>
      </c>
      <c r="R17" s="493">
        <v>17808</v>
      </c>
      <c r="S17" s="493">
        <v>17971</v>
      </c>
      <c r="T17" s="494">
        <v>18247</v>
      </c>
      <c r="U17" s="494">
        <v>18531</v>
      </c>
      <c r="V17" s="494">
        <v>18561</v>
      </c>
      <c r="W17" s="494">
        <v>18825</v>
      </c>
      <c r="X17" s="494">
        <v>19005</v>
      </c>
      <c r="Y17" s="494">
        <v>19269</v>
      </c>
      <c r="Z17" s="494">
        <v>19509</v>
      </c>
      <c r="AA17" s="494">
        <v>19859</v>
      </c>
    </row>
    <row r="18" spans="1:27" ht="15" x14ac:dyDescent="0.3">
      <c r="A18" s="496"/>
      <c r="B18" s="493"/>
      <c r="C18" s="493"/>
      <c r="D18" s="493"/>
      <c r="E18" s="493"/>
      <c r="F18" s="493"/>
      <c r="G18" s="493"/>
      <c r="H18" s="493"/>
      <c r="I18" s="493"/>
      <c r="J18" s="493"/>
      <c r="K18" s="493"/>
      <c r="L18" s="493"/>
      <c r="M18" s="493"/>
      <c r="N18" s="493"/>
      <c r="O18" s="493"/>
      <c r="P18" s="493"/>
      <c r="Q18" s="493"/>
      <c r="R18" s="493"/>
      <c r="S18" s="493"/>
      <c r="T18" s="494"/>
      <c r="U18" s="494"/>
      <c r="V18" s="494"/>
      <c r="W18" s="494"/>
      <c r="X18" s="494"/>
      <c r="Y18" s="494"/>
      <c r="Z18" s="494"/>
      <c r="AA18" s="494"/>
    </row>
    <row r="19" spans="1:27" ht="16.5" x14ac:dyDescent="0.3">
      <c r="A19" s="492" t="s">
        <v>1238</v>
      </c>
      <c r="B19" s="493"/>
      <c r="C19" s="493">
        <v>1026</v>
      </c>
      <c r="D19" s="493">
        <v>1033</v>
      </c>
      <c r="E19" s="493">
        <v>1040</v>
      </c>
      <c r="F19" s="493">
        <v>1056</v>
      </c>
      <c r="G19" s="493">
        <v>1056</v>
      </c>
      <c r="H19" s="493">
        <v>1056</v>
      </c>
      <c r="I19" s="493">
        <v>1186</v>
      </c>
      <c r="J19" s="493">
        <v>1195</v>
      </c>
      <c r="K19" s="493">
        <v>1156</v>
      </c>
      <c r="L19" s="493">
        <v>1160</v>
      </c>
      <c r="M19" s="493">
        <v>1029</v>
      </c>
      <c r="N19" s="493">
        <v>1083</v>
      </c>
      <c r="O19" s="493">
        <v>1086</v>
      </c>
      <c r="P19" s="493">
        <v>1087</v>
      </c>
      <c r="Q19" s="493">
        <v>1088</v>
      </c>
      <c r="R19" s="493">
        <v>1088</v>
      </c>
      <c r="S19" s="493">
        <v>1092</v>
      </c>
      <c r="T19" s="494">
        <v>1103</v>
      </c>
      <c r="U19" s="494">
        <v>5722</v>
      </c>
      <c r="V19" s="494">
        <v>5743</v>
      </c>
      <c r="W19" s="494">
        <v>5926</v>
      </c>
      <c r="X19" s="494">
        <v>6011</v>
      </c>
      <c r="Y19" s="494">
        <v>6405</v>
      </c>
      <c r="Z19" s="494">
        <v>6440</v>
      </c>
      <c r="AA19" s="494">
        <v>6359</v>
      </c>
    </row>
    <row r="20" spans="1:27" ht="15" x14ac:dyDescent="0.3">
      <c r="A20" s="496"/>
      <c r="B20" s="493"/>
      <c r="C20" s="493"/>
      <c r="D20" s="493"/>
      <c r="E20" s="493"/>
      <c r="F20" s="493"/>
      <c r="G20" s="493"/>
      <c r="H20" s="493"/>
      <c r="I20" s="493"/>
      <c r="J20" s="493"/>
      <c r="K20" s="493"/>
      <c r="L20" s="493"/>
      <c r="M20" s="493"/>
      <c r="N20" s="493"/>
      <c r="O20" s="493"/>
      <c r="P20" s="493"/>
      <c r="Q20" s="493"/>
      <c r="R20" s="493"/>
      <c r="S20" s="493"/>
      <c r="T20" s="494"/>
      <c r="U20" s="494"/>
      <c r="V20" s="494"/>
      <c r="W20" s="494"/>
      <c r="X20" s="494"/>
      <c r="Y20" s="494"/>
      <c r="Z20" s="494"/>
      <c r="AA20" s="494"/>
    </row>
    <row r="21" spans="1:27" ht="16.5" x14ac:dyDescent="0.3">
      <c r="A21" s="492" t="s">
        <v>1239</v>
      </c>
      <c r="B21" s="493">
        <v>972</v>
      </c>
      <c r="C21" s="493">
        <v>989</v>
      </c>
      <c r="D21" s="493">
        <v>1003</v>
      </c>
      <c r="E21" s="493">
        <v>1007</v>
      </c>
      <c r="F21" s="493">
        <v>1016</v>
      </c>
      <c r="G21" s="493">
        <v>1016</v>
      </c>
      <c r="H21" s="493">
        <v>1016</v>
      </c>
      <c r="I21" s="493">
        <v>1270</v>
      </c>
      <c r="J21" s="493">
        <v>1172</v>
      </c>
      <c r="K21" s="493">
        <v>1181</v>
      </c>
      <c r="L21" s="493">
        <v>1191</v>
      </c>
      <c r="M21" s="493">
        <v>1160</v>
      </c>
      <c r="N21" s="493">
        <v>1264</v>
      </c>
      <c r="O21" s="493">
        <v>1346</v>
      </c>
      <c r="P21" s="493">
        <v>1346</v>
      </c>
      <c r="Q21" s="493">
        <v>1335</v>
      </c>
      <c r="R21" s="493">
        <v>1326</v>
      </c>
      <c r="S21" s="493">
        <v>1326</v>
      </c>
      <c r="T21" s="494">
        <v>1427</v>
      </c>
      <c r="U21" s="494">
        <v>1346</v>
      </c>
      <c r="V21" s="494">
        <v>1327</v>
      </c>
      <c r="W21" s="494">
        <v>1430</v>
      </c>
      <c r="X21" s="494">
        <v>1412</v>
      </c>
      <c r="Y21" s="494">
        <v>1393</v>
      </c>
      <c r="Z21" s="494">
        <v>1411</v>
      </c>
      <c r="AA21" s="494">
        <v>1576</v>
      </c>
    </row>
    <row r="22" spans="1:27" ht="15" x14ac:dyDescent="0.3">
      <c r="A22" s="496"/>
      <c r="B22" s="493"/>
      <c r="C22" s="493"/>
      <c r="D22" s="493"/>
      <c r="E22" s="493"/>
      <c r="F22" s="493"/>
      <c r="G22" s="493"/>
      <c r="H22" s="493"/>
      <c r="I22" s="493"/>
      <c r="J22" s="493"/>
      <c r="K22" s="493"/>
      <c r="L22" s="493"/>
      <c r="M22" s="493"/>
      <c r="N22" s="493"/>
      <c r="O22" s="493"/>
      <c r="P22" s="493"/>
      <c r="Q22" s="493"/>
      <c r="R22" s="493"/>
      <c r="S22" s="493"/>
      <c r="T22" s="494"/>
      <c r="U22" s="494"/>
      <c r="V22" s="494"/>
      <c r="W22" s="494"/>
      <c r="X22" s="494"/>
      <c r="Y22" s="494"/>
      <c r="Z22" s="494"/>
      <c r="AA22" s="494"/>
    </row>
    <row r="23" spans="1:27" ht="15" x14ac:dyDescent="0.3">
      <c r="A23" s="492" t="s">
        <v>636</v>
      </c>
      <c r="B23" s="493">
        <v>470</v>
      </c>
      <c r="C23" s="493">
        <v>472</v>
      </c>
      <c r="D23" s="493">
        <v>447</v>
      </c>
      <c r="E23" s="493">
        <v>446</v>
      </c>
      <c r="F23" s="493">
        <v>446</v>
      </c>
      <c r="G23" s="493">
        <v>446</v>
      </c>
      <c r="H23" s="493">
        <v>446</v>
      </c>
      <c r="I23" s="493">
        <v>446</v>
      </c>
      <c r="J23" s="493">
        <v>454</v>
      </c>
      <c r="K23" s="493">
        <v>439</v>
      </c>
      <c r="L23" s="493">
        <v>434</v>
      </c>
      <c r="M23" s="493">
        <v>384</v>
      </c>
      <c r="N23" s="493">
        <v>385</v>
      </c>
      <c r="O23" s="493">
        <v>391</v>
      </c>
      <c r="P23" s="493">
        <v>391</v>
      </c>
      <c r="Q23" s="493">
        <v>395</v>
      </c>
      <c r="R23" s="493">
        <v>391</v>
      </c>
      <c r="S23" s="493">
        <v>392</v>
      </c>
      <c r="T23" s="494">
        <v>395</v>
      </c>
      <c r="U23" s="494">
        <v>405</v>
      </c>
      <c r="V23" s="494">
        <v>401</v>
      </c>
      <c r="W23" s="494">
        <v>402</v>
      </c>
      <c r="X23" s="494">
        <v>406</v>
      </c>
      <c r="Y23" s="494">
        <v>405</v>
      </c>
      <c r="Z23" s="494">
        <v>407</v>
      </c>
      <c r="AA23" s="494">
        <v>394</v>
      </c>
    </row>
    <row r="24" spans="1:27" ht="15" x14ac:dyDescent="0.3">
      <c r="A24" s="496"/>
      <c r="B24" s="493"/>
      <c r="C24" s="493"/>
      <c r="D24" s="493"/>
      <c r="E24" s="493"/>
      <c r="F24" s="493"/>
      <c r="G24" s="493"/>
      <c r="H24" s="493"/>
      <c r="I24" s="493"/>
      <c r="J24" s="493"/>
      <c r="K24" s="493"/>
      <c r="L24" s="493"/>
      <c r="M24" s="493"/>
      <c r="N24" s="493"/>
      <c r="O24" s="493"/>
      <c r="P24" s="493"/>
      <c r="Q24" s="493"/>
      <c r="R24" s="493"/>
      <c r="S24" s="493"/>
      <c r="T24" s="494"/>
      <c r="U24" s="494"/>
      <c r="V24" s="494"/>
      <c r="W24" s="494"/>
      <c r="X24" s="494"/>
      <c r="Y24" s="494"/>
      <c r="Z24" s="494"/>
      <c r="AA24" s="494"/>
    </row>
    <row r="25" spans="1:27" ht="16.5" x14ac:dyDescent="0.3">
      <c r="A25" s="492" t="s">
        <v>1240</v>
      </c>
      <c r="B25" s="493">
        <v>496</v>
      </c>
      <c r="C25" s="493">
        <v>503</v>
      </c>
      <c r="D25" s="493">
        <v>520</v>
      </c>
      <c r="E25" s="493">
        <v>524</v>
      </c>
      <c r="F25" s="493">
        <v>531</v>
      </c>
      <c r="G25" s="493">
        <v>531</v>
      </c>
      <c r="H25" s="493">
        <v>531</v>
      </c>
      <c r="I25" s="493">
        <v>541</v>
      </c>
      <c r="J25" s="493">
        <v>540</v>
      </c>
      <c r="K25" s="493">
        <v>539</v>
      </c>
      <c r="L25" s="493">
        <v>540</v>
      </c>
      <c r="M25" s="493">
        <v>541</v>
      </c>
      <c r="N25" s="493">
        <v>540</v>
      </c>
      <c r="O25" s="493">
        <v>584</v>
      </c>
      <c r="P25" s="493">
        <v>584</v>
      </c>
      <c r="Q25" s="493">
        <v>585</v>
      </c>
      <c r="R25" s="493">
        <v>584</v>
      </c>
      <c r="S25" s="493">
        <v>587</v>
      </c>
      <c r="T25" s="494">
        <v>589</v>
      </c>
      <c r="U25" s="494">
        <v>589</v>
      </c>
      <c r="V25" s="494">
        <v>586</v>
      </c>
      <c r="W25" s="494">
        <v>596</v>
      </c>
      <c r="X25" s="494">
        <v>597</v>
      </c>
      <c r="Y25" s="494">
        <v>625</v>
      </c>
      <c r="Z25" s="494">
        <v>627</v>
      </c>
      <c r="AA25" s="494">
        <v>602</v>
      </c>
    </row>
    <row r="26" spans="1:27" ht="15" x14ac:dyDescent="0.3">
      <c r="A26" s="496"/>
      <c r="B26" s="493"/>
      <c r="C26" s="493"/>
      <c r="D26" s="493"/>
      <c r="E26" s="493"/>
      <c r="F26" s="493"/>
      <c r="G26" s="493"/>
      <c r="H26" s="493"/>
      <c r="I26" s="493"/>
      <c r="J26" s="493"/>
      <c r="K26" s="493"/>
      <c r="L26" s="493"/>
      <c r="M26" s="493"/>
      <c r="N26" s="493"/>
      <c r="O26" s="493"/>
      <c r="P26" s="493"/>
      <c r="Q26" s="493"/>
      <c r="R26" s="493"/>
      <c r="S26" s="493"/>
      <c r="T26" s="494"/>
      <c r="U26" s="494"/>
      <c r="V26" s="494"/>
      <c r="W26" s="494"/>
      <c r="X26" s="494"/>
      <c r="Y26" s="494"/>
      <c r="Z26" s="494"/>
      <c r="AA26" s="494"/>
    </row>
    <row r="27" spans="1:27" ht="15" x14ac:dyDescent="0.3">
      <c r="A27" s="492" t="s">
        <v>635</v>
      </c>
      <c r="B27" s="493">
        <v>886</v>
      </c>
      <c r="C27" s="493">
        <v>902</v>
      </c>
      <c r="D27" s="493">
        <v>919</v>
      </c>
      <c r="E27" s="493">
        <v>926</v>
      </c>
      <c r="F27" s="493">
        <v>923</v>
      </c>
      <c r="G27" s="493">
        <v>923</v>
      </c>
      <c r="H27" s="493">
        <v>926</v>
      </c>
      <c r="I27" s="493">
        <v>942</v>
      </c>
      <c r="J27" s="493">
        <v>971</v>
      </c>
      <c r="K27" s="493">
        <v>1003</v>
      </c>
      <c r="L27" s="493">
        <v>1029</v>
      </c>
      <c r="M27" s="493">
        <v>1024</v>
      </c>
      <c r="N27" s="493">
        <v>1034</v>
      </c>
      <c r="O27" s="493">
        <v>1064</v>
      </c>
      <c r="P27" s="493">
        <v>1076</v>
      </c>
      <c r="Q27" s="493">
        <v>1078</v>
      </c>
      <c r="R27" s="493">
        <v>1078</v>
      </c>
      <c r="S27" s="493">
        <v>1082</v>
      </c>
      <c r="T27" s="494">
        <v>1088</v>
      </c>
      <c r="U27" s="494">
        <v>1102</v>
      </c>
      <c r="V27" s="494">
        <v>1105</v>
      </c>
      <c r="W27" s="494">
        <v>1133</v>
      </c>
      <c r="X27" s="494">
        <v>1141</v>
      </c>
      <c r="Y27" s="494">
        <v>1146</v>
      </c>
      <c r="Z27" s="494">
        <v>1284</v>
      </c>
      <c r="AA27" s="494">
        <v>1213</v>
      </c>
    </row>
    <row r="28" spans="1:27" ht="15" x14ac:dyDescent="0.3">
      <c r="A28" s="496"/>
      <c r="B28" s="493"/>
      <c r="C28" s="493"/>
      <c r="D28" s="493"/>
      <c r="E28" s="493"/>
      <c r="F28" s="493"/>
      <c r="G28" s="493"/>
      <c r="H28" s="493"/>
      <c r="I28" s="493"/>
      <c r="J28" s="493"/>
      <c r="K28" s="493"/>
      <c r="L28" s="493"/>
      <c r="M28" s="493"/>
      <c r="N28" s="493"/>
      <c r="O28" s="493"/>
      <c r="P28" s="493"/>
      <c r="Q28" s="493"/>
      <c r="R28" s="493"/>
      <c r="S28" s="493"/>
      <c r="T28" s="494"/>
      <c r="U28" s="494"/>
      <c r="V28" s="494"/>
      <c r="W28" s="494"/>
      <c r="X28" s="494"/>
      <c r="Y28" s="494"/>
      <c r="Z28" s="494"/>
      <c r="AA28" s="494"/>
    </row>
    <row r="29" spans="1:27" ht="15" x14ac:dyDescent="0.3">
      <c r="A29" s="492" t="s">
        <v>634</v>
      </c>
      <c r="B29" s="493">
        <v>31</v>
      </c>
      <c r="C29" s="493">
        <v>32</v>
      </c>
      <c r="D29" s="493">
        <v>35</v>
      </c>
      <c r="E29" s="493">
        <v>35</v>
      </c>
      <c r="F29" s="493">
        <v>35</v>
      </c>
      <c r="G29" s="493">
        <v>35</v>
      </c>
      <c r="H29" s="493">
        <v>35</v>
      </c>
      <c r="I29" s="493">
        <v>35</v>
      </c>
      <c r="J29" s="493">
        <v>38</v>
      </c>
      <c r="K29" s="493">
        <v>40</v>
      </c>
      <c r="L29" s="493">
        <v>41</v>
      </c>
      <c r="M29" s="493">
        <v>59</v>
      </c>
      <c r="N29" s="493">
        <v>65</v>
      </c>
      <c r="O29" s="493">
        <v>65</v>
      </c>
      <c r="P29" s="493">
        <v>66</v>
      </c>
      <c r="Q29" s="493">
        <v>67</v>
      </c>
      <c r="R29" s="493">
        <v>66</v>
      </c>
      <c r="S29" s="493">
        <v>68</v>
      </c>
      <c r="T29" s="494">
        <v>70</v>
      </c>
      <c r="U29" s="494">
        <v>70</v>
      </c>
      <c r="V29" s="494">
        <v>69</v>
      </c>
      <c r="W29" s="494">
        <v>72</v>
      </c>
      <c r="X29" s="494">
        <v>75</v>
      </c>
      <c r="Y29" s="494">
        <v>74</v>
      </c>
      <c r="Z29" s="494">
        <v>74</v>
      </c>
      <c r="AA29" s="494">
        <v>75</v>
      </c>
    </row>
    <row r="30" spans="1:27" ht="15" x14ac:dyDescent="0.3">
      <c r="A30" s="496"/>
      <c r="B30" s="493"/>
      <c r="C30" s="493"/>
      <c r="D30" s="493"/>
      <c r="E30" s="493"/>
      <c r="F30" s="493"/>
      <c r="G30" s="493"/>
      <c r="H30" s="493"/>
      <c r="I30" s="493"/>
      <c r="J30" s="493"/>
      <c r="K30" s="493"/>
      <c r="L30" s="493"/>
      <c r="M30" s="493"/>
      <c r="N30" s="493"/>
      <c r="O30" s="493"/>
      <c r="P30" s="493"/>
      <c r="Q30" s="493"/>
      <c r="R30" s="493"/>
      <c r="S30" s="493"/>
      <c r="T30" s="494"/>
      <c r="U30" s="494"/>
      <c r="V30" s="494"/>
      <c r="W30" s="494"/>
      <c r="X30" s="494"/>
      <c r="Y30" s="494"/>
      <c r="Z30" s="494"/>
      <c r="AA30" s="494"/>
    </row>
    <row r="31" spans="1:27" ht="15" x14ac:dyDescent="0.3">
      <c r="A31" s="492" t="s">
        <v>633</v>
      </c>
      <c r="B31" s="493">
        <v>1199</v>
      </c>
      <c r="C31" s="493">
        <v>1184</v>
      </c>
      <c r="D31" s="493">
        <v>1188</v>
      </c>
      <c r="E31" s="493">
        <v>1194</v>
      </c>
      <c r="F31" s="493">
        <v>1196</v>
      </c>
      <c r="G31" s="493">
        <v>1197</v>
      </c>
      <c r="H31" s="493">
        <v>1210</v>
      </c>
      <c r="I31" s="493">
        <v>1212</v>
      </c>
      <c r="J31" s="493">
        <v>1223</v>
      </c>
      <c r="K31" s="493">
        <v>1233</v>
      </c>
      <c r="L31" s="493">
        <v>1241</v>
      </c>
      <c r="M31" s="493">
        <v>1251</v>
      </c>
      <c r="N31" s="493">
        <v>1255</v>
      </c>
      <c r="O31" s="493">
        <v>1258</v>
      </c>
      <c r="P31" s="493">
        <v>1268</v>
      </c>
      <c r="Q31" s="493">
        <v>1267</v>
      </c>
      <c r="R31" s="493">
        <v>1266</v>
      </c>
      <c r="S31" s="493">
        <v>1271</v>
      </c>
      <c r="T31" s="494">
        <v>1282</v>
      </c>
      <c r="U31" s="494">
        <v>1293</v>
      </c>
      <c r="V31" s="494">
        <v>1291</v>
      </c>
      <c r="W31" s="494">
        <v>1310</v>
      </c>
      <c r="X31" s="494">
        <v>1316</v>
      </c>
      <c r="Y31" s="494">
        <v>1344</v>
      </c>
      <c r="Z31" s="494">
        <v>1351</v>
      </c>
      <c r="AA31" s="494">
        <v>1357</v>
      </c>
    </row>
    <row r="32" spans="1:27" ht="15" x14ac:dyDescent="0.3">
      <c r="A32" s="496"/>
      <c r="B32" s="493"/>
      <c r="C32" s="493"/>
      <c r="D32" s="493"/>
      <c r="E32" s="493"/>
      <c r="F32" s="493"/>
      <c r="G32" s="493"/>
      <c r="H32" s="493"/>
      <c r="I32" s="493"/>
      <c r="J32" s="493"/>
      <c r="K32" s="493"/>
      <c r="L32" s="493"/>
      <c r="M32" s="493"/>
      <c r="N32" s="493"/>
      <c r="O32" s="493"/>
      <c r="P32" s="493"/>
      <c r="Q32" s="493"/>
      <c r="R32" s="493"/>
      <c r="S32" s="493"/>
      <c r="T32" s="494"/>
      <c r="U32" s="494"/>
      <c r="V32" s="494"/>
      <c r="W32" s="494"/>
      <c r="X32" s="494"/>
      <c r="Y32" s="494"/>
      <c r="Z32" s="494"/>
      <c r="AA32" s="494"/>
    </row>
    <row r="33" spans="1:27" ht="15" x14ac:dyDescent="0.3">
      <c r="A33" s="492" t="s">
        <v>632</v>
      </c>
      <c r="B33" s="493">
        <v>168</v>
      </c>
      <c r="C33" s="493">
        <v>168</v>
      </c>
      <c r="D33" s="493">
        <v>168</v>
      </c>
      <c r="E33" s="493">
        <v>168</v>
      </c>
      <c r="F33" s="493">
        <v>168</v>
      </c>
      <c r="G33" s="493">
        <v>168</v>
      </c>
      <c r="H33" s="493">
        <v>168</v>
      </c>
      <c r="I33" s="493">
        <v>168</v>
      </c>
      <c r="J33" s="493">
        <v>168</v>
      </c>
      <c r="K33" s="493">
        <v>163</v>
      </c>
      <c r="L33" s="493">
        <v>162</v>
      </c>
      <c r="M33" s="493">
        <v>161</v>
      </c>
      <c r="N33" s="493">
        <v>154</v>
      </c>
      <c r="O33" s="493">
        <v>153</v>
      </c>
      <c r="P33" s="493">
        <v>153</v>
      </c>
      <c r="Q33" s="493">
        <v>153</v>
      </c>
      <c r="R33" s="493">
        <v>152</v>
      </c>
      <c r="S33" s="493">
        <v>153</v>
      </c>
      <c r="T33" s="494">
        <v>152</v>
      </c>
      <c r="U33" s="494">
        <v>151</v>
      </c>
      <c r="V33" s="494">
        <v>150</v>
      </c>
      <c r="W33" s="494">
        <v>151</v>
      </c>
      <c r="X33" s="494">
        <v>150</v>
      </c>
      <c r="Y33" s="494">
        <v>149</v>
      </c>
      <c r="Z33" s="494">
        <v>149</v>
      </c>
      <c r="AA33" s="494">
        <v>149</v>
      </c>
    </row>
    <row r="34" spans="1:27" ht="12.75" customHeight="1" x14ac:dyDescent="0.3">
      <c r="A34" s="496"/>
      <c r="B34" s="493"/>
      <c r="C34" s="493"/>
      <c r="D34" s="493"/>
      <c r="E34" s="493"/>
      <c r="F34" s="493"/>
      <c r="G34" s="493"/>
      <c r="H34" s="493"/>
      <c r="I34" s="493"/>
      <c r="J34" s="493"/>
      <c r="K34" s="493"/>
      <c r="L34" s="493"/>
      <c r="M34" s="493"/>
      <c r="N34" s="493"/>
      <c r="O34" s="493"/>
      <c r="P34" s="493"/>
      <c r="Q34" s="493"/>
      <c r="R34" s="493"/>
      <c r="S34" s="493"/>
      <c r="T34" s="494"/>
      <c r="U34" s="494"/>
      <c r="V34" s="494"/>
      <c r="W34" s="494"/>
      <c r="X34" s="494"/>
      <c r="Y34" s="494"/>
      <c r="Z34" s="494"/>
      <c r="AA34" s="494"/>
    </row>
    <row r="35" spans="1:27" ht="15.75" thickBot="1" x14ac:dyDescent="0.35">
      <c r="A35" s="497" t="s">
        <v>631</v>
      </c>
      <c r="B35" s="498">
        <v>1301</v>
      </c>
      <c r="C35" s="498">
        <v>1306</v>
      </c>
      <c r="D35" s="498">
        <v>1313</v>
      </c>
      <c r="E35" s="498">
        <v>1317</v>
      </c>
      <c r="F35" s="498">
        <v>1323</v>
      </c>
      <c r="G35" s="498">
        <v>1297</v>
      </c>
      <c r="H35" s="498">
        <v>1421</v>
      </c>
      <c r="I35" s="498">
        <v>1431</v>
      </c>
      <c r="J35" s="498">
        <v>1622</v>
      </c>
      <c r="K35" s="498">
        <v>1544</v>
      </c>
      <c r="L35" s="498">
        <v>1502</v>
      </c>
      <c r="M35" s="498">
        <v>1433</v>
      </c>
      <c r="N35" s="498">
        <v>1548</v>
      </c>
      <c r="O35" s="498">
        <v>1499</v>
      </c>
      <c r="P35" s="498">
        <v>1175</v>
      </c>
      <c r="Q35" s="498">
        <v>1134</v>
      </c>
      <c r="R35" s="498">
        <v>1177</v>
      </c>
      <c r="S35" s="498">
        <v>1178</v>
      </c>
      <c r="T35" s="499">
        <v>1167</v>
      </c>
      <c r="U35" s="499">
        <v>1158</v>
      </c>
      <c r="V35" s="499">
        <v>1158</v>
      </c>
      <c r="W35" s="499">
        <v>1176</v>
      </c>
      <c r="X35" s="499">
        <v>1170</v>
      </c>
      <c r="Y35" s="499">
        <v>1141</v>
      </c>
      <c r="Z35" s="499">
        <v>1140</v>
      </c>
      <c r="AA35" s="499">
        <v>1151</v>
      </c>
    </row>
    <row r="36" spans="1:27" ht="3.75" customHeight="1" thickTop="1" x14ac:dyDescent="0.3">
      <c r="A36" s="500"/>
      <c r="B36" s="501"/>
      <c r="C36" s="501"/>
      <c r="D36" s="501"/>
      <c r="E36" s="501"/>
      <c r="F36" s="501"/>
      <c r="G36" s="501"/>
      <c r="H36" s="501"/>
      <c r="I36" s="501"/>
      <c r="J36" s="501"/>
      <c r="K36" s="501"/>
      <c r="L36" s="501"/>
      <c r="M36" s="501"/>
      <c r="N36" s="501"/>
      <c r="O36" s="501"/>
      <c r="P36" s="501"/>
      <c r="Q36" s="501"/>
      <c r="R36" s="501"/>
      <c r="S36" s="501"/>
      <c r="T36" s="502"/>
      <c r="U36" s="502"/>
      <c r="V36" s="502"/>
      <c r="W36" s="502"/>
      <c r="X36" s="502"/>
      <c r="Y36" s="502"/>
      <c r="Z36" s="502"/>
      <c r="AA36" s="502"/>
    </row>
    <row r="37" spans="1:27" s="41" customFormat="1" ht="15" x14ac:dyDescent="0.3">
      <c r="A37" s="1025" t="s">
        <v>587</v>
      </c>
      <c r="B37" s="1025"/>
      <c r="C37" s="1025"/>
      <c r="D37" s="1025"/>
      <c r="E37" s="1025"/>
      <c r="F37" s="1025"/>
      <c r="G37" s="1025"/>
      <c r="H37" s="1025"/>
      <c r="I37" s="1025"/>
      <c r="J37" s="1025"/>
      <c r="K37" s="1025"/>
      <c r="L37" s="1025"/>
      <c r="M37" s="1025"/>
      <c r="N37" s="1025"/>
      <c r="O37" s="1025"/>
      <c r="P37" s="1025"/>
      <c r="Q37" s="1025"/>
      <c r="R37" s="1025"/>
      <c r="S37" s="1025"/>
      <c r="T37" s="1025"/>
      <c r="U37" s="1025"/>
      <c r="V37" s="1025"/>
      <c r="W37" s="1025"/>
      <c r="X37" s="1025"/>
      <c r="Y37" s="1025"/>
      <c r="Z37" s="1025"/>
      <c r="AA37" s="1025"/>
    </row>
    <row r="38" spans="1:27" s="41" customFormat="1" ht="15" x14ac:dyDescent="0.3">
      <c r="A38" s="1025" t="s">
        <v>1280</v>
      </c>
      <c r="B38" s="1025"/>
      <c r="C38" s="1025"/>
      <c r="D38" s="1025"/>
      <c r="E38" s="1025"/>
      <c r="F38" s="1025"/>
      <c r="G38" s="1025"/>
      <c r="H38" s="1025"/>
      <c r="I38" s="1025"/>
      <c r="J38" s="1025"/>
      <c r="K38" s="1025"/>
      <c r="L38" s="1025"/>
      <c r="M38" s="1025"/>
      <c r="N38" s="1025"/>
      <c r="O38" s="1025"/>
      <c r="P38" s="1025"/>
      <c r="Q38" s="1025"/>
      <c r="R38" s="1025"/>
      <c r="S38" s="1025"/>
      <c r="T38" s="1025"/>
      <c r="U38" s="1025"/>
      <c r="V38" s="1025"/>
      <c r="W38" s="1025"/>
      <c r="X38" s="1025"/>
      <c r="Y38" s="1025"/>
      <c r="Z38" s="1025"/>
      <c r="AA38" s="1025"/>
    </row>
    <row r="39" spans="1:27" s="41" customFormat="1" ht="16.5" customHeight="1" x14ac:dyDescent="0.3">
      <c r="A39" s="1025" t="s">
        <v>1281</v>
      </c>
      <c r="B39" s="1025"/>
      <c r="C39" s="1025"/>
      <c r="D39" s="1025"/>
      <c r="E39" s="1025"/>
      <c r="F39" s="1025"/>
      <c r="G39" s="1025"/>
      <c r="H39" s="1025"/>
      <c r="I39" s="1025"/>
      <c r="J39" s="1025"/>
      <c r="K39" s="1025"/>
      <c r="L39" s="1025"/>
      <c r="M39" s="1025"/>
      <c r="N39" s="1025"/>
      <c r="O39" s="1025"/>
      <c r="P39" s="1025"/>
      <c r="Q39" s="1025"/>
      <c r="R39" s="1025"/>
      <c r="S39" s="1025"/>
      <c r="T39" s="1025"/>
      <c r="U39" s="1025"/>
      <c r="V39" s="1025"/>
      <c r="W39" s="1025"/>
      <c r="X39" s="1025"/>
      <c r="Y39" s="1025"/>
      <c r="Z39" s="1025"/>
      <c r="AA39" s="1025"/>
    </row>
    <row r="40" spans="1:27" s="41" customFormat="1" ht="20.25" customHeight="1" x14ac:dyDescent="0.3">
      <c r="A40" s="1025" t="s">
        <v>586</v>
      </c>
      <c r="B40" s="1025"/>
      <c r="C40" s="1025"/>
      <c r="D40" s="1025"/>
      <c r="E40" s="1025"/>
      <c r="F40" s="1025"/>
      <c r="G40" s="1025"/>
      <c r="H40" s="1025"/>
      <c r="I40" s="1025"/>
      <c r="J40" s="1025"/>
      <c r="K40" s="1025"/>
      <c r="L40" s="1025"/>
      <c r="M40" s="1025"/>
      <c r="N40" s="1025"/>
      <c r="O40" s="1025"/>
      <c r="P40" s="1025"/>
      <c r="Q40" s="1025"/>
      <c r="R40" s="1025"/>
      <c r="S40" s="1025"/>
      <c r="T40" s="1025"/>
      <c r="U40" s="1025"/>
      <c r="V40" s="1025"/>
      <c r="W40" s="1025"/>
      <c r="X40" s="1025"/>
      <c r="Y40" s="1025"/>
      <c r="Z40" s="1025"/>
      <c r="AA40" s="1025"/>
    </row>
    <row r="41" spans="1:27" s="41" customFormat="1" ht="18" customHeight="1" x14ac:dyDescent="0.3">
      <c r="A41" s="482"/>
      <c r="B41" s="55"/>
      <c r="C41" s="55"/>
      <c r="D41" s="55"/>
      <c r="E41" s="55"/>
      <c r="F41" s="55"/>
      <c r="G41" s="55"/>
      <c r="H41" s="55"/>
      <c r="I41" s="55"/>
      <c r="J41" s="55"/>
      <c r="K41" s="55"/>
      <c r="L41" s="56"/>
      <c r="M41" s="56"/>
      <c r="N41" s="56"/>
      <c r="O41" s="56"/>
      <c r="P41" s="56"/>
      <c r="Q41" s="56"/>
      <c r="R41" s="56"/>
      <c r="S41" s="56"/>
      <c r="T41" s="56"/>
      <c r="U41" s="56"/>
      <c r="V41" s="483"/>
    </row>
    <row r="42" spans="1:27" s="41" customFormat="1" ht="20.25" hidden="1" customHeight="1" x14ac:dyDescent="0.3">
      <c r="A42" s="482"/>
      <c r="B42" s="55"/>
      <c r="C42" s="55"/>
      <c r="D42" s="55"/>
      <c r="E42" s="55"/>
      <c r="F42" s="55"/>
      <c r="G42" s="55"/>
      <c r="H42" s="55"/>
      <c r="I42" s="55"/>
      <c r="J42" s="55"/>
      <c r="K42" s="55"/>
      <c r="L42" s="56"/>
      <c r="M42" s="56"/>
      <c r="N42" s="56"/>
      <c r="O42" s="56"/>
      <c r="P42" s="56"/>
      <c r="Q42" s="56"/>
      <c r="R42" s="56"/>
      <c r="S42" s="56"/>
      <c r="T42" s="56"/>
      <c r="U42" s="56"/>
      <c r="V42" s="483"/>
    </row>
    <row r="43" spans="1:27" s="41" customFormat="1" ht="16.5" hidden="1" customHeight="1" x14ac:dyDescent="0.3">
      <c r="A43" s="482"/>
      <c r="B43" s="55"/>
      <c r="C43" s="55"/>
      <c r="D43" s="55"/>
      <c r="E43" s="55"/>
      <c r="F43" s="55"/>
      <c r="G43" s="55"/>
      <c r="H43" s="55"/>
      <c r="I43" s="55"/>
      <c r="J43" s="55"/>
      <c r="K43" s="55"/>
      <c r="L43" s="56"/>
      <c r="M43" s="56"/>
      <c r="N43" s="56"/>
      <c r="O43" s="56"/>
      <c r="P43" s="56"/>
      <c r="Q43" s="56"/>
      <c r="R43" s="56"/>
      <c r="S43" s="56"/>
      <c r="T43" s="56"/>
      <c r="U43" s="56"/>
      <c r="V43" s="483"/>
    </row>
    <row r="44" spans="1:27" s="41" customFormat="1" ht="16.5" hidden="1" customHeight="1" x14ac:dyDescent="0.3">
      <c r="A44" s="484"/>
      <c r="B44" s="55"/>
      <c r="C44" s="55"/>
      <c r="D44" s="55"/>
      <c r="E44" s="55"/>
      <c r="F44" s="55"/>
      <c r="G44" s="55"/>
      <c r="H44" s="55"/>
      <c r="I44" s="55"/>
      <c r="J44" s="55"/>
      <c r="K44" s="55"/>
      <c r="L44" s="56"/>
      <c r="M44" s="56"/>
      <c r="N44" s="56"/>
      <c r="O44" s="56"/>
      <c r="P44" s="56"/>
      <c r="Q44" s="56"/>
      <c r="R44" s="56"/>
      <c r="S44" s="56"/>
      <c r="T44" s="56"/>
      <c r="U44" s="56"/>
      <c r="V44" s="483"/>
    </row>
    <row r="45" spans="1:27" s="41" customFormat="1" ht="16.5" hidden="1" customHeight="1" x14ac:dyDescent="0.3">
      <c r="L45" s="56"/>
      <c r="M45" s="56"/>
      <c r="N45" s="56"/>
      <c r="O45" s="56"/>
      <c r="P45" s="56"/>
      <c r="Q45" s="56"/>
      <c r="R45" s="56"/>
      <c r="S45" s="56"/>
      <c r="T45" s="56"/>
      <c r="U45" s="56"/>
      <c r="V45" s="483"/>
    </row>
  </sheetData>
  <mergeCells count="33">
    <mergeCell ref="M4:M5"/>
    <mergeCell ref="D4:D5"/>
    <mergeCell ref="E4:E5"/>
    <mergeCell ref="A3:AA3"/>
    <mergeCell ref="A40:AA40"/>
    <mergeCell ref="A39:AA39"/>
    <mergeCell ref="A38:AA38"/>
    <mergeCell ref="A37:AA37"/>
    <mergeCell ref="F4:F5"/>
    <mergeCell ref="W4:W5"/>
    <mergeCell ref="AA4:AA5"/>
    <mergeCell ref="G4:G5"/>
    <mergeCell ref="H4:H5"/>
    <mergeCell ref="V4:V5"/>
    <mergeCell ref="I4:I5"/>
    <mergeCell ref="J4:J5"/>
    <mergeCell ref="T4:T5"/>
    <mergeCell ref="S4:S5"/>
    <mergeCell ref="Z4:Z5"/>
    <mergeCell ref="Y4:Y5"/>
    <mergeCell ref="A2:AA2"/>
    <mergeCell ref="O4:O5"/>
    <mergeCell ref="P4:P5"/>
    <mergeCell ref="Q4:Q5"/>
    <mergeCell ref="R4:R5"/>
    <mergeCell ref="X4:X5"/>
    <mergeCell ref="A4:A5"/>
    <mergeCell ref="B4:B5"/>
    <mergeCell ref="C4:C5"/>
    <mergeCell ref="L4:L5"/>
    <mergeCell ref="U4:U5"/>
    <mergeCell ref="N4:N5"/>
    <mergeCell ref="K4:K5"/>
  </mergeCells>
  <pageMargins left="0.70866141732283472" right="0.70866141732283472" top="0.74803149606299213" bottom="0.74803149606299213" header="0.31496062992125984" footer="0.31496062992125984"/>
  <pageSetup scale="55"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C9477-4176-4393-B825-388A61C39CDE}">
  <dimension ref="A1:AC61"/>
  <sheetViews>
    <sheetView showGridLines="0" zoomScaleNormal="100" workbookViewId="0"/>
  </sheetViews>
  <sheetFormatPr baseColWidth="10" defaultColWidth="0" defaultRowHeight="0" customHeight="1" zeroHeight="1" x14ac:dyDescent="0.3"/>
  <cols>
    <col min="1" max="1" width="23.42578125" style="41" customWidth="1"/>
    <col min="2" max="2" width="10.7109375" style="41" customWidth="1"/>
    <col min="3" max="3" width="11.7109375" style="41" customWidth="1"/>
    <col min="4" max="4" width="15" style="41" customWidth="1"/>
    <col min="5" max="7" width="14.7109375" style="41" customWidth="1"/>
    <col min="8" max="8" width="15.42578125" style="41" customWidth="1"/>
    <col min="9" max="9" width="21.7109375" style="41" customWidth="1"/>
    <col min="10" max="13" width="14.7109375" style="41" customWidth="1"/>
    <col min="14" max="16" width="14.7109375" style="483" customWidth="1"/>
    <col min="17" max="17" width="6" style="41" customWidth="1"/>
    <col min="18" max="18" width="2.7109375" style="41" hidden="1" customWidth="1"/>
    <col min="19" max="21" width="11.42578125" style="41" hidden="1" customWidth="1"/>
    <col min="22" max="29" width="0" style="41" hidden="1" customWidth="1"/>
    <col min="30" max="16384" width="11.42578125" style="41" hidden="1"/>
  </cols>
  <sheetData>
    <row r="1" spans="1:26" s="471" customFormat="1" ht="15" customHeight="1" x14ac:dyDescent="0.3">
      <c r="A1" s="468"/>
      <c r="B1" s="469"/>
      <c r="C1" s="469"/>
      <c r="D1" s="469"/>
      <c r="E1" s="469"/>
      <c r="F1" s="469"/>
      <c r="G1" s="469"/>
      <c r="H1" s="469"/>
      <c r="I1" s="469"/>
      <c r="J1" s="469"/>
      <c r="K1" s="469"/>
      <c r="L1" s="469"/>
      <c r="M1" s="469"/>
      <c r="N1" s="470"/>
      <c r="O1" s="470"/>
      <c r="P1" s="470"/>
    </row>
    <row r="2" spans="1:26" s="38" customFormat="1" ht="15" customHeight="1" x14ac:dyDescent="0.3">
      <c r="A2" s="1028" t="s">
        <v>482</v>
      </c>
      <c r="B2" s="1028"/>
      <c r="C2" s="1028"/>
      <c r="D2" s="1028"/>
      <c r="E2" s="1028"/>
      <c r="F2" s="1028"/>
      <c r="G2" s="1028"/>
      <c r="H2" s="1028"/>
      <c r="I2" s="1028"/>
      <c r="J2" s="1028"/>
      <c r="K2" s="1028"/>
      <c r="L2" s="1028"/>
      <c r="M2" s="1028"/>
      <c r="N2" s="1028"/>
      <c r="O2" s="1028"/>
      <c r="P2" s="1028"/>
      <c r="Q2" s="632"/>
      <c r="R2" s="630"/>
      <c r="S2" s="630"/>
      <c r="T2" s="630"/>
      <c r="U2" s="630"/>
      <c r="V2" s="630"/>
      <c r="W2" s="630"/>
      <c r="X2" s="630"/>
      <c r="Y2" s="630"/>
      <c r="Z2" s="630"/>
    </row>
    <row r="3" spans="1:26" s="636" customFormat="1" ht="35.1" customHeight="1" thickBot="1" x14ac:dyDescent="0.4">
      <c r="A3" s="955" t="s">
        <v>1357</v>
      </c>
      <c r="B3" s="955"/>
      <c r="C3" s="955"/>
      <c r="D3" s="955"/>
      <c r="E3" s="955"/>
      <c r="F3" s="955"/>
      <c r="G3" s="955"/>
      <c r="H3" s="955"/>
      <c r="I3" s="955"/>
      <c r="J3" s="955"/>
      <c r="K3" s="955"/>
      <c r="L3" s="955"/>
      <c r="M3" s="955"/>
      <c r="N3" s="955"/>
      <c r="O3" s="955"/>
      <c r="P3" s="955"/>
    </row>
    <row r="4" spans="1:26" ht="15.75" thickTop="1" x14ac:dyDescent="0.3">
      <c r="A4" s="1039" t="s">
        <v>630</v>
      </c>
      <c r="B4" s="1039" t="s">
        <v>629</v>
      </c>
      <c r="C4" s="1039"/>
      <c r="D4" s="1039"/>
      <c r="E4" s="1039" t="s">
        <v>1224</v>
      </c>
      <c r="F4" s="1039" t="s">
        <v>1225</v>
      </c>
      <c r="G4" s="1039" t="s">
        <v>1226</v>
      </c>
      <c r="H4" s="1039" t="s">
        <v>1227</v>
      </c>
      <c r="I4" s="1039" t="s">
        <v>628</v>
      </c>
      <c r="J4" s="1039" t="s">
        <v>627</v>
      </c>
      <c r="K4" s="1039" t="s">
        <v>1228</v>
      </c>
      <c r="L4" s="1039" t="s">
        <v>1229</v>
      </c>
      <c r="M4" s="1039" t="s">
        <v>626</v>
      </c>
      <c r="N4" s="1040" t="s">
        <v>625</v>
      </c>
      <c r="O4" s="1040" t="s">
        <v>624</v>
      </c>
      <c r="P4" s="1040" t="s">
        <v>1230</v>
      </c>
    </row>
    <row r="5" spans="1:26" ht="15.75" thickBot="1" x14ac:dyDescent="0.35">
      <c r="A5" s="1021"/>
      <c r="B5" s="1043"/>
      <c r="C5" s="1043"/>
      <c r="D5" s="1043"/>
      <c r="E5" s="1021"/>
      <c r="F5" s="1021"/>
      <c r="G5" s="1021"/>
      <c r="H5" s="1021"/>
      <c r="I5" s="1021"/>
      <c r="J5" s="1021"/>
      <c r="K5" s="1021"/>
      <c r="L5" s="1021"/>
      <c r="M5" s="1021"/>
      <c r="N5" s="1041"/>
      <c r="O5" s="1041"/>
      <c r="P5" s="1041"/>
    </row>
    <row r="6" spans="1:26" ht="15" x14ac:dyDescent="0.3">
      <c r="A6" s="1021"/>
      <c r="B6" s="1021" t="s">
        <v>51</v>
      </c>
      <c r="C6" s="1021" t="s">
        <v>623</v>
      </c>
      <c r="D6" s="1021" t="s">
        <v>622</v>
      </c>
      <c r="E6" s="1021"/>
      <c r="F6" s="1021"/>
      <c r="G6" s="1021"/>
      <c r="H6" s="1021"/>
      <c r="I6" s="1021"/>
      <c r="J6" s="1021"/>
      <c r="K6" s="1021"/>
      <c r="L6" s="1021"/>
      <c r="M6" s="1021"/>
      <c r="N6" s="1041"/>
      <c r="O6" s="1041"/>
      <c r="P6" s="1041"/>
    </row>
    <row r="7" spans="1:26" ht="15.75" customHeight="1" thickBot="1" x14ac:dyDescent="0.35">
      <c r="A7" s="1021"/>
      <c r="B7" s="1021"/>
      <c r="C7" s="1021"/>
      <c r="D7" s="1021"/>
      <c r="E7" s="1021"/>
      <c r="F7" s="1021"/>
      <c r="G7" s="1021"/>
      <c r="H7" s="1021"/>
      <c r="I7" s="1021"/>
      <c r="J7" s="1021"/>
      <c r="K7" s="1021"/>
      <c r="L7" s="1021"/>
      <c r="M7" s="1021"/>
      <c r="N7" s="1041"/>
      <c r="O7" s="1041"/>
      <c r="P7" s="1041"/>
    </row>
    <row r="8" spans="1:26" ht="15.75" hidden="1" thickBot="1" x14ac:dyDescent="0.35">
      <c r="A8" s="959"/>
      <c r="B8" s="959"/>
      <c r="C8" s="959"/>
      <c r="D8" s="959"/>
      <c r="E8" s="959"/>
      <c r="F8" s="959"/>
      <c r="G8" s="959"/>
      <c r="H8" s="959"/>
      <c r="I8" s="959"/>
      <c r="J8" s="959"/>
      <c r="K8" s="959"/>
      <c r="L8" s="959"/>
      <c r="M8" s="959"/>
      <c r="N8" s="1042"/>
      <c r="O8" s="1042"/>
      <c r="P8" s="1042"/>
    </row>
    <row r="9" spans="1:26" s="8" customFormat="1" ht="24" customHeight="1" thickTop="1" x14ac:dyDescent="0.2">
      <c r="A9" s="424" t="s">
        <v>18</v>
      </c>
      <c r="B9" s="424">
        <v>58325</v>
      </c>
      <c r="C9" s="424">
        <v>38824</v>
      </c>
      <c r="D9" s="424">
        <v>19501</v>
      </c>
      <c r="E9" s="424">
        <v>2387</v>
      </c>
      <c r="F9" s="424">
        <v>2322</v>
      </c>
      <c r="G9" s="424">
        <v>19859</v>
      </c>
      <c r="H9" s="424">
        <v>6359</v>
      </c>
      <c r="I9" s="424">
        <v>1576</v>
      </c>
      <c r="J9" s="424">
        <v>394</v>
      </c>
      <c r="K9" s="424">
        <v>602</v>
      </c>
      <c r="L9" s="424">
        <v>1213</v>
      </c>
      <c r="M9" s="424">
        <v>75</v>
      </c>
      <c r="N9" s="424">
        <v>1357</v>
      </c>
      <c r="O9" s="424">
        <v>149</v>
      </c>
      <c r="P9" s="424">
        <v>1151</v>
      </c>
      <c r="Q9" s="421"/>
    </row>
    <row r="10" spans="1:26" ht="17.25" customHeight="1" x14ac:dyDescent="0.3">
      <c r="A10" s="111"/>
      <c r="B10" s="475"/>
      <c r="C10" s="475"/>
      <c r="D10" s="475"/>
      <c r="E10" s="475"/>
      <c r="F10" s="475"/>
      <c r="G10" s="475"/>
      <c r="H10" s="475"/>
      <c r="I10" s="475"/>
      <c r="J10" s="475"/>
      <c r="K10" s="475"/>
      <c r="L10" s="475"/>
      <c r="M10" s="475"/>
      <c r="N10" s="475"/>
      <c r="O10" s="475"/>
      <c r="P10" s="475"/>
    </row>
    <row r="11" spans="1:26" ht="15" x14ac:dyDescent="0.3">
      <c r="A11" s="476" t="s">
        <v>621</v>
      </c>
      <c r="B11" s="477">
        <v>912</v>
      </c>
      <c r="C11" s="478">
        <v>564</v>
      </c>
      <c r="D11" s="478">
        <v>348</v>
      </c>
      <c r="E11" s="478">
        <v>56</v>
      </c>
      <c r="F11" s="478">
        <v>42</v>
      </c>
      <c r="G11" s="478">
        <v>340</v>
      </c>
      <c r="H11" s="478">
        <v>105</v>
      </c>
      <c r="I11" s="478">
        <v>25</v>
      </c>
      <c r="J11" s="478">
        <v>7</v>
      </c>
      <c r="K11" s="478">
        <v>8</v>
      </c>
      <c r="L11" s="478">
        <v>18</v>
      </c>
      <c r="M11" s="478">
        <v>2</v>
      </c>
      <c r="N11" s="478">
        <v>15</v>
      </c>
      <c r="O11" s="478">
        <v>0</v>
      </c>
      <c r="P11" s="478">
        <v>26</v>
      </c>
    </row>
    <row r="12" spans="1:26" ht="15" x14ac:dyDescent="0.3">
      <c r="A12" s="476" t="s">
        <v>620</v>
      </c>
      <c r="B12" s="477">
        <v>2070</v>
      </c>
      <c r="C12" s="478">
        <v>1446</v>
      </c>
      <c r="D12" s="478">
        <v>624</v>
      </c>
      <c r="E12" s="478">
        <v>98</v>
      </c>
      <c r="F12" s="478">
        <v>98</v>
      </c>
      <c r="G12" s="478">
        <v>655</v>
      </c>
      <c r="H12" s="478">
        <v>162</v>
      </c>
      <c r="I12" s="478">
        <v>50</v>
      </c>
      <c r="J12" s="478">
        <v>14</v>
      </c>
      <c r="K12" s="478">
        <v>16</v>
      </c>
      <c r="L12" s="478">
        <v>40</v>
      </c>
      <c r="M12" s="478">
        <v>3</v>
      </c>
      <c r="N12" s="478">
        <v>39</v>
      </c>
      <c r="O12" s="478">
        <v>5</v>
      </c>
      <c r="P12" s="478">
        <v>47</v>
      </c>
    </row>
    <row r="13" spans="1:26" ht="15" x14ac:dyDescent="0.3">
      <c r="A13" s="476" t="s">
        <v>619</v>
      </c>
      <c r="B13" s="477">
        <v>539</v>
      </c>
      <c r="C13" s="478">
        <v>350</v>
      </c>
      <c r="D13" s="478">
        <v>189</v>
      </c>
      <c r="E13" s="478">
        <v>35</v>
      </c>
      <c r="F13" s="478">
        <v>8</v>
      </c>
      <c r="G13" s="478">
        <v>216</v>
      </c>
      <c r="H13" s="478">
        <v>57</v>
      </c>
      <c r="I13" s="478">
        <v>18</v>
      </c>
      <c r="J13" s="478">
        <v>5</v>
      </c>
      <c r="K13" s="478">
        <v>10</v>
      </c>
      <c r="L13" s="478">
        <v>16</v>
      </c>
      <c r="M13" s="478">
        <v>1</v>
      </c>
      <c r="N13" s="478">
        <v>22</v>
      </c>
      <c r="O13" s="478">
        <v>3</v>
      </c>
      <c r="P13" s="478">
        <v>25</v>
      </c>
    </row>
    <row r="14" spans="1:26" ht="15" x14ac:dyDescent="0.3">
      <c r="A14" s="476" t="s">
        <v>618</v>
      </c>
      <c r="B14" s="477">
        <v>337</v>
      </c>
      <c r="C14" s="478">
        <v>200</v>
      </c>
      <c r="D14" s="478">
        <v>137</v>
      </c>
      <c r="E14" s="478">
        <v>12</v>
      </c>
      <c r="F14" s="478">
        <v>15</v>
      </c>
      <c r="G14" s="478">
        <v>160</v>
      </c>
      <c r="H14" s="478">
        <v>47</v>
      </c>
      <c r="I14" s="478">
        <v>12</v>
      </c>
      <c r="J14" s="478">
        <v>3</v>
      </c>
      <c r="K14" s="478">
        <v>6</v>
      </c>
      <c r="L14" s="478">
        <v>9</v>
      </c>
      <c r="M14" s="478">
        <v>1</v>
      </c>
      <c r="N14" s="478">
        <v>12</v>
      </c>
      <c r="O14" s="478">
        <v>3</v>
      </c>
      <c r="P14" s="478">
        <v>17</v>
      </c>
    </row>
    <row r="15" spans="1:26" ht="15" x14ac:dyDescent="0.3">
      <c r="A15" s="476" t="s">
        <v>617</v>
      </c>
      <c r="B15" s="477">
        <v>2486</v>
      </c>
      <c r="C15" s="478">
        <v>1714</v>
      </c>
      <c r="D15" s="478">
        <v>772</v>
      </c>
      <c r="E15" s="478">
        <v>108</v>
      </c>
      <c r="F15" s="478">
        <v>89</v>
      </c>
      <c r="G15" s="478">
        <v>796</v>
      </c>
      <c r="H15" s="478">
        <v>260</v>
      </c>
      <c r="I15" s="478">
        <v>70</v>
      </c>
      <c r="J15" s="478">
        <v>19</v>
      </c>
      <c r="K15" s="478">
        <v>36</v>
      </c>
      <c r="L15" s="478">
        <v>59</v>
      </c>
      <c r="M15" s="478">
        <v>5</v>
      </c>
      <c r="N15" s="478">
        <v>53</v>
      </c>
      <c r="O15" s="478">
        <v>7</v>
      </c>
      <c r="P15" s="478">
        <v>73</v>
      </c>
    </row>
    <row r="16" spans="1:26" ht="15" x14ac:dyDescent="0.3">
      <c r="A16" s="476" t="s">
        <v>616</v>
      </c>
      <c r="B16" s="477">
        <v>507</v>
      </c>
      <c r="C16" s="478">
        <v>309</v>
      </c>
      <c r="D16" s="478">
        <v>198</v>
      </c>
      <c r="E16" s="478">
        <v>24</v>
      </c>
      <c r="F16" s="478">
        <v>25</v>
      </c>
      <c r="G16" s="478">
        <v>161</v>
      </c>
      <c r="H16" s="478">
        <v>61</v>
      </c>
      <c r="I16" s="478">
        <v>12</v>
      </c>
      <c r="J16" s="478">
        <v>4</v>
      </c>
      <c r="K16" s="478">
        <v>3</v>
      </c>
      <c r="L16" s="478">
        <v>17</v>
      </c>
      <c r="M16" s="478">
        <v>1</v>
      </c>
      <c r="N16" s="478">
        <v>13</v>
      </c>
      <c r="O16" s="478">
        <v>2</v>
      </c>
      <c r="P16" s="478">
        <v>15</v>
      </c>
    </row>
    <row r="17" spans="1:16" ht="15" x14ac:dyDescent="0.3">
      <c r="A17" s="476" t="s">
        <v>615</v>
      </c>
      <c r="B17" s="477">
        <v>772</v>
      </c>
      <c r="C17" s="478">
        <v>422</v>
      </c>
      <c r="D17" s="478">
        <v>350</v>
      </c>
      <c r="E17" s="478">
        <v>31</v>
      </c>
      <c r="F17" s="478">
        <v>21</v>
      </c>
      <c r="G17" s="478">
        <v>315</v>
      </c>
      <c r="H17" s="478">
        <v>104</v>
      </c>
      <c r="I17" s="478">
        <v>20</v>
      </c>
      <c r="J17" s="478">
        <v>6</v>
      </c>
      <c r="K17" s="478">
        <v>13</v>
      </c>
      <c r="L17" s="478">
        <v>17</v>
      </c>
      <c r="M17" s="478">
        <v>2</v>
      </c>
      <c r="N17" s="478">
        <v>34</v>
      </c>
      <c r="O17" s="478">
        <v>3</v>
      </c>
      <c r="P17" s="478">
        <v>16</v>
      </c>
    </row>
    <row r="18" spans="1:16" ht="15" x14ac:dyDescent="0.3">
      <c r="A18" s="476" t="s">
        <v>614</v>
      </c>
      <c r="B18" s="477">
        <v>2669</v>
      </c>
      <c r="C18" s="478">
        <v>1847</v>
      </c>
      <c r="D18" s="478">
        <v>822</v>
      </c>
      <c r="E18" s="478">
        <v>156</v>
      </c>
      <c r="F18" s="478">
        <v>86</v>
      </c>
      <c r="G18" s="478">
        <v>806</v>
      </c>
      <c r="H18" s="478">
        <v>290</v>
      </c>
      <c r="I18" s="478">
        <v>79</v>
      </c>
      <c r="J18" s="478">
        <v>24</v>
      </c>
      <c r="K18" s="478">
        <v>28</v>
      </c>
      <c r="L18" s="478">
        <v>55</v>
      </c>
      <c r="M18" s="478">
        <v>5</v>
      </c>
      <c r="N18" s="478">
        <v>57</v>
      </c>
      <c r="O18" s="478">
        <v>10</v>
      </c>
      <c r="P18" s="478">
        <v>56</v>
      </c>
    </row>
    <row r="19" spans="1:16" ht="15" x14ac:dyDescent="0.3">
      <c r="A19" s="111" t="s">
        <v>613</v>
      </c>
      <c r="B19" s="477">
        <v>4367</v>
      </c>
      <c r="C19" s="478">
        <v>3142</v>
      </c>
      <c r="D19" s="478">
        <v>1225</v>
      </c>
      <c r="E19" s="478">
        <v>66</v>
      </c>
      <c r="F19" s="478">
        <v>197</v>
      </c>
      <c r="G19" s="478">
        <v>1248</v>
      </c>
      <c r="H19" s="478">
        <v>464</v>
      </c>
      <c r="I19" s="478">
        <v>114</v>
      </c>
      <c r="J19" s="478">
        <v>6</v>
      </c>
      <c r="K19" s="478">
        <v>34</v>
      </c>
      <c r="L19" s="478">
        <v>101</v>
      </c>
      <c r="M19" s="478">
        <v>2</v>
      </c>
      <c r="N19" s="478">
        <v>34</v>
      </c>
      <c r="O19" s="478">
        <v>0</v>
      </c>
      <c r="P19" s="478">
        <v>18</v>
      </c>
    </row>
    <row r="20" spans="1:16" ht="15" x14ac:dyDescent="0.3">
      <c r="A20" s="111" t="s">
        <v>612</v>
      </c>
      <c r="B20" s="477">
        <v>4696</v>
      </c>
      <c r="C20" s="478">
        <v>3155</v>
      </c>
      <c r="D20" s="478">
        <v>1541</v>
      </c>
      <c r="E20" s="478">
        <v>112</v>
      </c>
      <c r="F20" s="478">
        <v>204</v>
      </c>
      <c r="G20" s="478">
        <v>1516</v>
      </c>
      <c r="H20" s="478">
        <v>558</v>
      </c>
      <c r="I20" s="478">
        <v>128</v>
      </c>
      <c r="J20" s="478">
        <v>14</v>
      </c>
      <c r="K20" s="478">
        <v>41</v>
      </c>
      <c r="L20" s="478">
        <v>121</v>
      </c>
      <c r="M20" s="478">
        <v>2</v>
      </c>
      <c r="N20" s="478">
        <v>39</v>
      </c>
      <c r="O20" s="478">
        <v>0</v>
      </c>
      <c r="P20" s="478">
        <v>19</v>
      </c>
    </row>
    <row r="21" spans="1:16" ht="15" x14ac:dyDescent="0.3">
      <c r="A21" s="111" t="s">
        <v>611</v>
      </c>
      <c r="B21" s="477">
        <v>890</v>
      </c>
      <c r="C21" s="478">
        <v>582</v>
      </c>
      <c r="D21" s="478">
        <v>308</v>
      </c>
      <c r="E21" s="478">
        <v>49</v>
      </c>
      <c r="F21" s="478">
        <v>44</v>
      </c>
      <c r="G21" s="478">
        <v>333</v>
      </c>
      <c r="H21" s="478">
        <v>98</v>
      </c>
      <c r="I21" s="478">
        <v>23</v>
      </c>
      <c r="J21" s="478">
        <v>10</v>
      </c>
      <c r="K21" s="478">
        <v>10</v>
      </c>
      <c r="L21" s="478">
        <v>20</v>
      </c>
      <c r="M21" s="478">
        <v>2</v>
      </c>
      <c r="N21" s="478">
        <v>25</v>
      </c>
      <c r="O21" s="478">
        <v>3</v>
      </c>
      <c r="P21" s="478">
        <v>32</v>
      </c>
    </row>
    <row r="22" spans="1:16" ht="15" x14ac:dyDescent="0.3">
      <c r="A22" s="111" t="s">
        <v>610</v>
      </c>
      <c r="B22" s="477">
        <v>2278</v>
      </c>
      <c r="C22" s="478">
        <v>1535</v>
      </c>
      <c r="D22" s="478">
        <v>743</v>
      </c>
      <c r="E22" s="478">
        <v>107</v>
      </c>
      <c r="F22" s="478">
        <v>110</v>
      </c>
      <c r="G22" s="478">
        <v>761</v>
      </c>
      <c r="H22" s="478">
        <v>190</v>
      </c>
      <c r="I22" s="478">
        <v>72</v>
      </c>
      <c r="J22" s="478">
        <v>16</v>
      </c>
      <c r="K22" s="478">
        <v>16</v>
      </c>
      <c r="L22" s="478">
        <v>36</v>
      </c>
      <c r="M22" s="478">
        <v>2</v>
      </c>
      <c r="N22" s="478">
        <v>50</v>
      </c>
      <c r="O22" s="478">
        <v>6</v>
      </c>
      <c r="P22" s="478">
        <v>45</v>
      </c>
    </row>
    <row r="23" spans="1:16" ht="15" x14ac:dyDescent="0.3">
      <c r="A23" s="111" t="s">
        <v>609</v>
      </c>
      <c r="B23" s="477">
        <v>773</v>
      </c>
      <c r="C23" s="478">
        <v>509</v>
      </c>
      <c r="D23" s="478">
        <v>264</v>
      </c>
      <c r="E23" s="478">
        <v>47</v>
      </c>
      <c r="F23" s="478">
        <v>44</v>
      </c>
      <c r="G23" s="478">
        <v>302</v>
      </c>
      <c r="H23" s="478">
        <v>81</v>
      </c>
      <c r="I23" s="478">
        <v>22</v>
      </c>
      <c r="J23" s="478">
        <v>9</v>
      </c>
      <c r="K23" s="478">
        <v>9</v>
      </c>
      <c r="L23" s="478">
        <v>14</v>
      </c>
      <c r="M23" s="478">
        <v>1</v>
      </c>
      <c r="N23" s="478">
        <v>14</v>
      </c>
      <c r="O23" s="478">
        <v>5</v>
      </c>
      <c r="P23" s="478">
        <v>22</v>
      </c>
    </row>
    <row r="24" spans="1:16" ht="15" x14ac:dyDescent="0.3">
      <c r="A24" s="111" t="s">
        <v>608</v>
      </c>
      <c r="B24" s="477">
        <v>895</v>
      </c>
      <c r="C24" s="478">
        <v>544</v>
      </c>
      <c r="D24" s="478">
        <v>351</v>
      </c>
      <c r="E24" s="478">
        <v>51</v>
      </c>
      <c r="F24" s="478">
        <v>43</v>
      </c>
      <c r="G24" s="478">
        <v>343</v>
      </c>
      <c r="H24" s="478">
        <v>113</v>
      </c>
      <c r="I24" s="478">
        <v>22</v>
      </c>
      <c r="J24" s="478">
        <v>7</v>
      </c>
      <c r="K24" s="478">
        <v>9</v>
      </c>
      <c r="L24" s="478">
        <v>14</v>
      </c>
      <c r="M24" s="478">
        <v>1</v>
      </c>
      <c r="N24" s="478">
        <v>23</v>
      </c>
      <c r="O24" s="478">
        <v>4</v>
      </c>
      <c r="P24" s="478">
        <v>26</v>
      </c>
    </row>
    <row r="25" spans="1:16" ht="15" x14ac:dyDescent="0.3">
      <c r="A25" s="111" t="s">
        <v>607</v>
      </c>
      <c r="B25" s="477">
        <v>5423</v>
      </c>
      <c r="C25" s="478">
        <v>3571</v>
      </c>
      <c r="D25" s="478">
        <v>1852</v>
      </c>
      <c r="E25" s="478">
        <v>258</v>
      </c>
      <c r="F25" s="478">
        <v>237</v>
      </c>
      <c r="G25" s="478">
        <v>1587</v>
      </c>
      <c r="H25" s="478">
        <v>464</v>
      </c>
      <c r="I25" s="478">
        <v>137</v>
      </c>
      <c r="J25" s="478">
        <v>36</v>
      </c>
      <c r="K25" s="478">
        <v>44</v>
      </c>
      <c r="L25" s="478">
        <v>94</v>
      </c>
      <c r="M25" s="478">
        <v>4</v>
      </c>
      <c r="N25" s="478">
        <v>125</v>
      </c>
      <c r="O25" s="478">
        <v>10</v>
      </c>
      <c r="P25" s="478">
        <v>55</v>
      </c>
    </row>
    <row r="26" spans="1:16" ht="16.5" x14ac:dyDescent="0.3">
      <c r="A26" s="111" t="s">
        <v>1231</v>
      </c>
      <c r="B26" s="477">
        <v>3130</v>
      </c>
      <c r="C26" s="478">
        <v>2110</v>
      </c>
      <c r="D26" s="478">
        <v>1020</v>
      </c>
      <c r="E26" s="478">
        <v>212</v>
      </c>
      <c r="F26" s="478">
        <v>128</v>
      </c>
      <c r="G26" s="478">
        <v>1289</v>
      </c>
      <c r="H26" s="478">
        <v>422</v>
      </c>
      <c r="I26" s="478">
        <v>78</v>
      </c>
      <c r="J26" s="478">
        <v>20</v>
      </c>
      <c r="K26" s="478">
        <v>39</v>
      </c>
      <c r="L26" s="478">
        <v>74</v>
      </c>
      <c r="M26" s="478">
        <v>1</v>
      </c>
      <c r="N26" s="478">
        <v>54</v>
      </c>
      <c r="O26" s="478">
        <v>0</v>
      </c>
      <c r="P26" s="478">
        <v>41</v>
      </c>
    </row>
    <row r="27" spans="1:16" ht="15" x14ac:dyDescent="0.3">
      <c r="A27" s="111" t="s">
        <v>606</v>
      </c>
      <c r="B27" s="477">
        <v>2249</v>
      </c>
      <c r="C27" s="478">
        <v>1528</v>
      </c>
      <c r="D27" s="478">
        <v>721</v>
      </c>
      <c r="E27" s="478">
        <v>97</v>
      </c>
      <c r="F27" s="478">
        <v>54</v>
      </c>
      <c r="G27" s="478">
        <v>706</v>
      </c>
      <c r="H27" s="478">
        <v>251</v>
      </c>
      <c r="I27" s="478">
        <v>59</v>
      </c>
      <c r="J27" s="478">
        <v>8</v>
      </c>
      <c r="K27" s="478">
        <v>19</v>
      </c>
      <c r="L27" s="478">
        <v>36</v>
      </c>
      <c r="M27" s="478">
        <v>2</v>
      </c>
      <c r="N27" s="478">
        <v>46</v>
      </c>
      <c r="O27" s="478">
        <v>0</v>
      </c>
      <c r="P27" s="478">
        <v>31</v>
      </c>
    </row>
    <row r="28" spans="1:16" ht="15" x14ac:dyDescent="0.3">
      <c r="A28" s="476" t="s">
        <v>605</v>
      </c>
      <c r="B28" s="477">
        <v>1543</v>
      </c>
      <c r="C28" s="478">
        <v>988</v>
      </c>
      <c r="D28" s="478">
        <v>555</v>
      </c>
      <c r="E28" s="478">
        <v>57</v>
      </c>
      <c r="F28" s="478">
        <v>80</v>
      </c>
      <c r="G28" s="478">
        <v>606</v>
      </c>
      <c r="H28" s="478">
        <v>190</v>
      </c>
      <c r="I28" s="478">
        <v>42</v>
      </c>
      <c r="J28" s="478">
        <v>21</v>
      </c>
      <c r="K28" s="478">
        <v>20</v>
      </c>
      <c r="L28" s="478">
        <v>26</v>
      </c>
      <c r="M28" s="478">
        <v>1</v>
      </c>
      <c r="N28" s="478">
        <v>58</v>
      </c>
      <c r="O28" s="478">
        <v>11</v>
      </c>
      <c r="P28" s="478">
        <v>26</v>
      </c>
    </row>
    <row r="29" spans="1:16" ht="15" x14ac:dyDescent="0.3">
      <c r="A29" s="476" t="s">
        <v>604</v>
      </c>
      <c r="B29" s="477">
        <v>765</v>
      </c>
      <c r="C29" s="478">
        <v>546</v>
      </c>
      <c r="D29" s="478">
        <v>219</v>
      </c>
      <c r="E29" s="478">
        <v>24</v>
      </c>
      <c r="F29" s="478">
        <v>32</v>
      </c>
      <c r="G29" s="478">
        <v>303</v>
      </c>
      <c r="H29" s="478">
        <v>78</v>
      </c>
      <c r="I29" s="478">
        <v>17</v>
      </c>
      <c r="J29" s="478">
        <v>6</v>
      </c>
      <c r="K29" s="478">
        <v>5</v>
      </c>
      <c r="L29" s="478">
        <v>12</v>
      </c>
      <c r="M29" s="478">
        <v>1</v>
      </c>
      <c r="N29" s="478">
        <v>24</v>
      </c>
      <c r="O29" s="478">
        <v>0</v>
      </c>
      <c r="P29" s="478">
        <v>23</v>
      </c>
    </row>
    <row r="30" spans="1:16" ht="15" x14ac:dyDescent="0.3">
      <c r="A30" s="476" t="s">
        <v>603</v>
      </c>
      <c r="B30" s="477">
        <v>755</v>
      </c>
      <c r="C30" s="478">
        <v>433</v>
      </c>
      <c r="D30" s="478">
        <v>322</v>
      </c>
      <c r="E30" s="478">
        <v>21</v>
      </c>
      <c r="F30" s="478">
        <v>25</v>
      </c>
      <c r="G30" s="478">
        <v>262</v>
      </c>
      <c r="H30" s="478">
        <v>94</v>
      </c>
      <c r="I30" s="478">
        <v>24</v>
      </c>
      <c r="J30" s="478">
        <v>7</v>
      </c>
      <c r="K30" s="478">
        <v>9</v>
      </c>
      <c r="L30" s="478">
        <v>15</v>
      </c>
      <c r="M30" s="478">
        <v>2</v>
      </c>
      <c r="N30" s="478">
        <v>28</v>
      </c>
      <c r="O30" s="478">
        <v>5</v>
      </c>
      <c r="P30" s="478">
        <v>23</v>
      </c>
    </row>
    <row r="31" spans="1:16" ht="15" x14ac:dyDescent="0.3">
      <c r="A31" s="476" t="s">
        <v>602</v>
      </c>
      <c r="B31" s="477">
        <v>3760</v>
      </c>
      <c r="C31" s="478">
        <v>2658</v>
      </c>
      <c r="D31" s="478">
        <v>1102</v>
      </c>
      <c r="E31" s="478">
        <v>55</v>
      </c>
      <c r="F31" s="478">
        <v>137</v>
      </c>
      <c r="G31" s="478">
        <v>1270</v>
      </c>
      <c r="H31" s="478">
        <v>410</v>
      </c>
      <c r="I31" s="478">
        <v>99</v>
      </c>
      <c r="J31" s="478">
        <v>15</v>
      </c>
      <c r="K31" s="478">
        <v>40</v>
      </c>
      <c r="L31" s="478">
        <v>81</v>
      </c>
      <c r="M31" s="478">
        <v>1</v>
      </c>
      <c r="N31" s="478">
        <v>60</v>
      </c>
      <c r="O31" s="478">
        <v>2</v>
      </c>
      <c r="P31" s="478">
        <v>40</v>
      </c>
    </row>
    <row r="32" spans="1:16" ht="15" x14ac:dyDescent="0.3">
      <c r="A32" s="476" t="s">
        <v>601</v>
      </c>
      <c r="B32" s="477">
        <v>563</v>
      </c>
      <c r="C32" s="478">
        <v>356</v>
      </c>
      <c r="D32" s="478">
        <v>207</v>
      </c>
      <c r="E32" s="478">
        <v>27</v>
      </c>
      <c r="F32" s="478">
        <v>33</v>
      </c>
      <c r="G32" s="478">
        <v>223</v>
      </c>
      <c r="H32" s="478">
        <v>84</v>
      </c>
      <c r="I32" s="478">
        <v>17</v>
      </c>
      <c r="J32" s="478">
        <v>5</v>
      </c>
      <c r="K32" s="478">
        <v>8</v>
      </c>
      <c r="L32" s="478">
        <v>14</v>
      </c>
      <c r="M32" s="478">
        <v>3</v>
      </c>
      <c r="N32" s="478">
        <v>27</v>
      </c>
      <c r="O32" s="478">
        <v>4</v>
      </c>
      <c r="P32" s="478">
        <v>24</v>
      </c>
    </row>
    <row r="33" spans="1:16" ht="15" x14ac:dyDescent="0.3">
      <c r="A33" s="476" t="s">
        <v>600</v>
      </c>
      <c r="B33" s="477">
        <v>1505</v>
      </c>
      <c r="C33" s="478">
        <v>971</v>
      </c>
      <c r="D33" s="478">
        <v>534</v>
      </c>
      <c r="E33" s="478">
        <v>50</v>
      </c>
      <c r="F33" s="478">
        <v>38</v>
      </c>
      <c r="G33" s="478">
        <v>536</v>
      </c>
      <c r="H33" s="478">
        <v>221</v>
      </c>
      <c r="I33" s="478">
        <v>41</v>
      </c>
      <c r="J33" s="478">
        <v>14</v>
      </c>
      <c r="K33" s="478">
        <v>18</v>
      </c>
      <c r="L33" s="478">
        <v>39</v>
      </c>
      <c r="M33" s="478">
        <v>1</v>
      </c>
      <c r="N33" s="478">
        <v>53</v>
      </c>
      <c r="O33" s="478">
        <v>4</v>
      </c>
      <c r="P33" s="478">
        <v>37</v>
      </c>
    </row>
    <row r="34" spans="1:16" ht="15" x14ac:dyDescent="0.3">
      <c r="A34" s="476" t="s">
        <v>599</v>
      </c>
      <c r="B34" s="477">
        <v>1117</v>
      </c>
      <c r="C34" s="478">
        <v>701</v>
      </c>
      <c r="D34" s="478">
        <v>416</v>
      </c>
      <c r="E34" s="478">
        <v>46</v>
      </c>
      <c r="F34" s="478">
        <v>47</v>
      </c>
      <c r="G34" s="478">
        <v>393</v>
      </c>
      <c r="H34" s="478">
        <v>151</v>
      </c>
      <c r="I34" s="478">
        <v>28</v>
      </c>
      <c r="J34" s="478">
        <v>8</v>
      </c>
      <c r="K34" s="478">
        <v>11</v>
      </c>
      <c r="L34" s="478">
        <v>20</v>
      </c>
      <c r="M34" s="478">
        <v>1</v>
      </c>
      <c r="N34" s="478">
        <v>25</v>
      </c>
      <c r="O34" s="478">
        <v>0</v>
      </c>
      <c r="P34" s="478">
        <v>20</v>
      </c>
    </row>
    <row r="35" spans="1:16" ht="15" x14ac:dyDescent="0.3">
      <c r="A35" s="476" t="s">
        <v>598</v>
      </c>
      <c r="B35" s="477">
        <v>812</v>
      </c>
      <c r="C35" s="478">
        <v>516</v>
      </c>
      <c r="D35" s="478">
        <v>296</v>
      </c>
      <c r="E35" s="478">
        <v>72</v>
      </c>
      <c r="F35" s="478">
        <v>17</v>
      </c>
      <c r="G35" s="478">
        <v>248</v>
      </c>
      <c r="H35" s="478">
        <v>74</v>
      </c>
      <c r="I35" s="478">
        <v>23</v>
      </c>
      <c r="J35" s="478">
        <v>8</v>
      </c>
      <c r="K35" s="478">
        <v>10</v>
      </c>
      <c r="L35" s="478">
        <v>18</v>
      </c>
      <c r="M35" s="478">
        <v>1</v>
      </c>
      <c r="N35" s="478">
        <v>15</v>
      </c>
      <c r="O35" s="478">
        <v>3</v>
      </c>
      <c r="P35" s="478">
        <v>27</v>
      </c>
    </row>
    <row r="36" spans="1:16" ht="15" x14ac:dyDescent="0.3">
      <c r="A36" s="476" t="s">
        <v>597</v>
      </c>
      <c r="B36" s="477">
        <v>1150</v>
      </c>
      <c r="C36" s="478">
        <v>786</v>
      </c>
      <c r="D36" s="478">
        <v>364</v>
      </c>
      <c r="E36" s="478">
        <v>38</v>
      </c>
      <c r="F36" s="478">
        <v>71</v>
      </c>
      <c r="G36" s="478">
        <v>382</v>
      </c>
      <c r="H36" s="478">
        <v>132</v>
      </c>
      <c r="I36" s="478">
        <v>33</v>
      </c>
      <c r="J36" s="478">
        <v>5</v>
      </c>
      <c r="K36" s="478">
        <v>11</v>
      </c>
      <c r="L36" s="478">
        <v>18</v>
      </c>
      <c r="M36" s="478">
        <v>2</v>
      </c>
      <c r="N36" s="478">
        <v>37</v>
      </c>
      <c r="O36" s="478">
        <v>4</v>
      </c>
      <c r="P36" s="478">
        <v>30</v>
      </c>
    </row>
    <row r="37" spans="1:16" ht="15" x14ac:dyDescent="0.3">
      <c r="A37" s="476" t="s">
        <v>596</v>
      </c>
      <c r="B37" s="477">
        <v>1723</v>
      </c>
      <c r="C37" s="478">
        <v>1177</v>
      </c>
      <c r="D37" s="478">
        <v>546</v>
      </c>
      <c r="E37" s="478">
        <v>73</v>
      </c>
      <c r="F37" s="478">
        <v>65</v>
      </c>
      <c r="G37" s="478">
        <v>588</v>
      </c>
      <c r="H37" s="478">
        <v>140</v>
      </c>
      <c r="I37" s="478">
        <v>43</v>
      </c>
      <c r="J37" s="478">
        <v>21</v>
      </c>
      <c r="K37" s="478">
        <v>14</v>
      </c>
      <c r="L37" s="478">
        <v>31</v>
      </c>
      <c r="M37" s="478">
        <v>3</v>
      </c>
      <c r="N37" s="478">
        <v>50</v>
      </c>
      <c r="O37" s="478">
        <v>11</v>
      </c>
      <c r="P37" s="478">
        <v>40</v>
      </c>
    </row>
    <row r="38" spans="1:16" ht="15" x14ac:dyDescent="0.3">
      <c r="A38" s="476" t="s">
        <v>595</v>
      </c>
      <c r="B38" s="477">
        <v>2303</v>
      </c>
      <c r="C38" s="478">
        <v>1440</v>
      </c>
      <c r="D38" s="478">
        <v>863</v>
      </c>
      <c r="E38" s="478">
        <v>111</v>
      </c>
      <c r="F38" s="478">
        <v>47</v>
      </c>
      <c r="G38" s="478">
        <v>690</v>
      </c>
      <c r="H38" s="478">
        <v>212</v>
      </c>
      <c r="I38" s="478">
        <v>67</v>
      </c>
      <c r="J38" s="478">
        <v>19</v>
      </c>
      <c r="K38" s="478">
        <v>23</v>
      </c>
      <c r="L38" s="478">
        <v>43</v>
      </c>
      <c r="M38" s="478">
        <v>5</v>
      </c>
      <c r="N38" s="478">
        <v>75</v>
      </c>
      <c r="O38" s="478">
        <v>10</v>
      </c>
      <c r="P38" s="478">
        <v>72</v>
      </c>
    </row>
    <row r="39" spans="1:16" ht="15" x14ac:dyDescent="0.3">
      <c r="A39" s="476" t="s">
        <v>594</v>
      </c>
      <c r="B39" s="477">
        <v>592</v>
      </c>
      <c r="C39" s="478">
        <v>337</v>
      </c>
      <c r="D39" s="478">
        <v>255</v>
      </c>
      <c r="E39" s="478">
        <v>25</v>
      </c>
      <c r="F39" s="478">
        <v>16</v>
      </c>
      <c r="G39" s="478">
        <v>252</v>
      </c>
      <c r="H39" s="478">
        <v>52</v>
      </c>
      <c r="I39" s="478">
        <v>20</v>
      </c>
      <c r="J39" s="478">
        <v>3</v>
      </c>
      <c r="K39" s="478">
        <v>5</v>
      </c>
      <c r="L39" s="478">
        <v>15</v>
      </c>
      <c r="M39" s="478">
        <v>1</v>
      </c>
      <c r="N39" s="478">
        <v>35</v>
      </c>
      <c r="O39" s="478">
        <v>2</v>
      </c>
      <c r="P39" s="478">
        <v>18</v>
      </c>
    </row>
    <row r="40" spans="1:16" ht="15" x14ac:dyDescent="0.3">
      <c r="A40" s="476" t="s">
        <v>593</v>
      </c>
      <c r="B40" s="477">
        <v>1892</v>
      </c>
      <c r="C40" s="478">
        <v>1219</v>
      </c>
      <c r="D40" s="478">
        <v>673</v>
      </c>
      <c r="E40" s="478">
        <v>75</v>
      </c>
      <c r="F40" s="478">
        <v>62</v>
      </c>
      <c r="G40" s="478">
        <v>668</v>
      </c>
      <c r="H40" s="478">
        <v>219</v>
      </c>
      <c r="I40" s="478">
        <v>58</v>
      </c>
      <c r="J40" s="478">
        <v>15</v>
      </c>
      <c r="K40" s="478">
        <v>26</v>
      </c>
      <c r="L40" s="478">
        <v>34</v>
      </c>
      <c r="M40" s="478">
        <v>7</v>
      </c>
      <c r="N40" s="478">
        <v>31</v>
      </c>
      <c r="O40" s="478">
        <v>9</v>
      </c>
      <c r="P40" s="478">
        <v>50</v>
      </c>
    </row>
    <row r="41" spans="1:16" ht="15" x14ac:dyDescent="0.3">
      <c r="A41" s="476" t="s">
        <v>592</v>
      </c>
      <c r="B41" s="477">
        <v>328</v>
      </c>
      <c r="C41" s="478">
        <v>207</v>
      </c>
      <c r="D41" s="478">
        <v>121</v>
      </c>
      <c r="E41" s="478">
        <v>19</v>
      </c>
      <c r="F41" s="478">
        <v>21</v>
      </c>
      <c r="G41" s="478">
        <v>157</v>
      </c>
      <c r="H41" s="478">
        <v>43</v>
      </c>
      <c r="I41" s="478">
        <v>7</v>
      </c>
      <c r="J41" s="478">
        <v>4</v>
      </c>
      <c r="K41" s="478">
        <v>4</v>
      </c>
      <c r="L41" s="478">
        <v>5</v>
      </c>
      <c r="M41" s="478">
        <v>1</v>
      </c>
      <c r="N41" s="478">
        <v>17</v>
      </c>
      <c r="O41" s="478">
        <v>0</v>
      </c>
      <c r="P41" s="478">
        <v>17</v>
      </c>
    </row>
    <row r="42" spans="1:16" ht="15" x14ac:dyDescent="0.3">
      <c r="A42" s="476" t="s">
        <v>591</v>
      </c>
      <c r="B42" s="477">
        <v>1693</v>
      </c>
      <c r="C42" s="478">
        <v>1149</v>
      </c>
      <c r="D42" s="478">
        <v>544</v>
      </c>
      <c r="E42" s="478">
        <v>53</v>
      </c>
      <c r="F42" s="478">
        <v>70</v>
      </c>
      <c r="G42" s="478">
        <v>610</v>
      </c>
      <c r="H42" s="478">
        <v>196</v>
      </c>
      <c r="I42" s="478">
        <v>44</v>
      </c>
      <c r="J42" s="478">
        <v>12</v>
      </c>
      <c r="K42" s="478">
        <v>17</v>
      </c>
      <c r="L42" s="478">
        <v>33</v>
      </c>
      <c r="M42" s="478">
        <v>3</v>
      </c>
      <c r="N42" s="478">
        <v>51</v>
      </c>
      <c r="O42" s="478">
        <v>6</v>
      </c>
      <c r="P42" s="478">
        <v>43</v>
      </c>
    </row>
    <row r="43" spans="1:16" ht="15" x14ac:dyDescent="0.3">
      <c r="A43" s="476" t="s">
        <v>590</v>
      </c>
      <c r="B43" s="477">
        <v>1173</v>
      </c>
      <c r="C43" s="478">
        <v>713</v>
      </c>
      <c r="D43" s="478">
        <v>460</v>
      </c>
      <c r="E43" s="478">
        <v>50</v>
      </c>
      <c r="F43" s="478">
        <v>48</v>
      </c>
      <c r="G43" s="478">
        <v>485</v>
      </c>
      <c r="H43" s="478">
        <v>147</v>
      </c>
      <c r="I43" s="478">
        <v>32</v>
      </c>
      <c r="J43" s="478">
        <v>12</v>
      </c>
      <c r="K43" s="478">
        <v>19</v>
      </c>
      <c r="L43" s="478">
        <v>27</v>
      </c>
      <c r="M43" s="478">
        <v>3</v>
      </c>
      <c r="N43" s="478">
        <v>45</v>
      </c>
      <c r="O43" s="478">
        <v>10</v>
      </c>
      <c r="P43" s="478">
        <v>45</v>
      </c>
    </row>
    <row r="44" spans="1:16" ht="15" x14ac:dyDescent="0.3">
      <c r="A44" s="476" t="s">
        <v>589</v>
      </c>
      <c r="B44" s="477">
        <v>1161</v>
      </c>
      <c r="C44" s="478">
        <v>794</v>
      </c>
      <c r="D44" s="478">
        <v>367</v>
      </c>
      <c r="E44" s="478">
        <v>46</v>
      </c>
      <c r="F44" s="478">
        <v>47</v>
      </c>
      <c r="G44" s="478">
        <v>417</v>
      </c>
      <c r="H44" s="478">
        <v>130</v>
      </c>
      <c r="I44" s="478">
        <v>28</v>
      </c>
      <c r="J44" s="478">
        <v>7</v>
      </c>
      <c r="K44" s="478">
        <v>16</v>
      </c>
      <c r="L44" s="478">
        <v>23</v>
      </c>
      <c r="M44" s="478">
        <v>1</v>
      </c>
      <c r="N44" s="478">
        <v>34</v>
      </c>
      <c r="O44" s="478">
        <v>5</v>
      </c>
      <c r="P44" s="478">
        <v>29</v>
      </c>
    </row>
    <row r="45" spans="1:16" ht="15.75" thickBot="1" x14ac:dyDescent="0.35">
      <c r="A45" s="480" t="s">
        <v>588</v>
      </c>
      <c r="B45" s="890">
        <v>497</v>
      </c>
      <c r="C45" s="481">
        <v>305</v>
      </c>
      <c r="D45" s="481">
        <v>192</v>
      </c>
      <c r="E45" s="481">
        <v>26</v>
      </c>
      <c r="F45" s="481">
        <v>21</v>
      </c>
      <c r="G45" s="481">
        <v>235</v>
      </c>
      <c r="H45" s="481">
        <v>59</v>
      </c>
      <c r="I45" s="481">
        <v>12</v>
      </c>
      <c r="J45" s="481">
        <v>4</v>
      </c>
      <c r="K45" s="481">
        <v>5</v>
      </c>
      <c r="L45" s="481">
        <v>18</v>
      </c>
      <c r="M45" s="481">
        <v>1</v>
      </c>
      <c r="N45" s="481">
        <v>37</v>
      </c>
      <c r="O45" s="481">
        <v>2</v>
      </c>
      <c r="P45" s="481">
        <v>23</v>
      </c>
    </row>
    <row r="46" spans="1:16" ht="8.25" customHeight="1" thickTop="1" x14ac:dyDescent="0.3">
      <c r="A46" s="476"/>
      <c r="B46" s="475"/>
      <c r="C46" s="478"/>
      <c r="D46" s="478"/>
      <c r="E46" s="478"/>
      <c r="F46" s="478"/>
      <c r="G46" s="478"/>
      <c r="H46" s="478"/>
      <c r="I46" s="478"/>
      <c r="J46" s="478"/>
      <c r="K46" s="478"/>
      <c r="L46" s="478"/>
      <c r="M46" s="478"/>
      <c r="N46" s="479"/>
      <c r="O46" s="479"/>
      <c r="P46" s="479"/>
    </row>
    <row r="47" spans="1:16" ht="15" x14ac:dyDescent="0.3">
      <c r="A47" s="1025" t="s">
        <v>587</v>
      </c>
      <c r="B47" s="1025"/>
      <c r="C47" s="1025"/>
      <c r="D47" s="1025"/>
      <c r="E47" s="1025"/>
      <c r="F47" s="1025"/>
      <c r="G47" s="1025"/>
      <c r="H47" s="1025"/>
      <c r="I47" s="1025"/>
      <c r="J47" s="1025"/>
      <c r="K47" s="1025"/>
      <c r="L47" s="1025"/>
      <c r="M47" s="1025"/>
      <c r="N47" s="1025"/>
      <c r="O47" s="1025"/>
      <c r="P47" s="1025"/>
    </row>
    <row r="48" spans="1:16" ht="15" x14ac:dyDescent="0.3">
      <c r="A48" s="1037" t="s">
        <v>1232</v>
      </c>
      <c r="B48" s="1037"/>
      <c r="C48" s="1037"/>
      <c r="D48" s="1037"/>
      <c r="E48" s="1037"/>
      <c r="F48" s="1037"/>
      <c r="G48" s="1037"/>
      <c r="H48" s="1037"/>
      <c r="I48" s="1037"/>
      <c r="J48" s="1037"/>
      <c r="K48" s="1037"/>
      <c r="L48" s="1037"/>
      <c r="M48" s="1037"/>
      <c r="N48" s="1037"/>
      <c r="O48" s="1037"/>
      <c r="P48" s="1037"/>
    </row>
    <row r="49" spans="1:28" ht="15" x14ac:dyDescent="0.3">
      <c r="A49" s="1037" t="s">
        <v>1233</v>
      </c>
      <c r="B49" s="1037"/>
      <c r="C49" s="1037"/>
      <c r="D49" s="1037"/>
      <c r="E49" s="1037"/>
      <c r="F49" s="1037"/>
      <c r="G49" s="1037"/>
      <c r="H49" s="1037"/>
      <c r="I49" s="1037"/>
      <c r="J49" s="1037"/>
      <c r="K49" s="1037"/>
      <c r="L49" s="1037"/>
      <c r="M49" s="1037"/>
      <c r="N49" s="1037"/>
      <c r="O49" s="1037"/>
      <c r="P49" s="1037"/>
      <c r="Q49" s="56"/>
      <c r="R49" s="56"/>
      <c r="S49" s="56"/>
      <c r="T49" s="56"/>
      <c r="U49" s="56"/>
      <c r="V49" s="483"/>
    </row>
    <row r="50" spans="1:28" ht="15" x14ac:dyDescent="0.3">
      <c r="A50" s="1037" t="s">
        <v>1234</v>
      </c>
      <c r="B50" s="1037"/>
      <c r="C50" s="1037"/>
      <c r="D50" s="1037"/>
      <c r="E50" s="1037"/>
      <c r="F50" s="1037"/>
      <c r="G50" s="1037"/>
      <c r="H50" s="1037"/>
      <c r="I50" s="1037"/>
      <c r="J50" s="1037"/>
      <c r="K50" s="1037"/>
      <c r="L50" s="1037"/>
      <c r="M50" s="1037"/>
      <c r="N50" s="1037"/>
      <c r="O50" s="1037"/>
      <c r="P50" s="1037"/>
      <c r="Q50" s="56"/>
      <c r="R50" s="56"/>
      <c r="S50" s="56"/>
      <c r="T50" s="56"/>
      <c r="U50" s="56"/>
      <c r="V50" s="483"/>
    </row>
    <row r="51" spans="1:28" ht="15" x14ac:dyDescent="0.3">
      <c r="A51" s="1037" t="s">
        <v>1235</v>
      </c>
      <c r="B51" s="1037"/>
      <c r="C51" s="1037"/>
      <c r="D51" s="1037"/>
      <c r="E51" s="1037"/>
      <c r="F51" s="1037"/>
      <c r="G51" s="1037"/>
      <c r="H51" s="1037"/>
      <c r="I51" s="1037"/>
      <c r="J51" s="1037"/>
      <c r="K51" s="1037"/>
      <c r="L51" s="1037"/>
      <c r="M51" s="1037"/>
      <c r="N51" s="1037"/>
      <c r="O51" s="1037"/>
      <c r="P51" s="1037"/>
      <c r="Q51" s="56"/>
      <c r="R51" s="56"/>
      <c r="S51" s="56"/>
      <c r="T51" s="56"/>
      <c r="U51" s="56"/>
      <c r="V51" s="483"/>
    </row>
    <row r="52" spans="1:28" ht="15" x14ac:dyDescent="0.3">
      <c r="A52" s="1037" t="s">
        <v>1282</v>
      </c>
      <c r="B52" s="1037"/>
      <c r="C52" s="1037"/>
      <c r="D52" s="1037"/>
      <c r="E52" s="1037"/>
      <c r="F52" s="1037"/>
      <c r="G52" s="1037"/>
      <c r="H52" s="1037"/>
      <c r="I52" s="1037"/>
      <c r="J52" s="1037"/>
      <c r="K52" s="1037"/>
      <c r="L52" s="1037"/>
      <c r="M52" s="1037"/>
      <c r="N52" s="1037"/>
      <c r="O52" s="1037"/>
      <c r="P52" s="1037"/>
      <c r="Q52" s="56"/>
      <c r="R52" s="56"/>
      <c r="S52" s="56"/>
      <c r="T52" s="56"/>
      <c r="U52" s="56"/>
      <c r="V52" s="483"/>
    </row>
    <row r="53" spans="1:28" ht="15" x14ac:dyDescent="0.3">
      <c r="A53" s="1037" t="s">
        <v>1236</v>
      </c>
      <c r="B53" s="1037"/>
      <c r="C53" s="1037"/>
      <c r="D53" s="1037"/>
      <c r="E53" s="1037"/>
      <c r="F53" s="1037"/>
      <c r="G53" s="1037"/>
      <c r="H53" s="1037"/>
      <c r="I53" s="1037"/>
      <c r="J53" s="1037"/>
      <c r="K53" s="1037"/>
      <c r="L53" s="1037"/>
      <c r="M53" s="1037"/>
      <c r="N53" s="1037"/>
      <c r="O53" s="1037"/>
      <c r="P53" s="1037"/>
      <c r="Q53" s="56"/>
      <c r="R53" s="56"/>
      <c r="S53" s="56"/>
      <c r="T53" s="56"/>
      <c r="U53" s="56"/>
      <c r="V53" s="483"/>
    </row>
    <row r="54" spans="1:28" ht="15" x14ac:dyDescent="0.3">
      <c r="A54" s="1038" t="s">
        <v>1237</v>
      </c>
      <c r="B54" s="1038"/>
      <c r="C54" s="1038"/>
      <c r="D54" s="1038"/>
      <c r="E54" s="1038"/>
      <c r="F54" s="1038"/>
      <c r="G54" s="1038"/>
      <c r="H54" s="1038"/>
      <c r="I54" s="1038"/>
      <c r="J54" s="1038"/>
      <c r="K54" s="1038"/>
      <c r="L54" s="1038"/>
      <c r="M54" s="1038"/>
      <c r="N54" s="1038"/>
      <c r="O54" s="1038"/>
      <c r="P54" s="1038"/>
      <c r="Q54" s="56"/>
      <c r="R54" s="56"/>
      <c r="S54" s="56"/>
      <c r="T54" s="56"/>
      <c r="U54" s="56"/>
      <c r="V54" s="483"/>
    </row>
    <row r="55" spans="1:28" ht="15" x14ac:dyDescent="0.3">
      <c r="A55" s="1025" t="s">
        <v>586</v>
      </c>
      <c r="B55" s="1025"/>
      <c r="C55" s="1025"/>
      <c r="D55" s="1025"/>
      <c r="E55" s="1025"/>
      <c r="F55" s="1025"/>
      <c r="G55" s="1025"/>
      <c r="H55" s="1025"/>
      <c r="I55" s="1025"/>
      <c r="J55" s="1025"/>
      <c r="K55" s="1025"/>
      <c r="L55" s="1025"/>
      <c r="M55" s="1025"/>
      <c r="N55" s="1025"/>
      <c r="O55" s="1025"/>
      <c r="P55" s="1025"/>
      <c r="Q55" s="56"/>
      <c r="R55" s="56"/>
      <c r="S55" s="56"/>
      <c r="T55" s="56"/>
      <c r="U55" s="56"/>
      <c r="V55" s="483"/>
    </row>
    <row r="56" spans="1:28" ht="15" x14ac:dyDescent="0.3"/>
    <row r="58" spans="1:28" ht="16.5" hidden="1" x14ac:dyDescent="0.3">
      <c r="E58" s="485"/>
      <c r="F58" s="486"/>
    </row>
    <row r="59" spans="1:28" ht="16.5" hidden="1" x14ac:dyDescent="0.3">
      <c r="A59" s="485"/>
      <c r="B59" s="485"/>
      <c r="C59" s="485"/>
      <c r="D59" s="485"/>
      <c r="E59" s="485"/>
      <c r="F59" s="485"/>
      <c r="G59" s="485"/>
      <c r="H59" s="485"/>
      <c r="I59" s="485"/>
      <c r="J59" s="485"/>
      <c r="K59" s="485"/>
      <c r="L59" s="485"/>
      <c r="M59" s="485"/>
      <c r="N59" s="485"/>
      <c r="O59" s="485"/>
      <c r="P59" s="485"/>
      <c r="Q59" s="485"/>
      <c r="R59" s="485"/>
      <c r="S59" s="485"/>
      <c r="T59" s="485"/>
      <c r="U59" s="485"/>
      <c r="V59" s="485"/>
      <c r="W59" s="485"/>
      <c r="X59" s="485"/>
      <c r="Y59" s="485"/>
      <c r="Z59" s="485"/>
      <c r="AA59" s="485"/>
      <c r="AB59" s="485"/>
    </row>
    <row r="61" spans="1:28" ht="15" hidden="1" x14ac:dyDescent="0.3">
      <c r="E61" s="487"/>
      <c r="F61" s="487"/>
      <c r="G61" s="487"/>
      <c r="H61" s="487"/>
      <c r="I61" s="487"/>
      <c r="J61" s="487"/>
      <c r="K61" s="487"/>
    </row>
  </sheetData>
  <mergeCells count="28">
    <mergeCell ref="A2:P2"/>
    <mergeCell ref="A3:P3"/>
    <mergeCell ref="A4:A8"/>
    <mergeCell ref="B4:D5"/>
    <mergeCell ref="E4:E8"/>
    <mergeCell ref="F4:F8"/>
    <mergeCell ref="G4:G8"/>
    <mergeCell ref="H4:H8"/>
    <mergeCell ref="O4:O8"/>
    <mergeCell ref="P4:P8"/>
    <mergeCell ref="I4:I8"/>
    <mergeCell ref="J4:J8"/>
    <mergeCell ref="A53:P53"/>
    <mergeCell ref="A54:P54"/>
    <mergeCell ref="A55:P55"/>
    <mergeCell ref="B6:B8"/>
    <mergeCell ref="C6:C8"/>
    <mergeCell ref="D6:D8"/>
    <mergeCell ref="A47:P47"/>
    <mergeCell ref="A48:P48"/>
    <mergeCell ref="A51:P51"/>
    <mergeCell ref="A52:P52"/>
    <mergeCell ref="A50:P50"/>
    <mergeCell ref="A49:P49"/>
    <mergeCell ref="K4:K8"/>
    <mergeCell ref="L4:L8"/>
    <mergeCell ref="M4:M8"/>
    <mergeCell ref="N4:N8"/>
  </mergeCells>
  <pageMargins left="0.31496062992125984" right="0.31496062992125984" top="0.35433070866141736" bottom="0.35433070866141736" header="0.31496062992125984" footer="0.31496062992125984"/>
  <pageSetup scale="60"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Z59"/>
  <sheetViews>
    <sheetView showGridLines="0" workbookViewId="0"/>
  </sheetViews>
  <sheetFormatPr baseColWidth="10" defaultColWidth="0" defaultRowHeight="15" zeroHeight="1" x14ac:dyDescent="0.2"/>
  <cols>
    <col min="1" max="1" width="11" style="8" customWidth="1"/>
    <col min="2" max="2" width="11.42578125" style="8" customWidth="1"/>
    <col min="3" max="3" width="25.42578125" style="8" customWidth="1"/>
    <col min="4" max="4" width="16.140625" style="8" customWidth="1"/>
    <col min="5" max="5" width="2.42578125" style="8" customWidth="1"/>
    <col min="6" max="6" width="11.42578125" style="8" customWidth="1"/>
    <col min="7" max="7" width="13.28515625" style="8" customWidth="1"/>
    <col min="8" max="8" width="15" style="8" customWidth="1"/>
    <col min="9" max="9" width="12.42578125" style="8" customWidth="1"/>
    <col min="10" max="10" width="15.42578125" style="8" customWidth="1"/>
    <col min="11" max="11" width="20.42578125" style="8" customWidth="1"/>
    <col min="12" max="12" width="14.85546875" style="8" customWidth="1"/>
    <col min="13" max="13" width="13.85546875" style="8" customWidth="1"/>
    <col min="14" max="14" width="2.5703125" style="8" customWidth="1"/>
    <col min="15" max="15" width="11.28515625" style="8" customWidth="1"/>
    <col min="16" max="16" width="4.5703125" style="8" customWidth="1"/>
    <col min="17" max="16384" width="11.42578125" style="8" hidden="1"/>
  </cols>
  <sheetData>
    <row r="1" spans="1:26" s="59" customFormat="1" ht="15" customHeight="1" x14ac:dyDescent="0.2">
      <c r="A1" s="119"/>
      <c r="B1" s="61"/>
      <c r="C1" s="61"/>
      <c r="D1" s="61"/>
      <c r="E1" s="61"/>
      <c r="F1" s="61"/>
      <c r="G1" s="61"/>
      <c r="H1" s="61"/>
      <c r="I1" s="61"/>
      <c r="J1" s="61"/>
      <c r="K1" s="61"/>
      <c r="L1" s="61"/>
      <c r="M1" s="61"/>
      <c r="N1" s="61"/>
      <c r="O1" s="61"/>
    </row>
    <row r="2" spans="1:26" s="5" customFormat="1" ht="15" customHeight="1" x14ac:dyDescent="0.2">
      <c r="A2" s="954" t="s">
        <v>483</v>
      </c>
      <c r="B2" s="954"/>
      <c r="C2" s="954"/>
      <c r="D2" s="954"/>
      <c r="E2" s="954"/>
      <c r="F2" s="954"/>
      <c r="G2" s="954"/>
      <c r="H2" s="954"/>
      <c r="I2" s="954"/>
      <c r="J2" s="954"/>
      <c r="K2" s="954"/>
      <c r="L2" s="954"/>
      <c r="M2" s="954"/>
      <c r="N2" s="954"/>
      <c r="O2" s="954"/>
      <c r="P2" s="629"/>
      <c r="Q2" s="629"/>
      <c r="R2" s="629"/>
      <c r="S2" s="629"/>
      <c r="T2" s="629"/>
      <c r="U2" s="629"/>
      <c r="V2" s="629"/>
      <c r="W2" s="629"/>
      <c r="X2" s="629"/>
      <c r="Y2" s="629"/>
      <c r="Z2" s="629"/>
    </row>
    <row r="3" spans="1:26" s="634" customFormat="1" ht="35.1" customHeight="1" x14ac:dyDescent="0.2">
      <c r="A3" s="1047" t="s">
        <v>1290</v>
      </c>
      <c r="B3" s="1048"/>
      <c r="C3" s="1048"/>
      <c r="D3" s="1048"/>
      <c r="E3" s="1048"/>
      <c r="F3" s="1048"/>
      <c r="G3" s="1048"/>
      <c r="H3" s="1048"/>
      <c r="I3" s="1048"/>
      <c r="J3" s="1048"/>
      <c r="K3" s="1048"/>
      <c r="L3" s="1048"/>
      <c r="M3" s="1048"/>
      <c r="N3" s="1048"/>
      <c r="O3" s="1048"/>
    </row>
    <row r="4" spans="1:26" s="634" customFormat="1" ht="20.25" customHeight="1" thickBot="1" x14ac:dyDescent="0.25">
      <c r="A4" s="873"/>
      <c r="B4" s="861"/>
      <c r="C4" s="861"/>
      <c r="D4" s="861"/>
      <c r="E4" s="861"/>
      <c r="F4" s="861"/>
      <c r="G4" s="861"/>
      <c r="H4" s="861"/>
      <c r="I4" s="861"/>
      <c r="J4" s="861"/>
      <c r="K4" s="861"/>
      <c r="L4" s="861"/>
      <c r="M4" s="861"/>
      <c r="N4" s="861"/>
      <c r="O4" s="861"/>
    </row>
    <row r="5" spans="1:26" ht="19.5" customHeight="1" thickTop="1" thickBot="1" x14ac:dyDescent="0.25">
      <c r="A5" s="1049" t="s">
        <v>52</v>
      </c>
      <c r="B5" s="1052" t="s">
        <v>54</v>
      </c>
      <c r="C5" s="1052"/>
      <c r="D5" s="1052"/>
      <c r="E5" s="417"/>
      <c r="F5" s="1052" t="s">
        <v>55</v>
      </c>
      <c r="G5" s="1052"/>
      <c r="H5" s="1052"/>
      <c r="I5" s="1052"/>
      <c r="J5" s="1052"/>
      <c r="K5" s="1052"/>
      <c r="L5" s="1052"/>
      <c r="M5" s="1052"/>
      <c r="N5" s="417"/>
      <c r="O5" s="1053" t="s">
        <v>56</v>
      </c>
    </row>
    <row r="6" spans="1:26" ht="15.75" customHeight="1" x14ac:dyDescent="0.2">
      <c r="A6" s="1050"/>
      <c r="B6" s="463"/>
      <c r="C6" s="1045" t="s">
        <v>109</v>
      </c>
      <c r="D6" s="1045" t="s">
        <v>57</v>
      </c>
      <c r="E6" s="463"/>
      <c r="F6" s="463"/>
      <c r="G6" s="1045" t="s">
        <v>58</v>
      </c>
      <c r="H6" s="1045" t="s">
        <v>59</v>
      </c>
      <c r="I6" s="1045" t="s">
        <v>60</v>
      </c>
      <c r="J6" s="1045" t="s">
        <v>61</v>
      </c>
      <c r="K6" s="1045" t="s">
        <v>62</v>
      </c>
      <c r="L6" s="1045" t="s">
        <v>63</v>
      </c>
      <c r="M6" s="1045" t="s">
        <v>521</v>
      </c>
      <c r="N6" s="409"/>
      <c r="O6" s="1050"/>
    </row>
    <row r="7" spans="1:26" ht="15.75" customHeight="1" x14ac:dyDescent="0.2">
      <c r="A7" s="1050"/>
      <c r="B7" s="463"/>
      <c r="C7" s="1045"/>
      <c r="D7" s="1045"/>
      <c r="E7" s="463"/>
      <c r="F7" s="463"/>
      <c r="G7" s="1045"/>
      <c r="H7" s="1045"/>
      <c r="I7" s="1045"/>
      <c r="J7" s="1045"/>
      <c r="K7" s="1045"/>
      <c r="L7" s="1045"/>
      <c r="M7" s="1045"/>
      <c r="N7" s="409"/>
      <c r="O7" s="1050"/>
    </row>
    <row r="8" spans="1:26" ht="15.75" customHeight="1" x14ac:dyDescent="0.2">
      <c r="A8" s="1050"/>
      <c r="B8" s="419" t="s">
        <v>18</v>
      </c>
      <c r="C8" s="1045"/>
      <c r="D8" s="1045"/>
      <c r="E8" s="419"/>
      <c r="F8" s="419" t="s">
        <v>18</v>
      </c>
      <c r="G8" s="1045"/>
      <c r="H8" s="1045"/>
      <c r="I8" s="1045" t="s">
        <v>64</v>
      </c>
      <c r="J8" s="1045"/>
      <c r="K8" s="1045"/>
      <c r="L8" s="1045"/>
      <c r="M8" s="1045"/>
      <c r="N8" s="409"/>
      <c r="O8" s="1050"/>
    </row>
    <row r="9" spans="1:26" ht="15.75" customHeight="1" thickBot="1" x14ac:dyDescent="0.25">
      <c r="A9" s="1051"/>
      <c r="B9" s="464"/>
      <c r="C9" s="1046"/>
      <c r="D9" s="1046"/>
      <c r="E9" s="464"/>
      <c r="F9" s="464"/>
      <c r="G9" s="1046"/>
      <c r="H9" s="1046"/>
      <c r="I9" s="1046"/>
      <c r="J9" s="1046"/>
      <c r="K9" s="1046"/>
      <c r="L9" s="1046"/>
      <c r="M9" s="1046"/>
      <c r="N9" s="410"/>
      <c r="O9" s="1051"/>
    </row>
    <row r="10" spans="1:26" ht="15" customHeight="1" thickTop="1" x14ac:dyDescent="0.2">
      <c r="A10" s="26"/>
      <c r="B10" s="26"/>
      <c r="C10" s="26"/>
      <c r="D10" s="26"/>
      <c r="E10" s="26"/>
      <c r="F10" s="26"/>
      <c r="G10" s="26"/>
      <c r="H10" s="26"/>
      <c r="I10" s="26"/>
      <c r="J10" s="26"/>
      <c r="K10" s="26"/>
      <c r="L10" s="26"/>
      <c r="M10" s="26"/>
      <c r="N10" s="26"/>
      <c r="O10" s="26"/>
    </row>
    <row r="11" spans="1:26" ht="15" customHeight="1" x14ac:dyDescent="0.2">
      <c r="A11" s="421" t="s">
        <v>65</v>
      </c>
      <c r="B11" s="465">
        <v>52.921999999999997</v>
      </c>
      <c r="C11" s="465">
        <v>52.171999999999997</v>
      </c>
      <c r="D11" s="465">
        <v>0.75</v>
      </c>
      <c r="E11" s="465"/>
      <c r="F11" s="465">
        <v>13.945</v>
      </c>
      <c r="G11" s="465">
        <v>8.8960000000000008</v>
      </c>
      <c r="H11" s="465">
        <v>1.8440000000000001</v>
      </c>
      <c r="I11" s="465"/>
      <c r="J11" s="465">
        <v>3.2050000000000001</v>
      </c>
      <c r="K11" s="465"/>
      <c r="L11" s="465"/>
      <c r="M11" s="465"/>
      <c r="N11" s="465"/>
      <c r="O11" s="465">
        <v>38.976999999999997</v>
      </c>
    </row>
    <row r="12" spans="1:26" ht="15" customHeight="1" x14ac:dyDescent="0.2">
      <c r="A12" s="421" t="s">
        <v>66</v>
      </c>
      <c r="B12" s="465">
        <v>60.692999999999998</v>
      </c>
      <c r="C12" s="465">
        <v>58.319000000000003</v>
      </c>
      <c r="D12" s="465">
        <v>2.3740000000000001</v>
      </c>
      <c r="E12" s="465"/>
      <c r="F12" s="465">
        <v>27.640999999999998</v>
      </c>
      <c r="G12" s="465">
        <v>18.978000000000002</v>
      </c>
      <c r="H12" s="465">
        <v>3.234</v>
      </c>
      <c r="I12" s="465"/>
      <c r="J12" s="465">
        <v>5.4290000000000003</v>
      </c>
      <c r="K12" s="465"/>
      <c r="L12" s="465"/>
      <c r="M12" s="465"/>
      <c r="N12" s="465"/>
      <c r="O12" s="465">
        <v>33.052</v>
      </c>
    </row>
    <row r="13" spans="1:26" ht="15" customHeight="1" x14ac:dyDescent="0.2">
      <c r="A13" s="421" t="s">
        <v>67</v>
      </c>
      <c r="B13" s="465">
        <v>89.665000000000006</v>
      </c>
      <c r="C13" s="465">
        <v>85.102999999999994</v>
      </c>
      <c r="D13" s="465">
        <v>4.5620000000000003</v>
      </c>
      <c r="E13" s="465"/>
      <c r="F13" s="465">
        <v>46.68</v>
      </c>
      <c r="G13" s="465">
        <v>32.976999999999997</v>
      </c>
      <c r="H13" s="465">
        <v>4.657</v>
      </c>
      <c r="I13" s="465"/>
      <c r="J13" s="465">
        <v>9.0459999999999994</v>
      </c>
      <c r="K13" s="465"/>
      <c r="L13" s="465"/>
      <c r="M13" s="465"/>
      <c r="N13" s="465"/>
      <c r="O13" s="465">
        <v>42.984999999999999</v>
      </c>
    </row>
    <row r="14" spans="1:26" ht="15" customHeight="1" x14ac:dyDescent="0.2">
      <c r="A14" s="421" t="s">
        <v>68</v>
      </c>
      <c r="B14" s="465">
        <v>106.467</v>
      </c>
      <c r="C14" s="465">
        <v>100.125</v>
      </c>
      <c r="D14" s="465">
        <v>6.3419999999999996</v>
      </c>
      <c r="E14" s="465"/>
      <c r="F14" s="465">
        <v>70.855000000000004</v>
      </c>
      <c r="G14" s="465">
        <v>49.210999999999999</v>
      </c>
      <c r="H14" s="465">
        <v>6.1269999999999998</v>
      </c>
      <c r="I14" s="465"/>
      <c r="J14" s="465">
        <v>15.516999999999999</v>
      </c>
      <c r="K14" s="465"/>
      <c r="L14" s="465"/>
      <c r="M14" s="465"/>
      <c r="N14" s="465"/>
      <c r="O14" s="465">
        <v>35.612000000000002</v>
      </c>
    </row>
    <row r="15" spans="1:26" ht="15" customHeight="1" x14ac:dyDescent="0.2">
      <c r="A15" s="421" t="s">
        <v>69</v>
      </c>
      <c r="B15" s="465">
        <v>142.85400000000001</v>
      </c>
      <c r="C15" s="465">
        <v>135.66200000000001</v>
      </c>
      <c r="D15" s="465">
        <v>7.1920000000000002</v>
      </c>
      <c r="E15" s="465"/>
      <c r="F15" s="465">
        <v>94.516999999999996</v>
      </c>
      <c r="G15" s="465">
        <v>66.995000000000005</v>
      </c>
      <c r="H15" s="465">
        <v>7.798</v>
      </c>
      <c r="I15" s="465"/>
      <c r="J15" s="465">
        <v>19.724</v>
      </c>
      <c r="K15" s="465"/>
      <c r="L15" s="465"/>
      <c r="M15" s="465"/>
      <c r="N15" s="465"/>
      <c r="O15" s="465">
        <v>48.337000000000003</v>
      </c>
    </row>
    <row r="16" spans="1:26" ht="15" customHeight="1" x14ac:dyDescent="0.2">
      <c r="A16" s="421" t="s">
        <v>70</v>
      </c>
      <c r="B16" s="465">
        <v>176.053</v>
      </c>
      <c r="C16" s="465">
        <v>167.29900000000001</v>
      </c>
      <c r="D16" s="465">
        <v>8.7539999999999996</v>
      </c>
      <c r="E16" s="465"/>
      <c r="F16" s="465">
        <v>126.68300000000001</v>
      </c>
      <c r="G16" s="465">
        <v>91.15</v>
      </c>
      <c r="H16" s="465">
        <v>9.8369999999999997</v>
      </c>
      <c r="I16" s="465"/>
      <c r="J16" s="465">
        <v>25.696000000000002</v>
      </c>
      <c r="K16" s="465"/>
      <c r="L16" s="465"/>
      <c r="M16" s="465"/>
      <c r="N16" s="465"/>
      <c r="O16" s="465">
        <v>49.37</v>
      </c>
    </row>
    <row r="17" spans="1:15" ht="15" customHeight="1" x14ac:dyDescent="0.2">
      <c r="A17" s="421" t="s">
        <v>71</v>
      </c>
      <c r="B17" s="465">
        <v>206.26900000000001</v>
      </c>
      <c r="C17" s="465">
        <v>194.70099999999999</v>
      </c>
      <c r="D17" s="465">
        <v>11.568</v>
      </c>
      <c r="E17" s="465"/>
      <c r="F17" s="465">
        <v>154.78899999999999</v>
      </c>
      <c r="G17" s="465">
        <v>109.85</v>
      </c>
      <c r="H17" s="465">
        <v>11.637</v>
      </c>
      <c r="I17" s="465"/>
      <c r="J17" s="465">
        <v>33.302</v>
      </c>
      <c r="K17" s="465"/>
      <c r="L17" s="465"/>
      <c r="M17" s="465"/>
      <c r="N17" s="465"/>
      <c r="O17" s="465">
        <v>51.48</v>
      </c>
    </row>
    <row r="18" spans="1:15" ht="15" customHeight="1" x14ac:dyDescent="0.2">
      <c r="A18" s="421" t="s">
        <v>72</v>
      </c>
      <c r="B18" s="465">
        <v>253.75399999999999</v>
      </c>
      <c r="C18" s="465">
        <v>240.37700000000001</v>
      </c>
      <c r="D18" s="465">
        <v>13.377000000000001</v>
      </c>
      <c r="E18" s="465"/>
      <c r="F18" s="465">
        <v>208.51</v>
      </c>
      <c r="G18" s="465">
        <v>144.33500000000001</v>
      </c>
      <c r="H18" s="465">
        <v>15.695</v>
      </c>
      <c r="I18" s="465"/>
      <c r="J18" s="465">
        <v>48.48</v>
      </c>
      <c r="K18" s="465"/>
      <c r="L18" s="465"/>
      <c r="M18" s="465"/>
      <c r="N18" s="465"/>
      <c r="O18" s="465">
        <v>45.244</v>
      </c>
    </row>
    <row r="19" spans="1:15" ht="15" customHeight="1" x14ac:dyDescent="0.2">
      <c r="A19" s="421" t="s">
        <v>73</v>
      </c>
      <c r="B19" s="465">
        <v>298.67200000000003</v>
      </c>
      <c r="C19" s="465">
        <v>283.12</v>
      </c>
      <c r="D19" s="465">
        <v>15.552</v>
      </c>
      <c r="E19" s="465"/>
      <c r="F19" s="465">
        <v>260.47899999999998</v>
      </c>
      <c r="G19" s="465">
        <v>178.26900000000001</v>
      </c>
      <c r="H19" s="465">
        <v>20.584</v>
      </c>
      <c r="I19" s="465"/>
      <c r="J19" s="465">
        <v>61.625999999999998</v>
      </c>
      <c r="K19" s="465"/>
      <c r="L19" s="465"/>
      <c r="M19" s="465"/>
      <c r="N19" s="465"/>
      <c r="O19" s="465">
        <v>38.192999999999998</v>
      </c>
    </row>
    <row r="20" spans="1:15" ht="15" customHeight="1" x14ac:dyDescent="0.2">
      <c r="A20" s="421" t="s">
        <v>74</v>
      </c>
      <c r="B20" s="465">
        <v>324.47699999999998</v>
      </c>
      <c r="C20" s="465">
        <v>307.49299999999999</v>
      </c>
      <c r="D20" s="465">
        <v>16.984000000000002</v>
      </c>
      <c r="E20" s="465"/>
      <c r="F20" s="465">
        <v>252.61500000000001</v>
      </c>
      <c r="G20" s="465">
        <v>173.40199999999999</v>
      </c>
      <c r="H20" s="465">
        <v>26.321000000000002</v>
      </c>
      <c r="I20" s="465"/>
      <c r="J20" s="465">
        <v>52.892000000000003</v>
      </c>
      <c r="K20" s="465"/>
      <c r="L20" s="465"/>
      <c r="M20" s="465"/>
      <c r="N20" s="465"/>
      <c r="O20" s="465">
        <v>71.861999999999995</v>
      </c>
    </row>
    <row r="21" spans="1:15" ht="15" customHeight="1" x14ac:dyDescent="0.2">
      <c r="A21" s="421" t="s">
        <v>75</v>
      </c>
      <c r="B21" s="465">
        <v>384.28</v>
      </c>
      <c r="C21" s="465">
        <v>359.88400000000001</v>
      </c>
      <c r="D21" s="465">
        <v>24.396000000000001</v>
      </c>
      <c r="E21" s="465"/>
      <c r="F21" s="465">
        <v>316.892</v>
      </c>
      <c r="G21" s="465">
        <v>212.9</v>
      </c>
      <c r="H21" s="465">
        <v>33.521999999999998</v>
      </c>
      <c r="I21" s="465"/>
      <c r="J21" s="465">
        <v>70.47</v>
      </c>
      <c r="K21" s="465"/>
      <c r="L21" s="465"/>
      <c r="M21" s="465"/>
      <c r="N21" s="465"/>
      <c r="O21" s="465">
        <v>67.388000000000005</v>
      </c>
    </row>
    <row r="22" spans="1:15" ht="15" customHeight="1" x14ac:dyDescent="0.2">
      <c r="A22" s="421" t="s">
        <v>76</v>
      </c>
      <c r="B22" s="465">
        <v>492.48200000000003</v>
      </c>
      <c r="C22" s="465">
        <v>469.41500000000002</v>
      </c>
      <c r="D22" s="465">
        <v>23.067</v>
      </c>
      <c r="E22" s="465"/>
      <c r="F22" s="465">
        <v>375.61500000000001</v>
      </c>
      <c r="G22" s="465">
        <v>245.471</v>
      </c>
      <c r="H22" s="465">
        <v>40.905000000000001</v>
      </c>
      <c r="I22" s="465"/>
      <c r="J22" s="465">
        <v>89.239000000000004</v>
      </c>
      <c r="K22" s="465"/>
      <c r="L22" s="465"/>
      <c r="M22" s="465"/>
      <c r="N22" s="465"/>
      <c r="O22" s="465">
        <v>116.867</v>
      </c>
    </row>
    <row r="23" spans="1:15" ht="15" customHeight="1" x14ac:dyDescent="0.2">
      <c r="A23" s="421" t="s">
        <v>77</v>
      </c>
      <c r="B23" s="465">
        <v>605.94799999999998</v>
      </c>
      <c r="C23" s="465">
        <v>581.12199999999996</v>
      </c>
      <c r="D23" s="465">
        <v>24.826000000000001</v>
      </c>
      <c r="E23" s="465"/>
      <c r="F23" s="465">
        <v>470.154</v>
      </c>
      <c r="G23" s="465">
        <v>299.91699999999997</v>
      </c>
      <c r="H23" s="465">
        <v>52.212000000000003</v>
      </c>
      <c r="I23" s="465"/>
      <c r="J23" s="465">
        <v>118.02500000000001</v>
      </c>
      <c r="K23" s="465"/>
      <c r="L23" s="465"/>
      <c r="M23" s="465"/>
      <c r="N23" s="465"/>
      <c r="O23" s="465">
        <v>135.79400000000001</v>
      </c>
    </row>
    <row r="24" spans="1:15" ht="15" customHeight="1" x14ac:dyDescent="0.2">
      <c r="A24" s="421" t="s">
        <v>78</v>
      </c>
      <c r="B24" s="465">
        <v>855.625</v>
      </c>
      <c r="C24" s="465">
        <v>819.91200000000003</v>
      </c>
      <c r="D24" s="465">
        <v>35.713000000000001</v>
      </c>
      <c r="E24" s="465"/>
      <c r="F24" s="465">
        <v>642.28800000000001</v>
      </c>
      <c r="G24" s="465">
        <v>416.97399999999999</v>
      </c>
      <c r="H24" s="465">
        <v>84.870999999999995</v>
      </c>
      <c r="I24" s="465"/>
      <c r="J24" s="465">
        <v>140.44300000000001</v>
      </c>
      <c r="K24" s="465"/>
      <c r="L24" s="465"/>
      <c r="M24" s="465"/>
      <c r="N24" s="465"/>
      <c r="O24" s="465">
        <v>213.33699999999999</v>
      </c>
    </row>
    <row r="25" spans="1:15" ht="15" customHeight="1" x14ac:dyDescent="0.2">
      <c r="A25" s="421" t="s">
        <v>79</v>
      </c>
      <c r="B25" s="465">
        <v>1110.6769999999999</v>
      </c>
      <c r="C25" s="465">
        <v>1065.6990000000001</v>
      </c>
      <c r="D25" s="465">
        <v>44.978000000000002</v>
      </c>
      <c r="E25" s="465"/>
      <c r="F25" s="465">
        <v>841.21100000000001</v>
      </c>
      <c r="G25" s="465">
        <v>542.74099999999999</v>
      </c>
      <c r="H25" s="465">
        <v>110.01</v>
      </c>
      <c r="I25" s="465"/>
      <c r="J25" s="465">
        <v>188.46</v>
      </c>
      <c r="K25" s="465"/>
      <c r="L25" s="465"/>
      <c r="M25" s="465"/>
      <c r="N25" s="465"/>
      <c r="O25" s="465">
        <v>269.46600000000001</v>
      </c>
    </row>
    <row r="26" spans="1:15" ht="15" customHeight="1" x14ac:dyDescent="0.2">
      <c r="A26" s="421" t="s">
        <v>80</v>
      </c>
      <c r="B26" s="465">
        <v>1289.723</v>
      </c>
      <c r="C26" s="465">
        <v>1241.1769999999999</v>
      </c>
      <c r="D26" s="465">
        <v>48.545999999999999</v>
      </c>
      <c r="E26" s="465"/>
      <c r="F26" s="465">
        <v>1046.1880000000001</v>
      </c>
      <c r="G26" s="465">
        <v>676.10500000000002</v>
      </c>
      <c r="H26" s="465">
        <v>140.893</v>
      </c>
      <c r="I26" s="465"/>
      <c r="J26" s="465">
        <v>229.19</v>
      </c>
      <c r="K26" s="465"/>
      <c r="L26" s="465"/>
      <c r="M26" s="465"/>
      <c r="N26" s="465"/>
      <c r="O26" s="465">
        <v>243.535</v>
      </c>
    </row>
    <row r="27" spans="1:15" ht="15" customHeight="1" x14ac:dyDescent="0.2">
      <c r="A27" s="421" t="s">
        <v>81</v>
      </c>
      <c r="B27" s="465">
        <v>1772.1379999999999</v>
      </c>
      <c r="C27" s="465">
        <v>1713.9639999999999</v>
      </c>
      <c r="D27" s="465">
        <v>58.173999999999999</v>
      </c>
      <c r="E27" s="465"/>
      <c r="F27" s="465">
        <v>1317.259</v>
      </c>
      <c r="G27" s="465">
        <v>829.93499999999995</v>
      </c>
      <c r="H27" s="465">
        <v>182.98</v>
      </c>
      <c r="I27" s="465"/>
      <c r="J27" s="465">
        <v>304.34399999999999</v>
      </c>
      <c r="K27" s="465"/>
      <c r="L27" s="465"/>
      <c r="M27" s="465"/>
      <c r="N27" s="465"/>
      <c r="O27" s="465">
        <v>454.87900000000002</v>
      </c>
    </row>
    <row r="28" spans="1:15" ht="15" customHeight="1" x14ac:dyDescent="0.2">
      <c r="A28" s="421" t="s">
        <v>82</v>
      </c>
      <c r="B28" s="465">
        <v>2173.46</v>
      </c>
      <c r="C28" s="465">
        <v>2090.8380000000002</v>
      </c>
      <c r="D28" s="465">
        <v>82.622</v>
      </c>
      <c r="E28" s="465"/>
      <c r="F28" s="465">
        <v>1580.864</v>
      </c>
      <c r="G28" s="465">
        <v>987.02099999999996</v>
      </c>
      <c r="H28" s="465">
        <v>229.71100000000001</v>
      </c>
      <c r="I28" s="465"/>
      <c r="J28" s="465">
        <v>364.13200000000001</v>
      </c>
      <c r="K28" s="465"/>
      <c r="L28" s="465"/>
      <c r="M28" s="465"/>
      <c r="N28" s="465"/>
      <c r="O28" s="465">
        <v>592.596</v>
      </c>
    </row>
    <row r="29" spans="1:15" ht="15" customHeight="1" x14ac:dyDescent="0.2">
      <c r="A29" s="421" t="s">
        <v>83</v>
      </c>
      <c r="B29" s="465">
        <v>2568.6320000000001</v>
      </c>
      <c r="C29" s="465">
        <v>2492.643</v>
      </c>
      <c r="D29" s="465">
        <v>75.989000000000004</v>
      </c>
      <c r="E29" s="465"/>
      <c r="F29" s="465">
        <v>1960.192</v>
      </c>
      <c r="G29" s="465">
        <v>1228.212</v>
      </c>
      <c r="H29" s="465">
        <v>284.88600000000002</v>
      </c>
      <c r="I29" s="465"/>
      <c r="J29" s="465">
        <v>447.09399999999999</v>
      </c>
      <c r="K29" s="465"/>
      <c r="L29" s="465"/>
      <c r="M29" s="465"/>
      <c r="N29" s="465"/>
      <c r="O29" s="465">
        <v>608.44000000000005</v>
      </c>
    </row>
    <row r="30" spans="1:15" ht="15" customHeight="1" x14ac:dyDescent="0.2">
      <c r="A30" s="421" t="s">
        <v>84</v>
      </c>
      <c r="B30" s="465">
        <v>3125.7489999999998</v>
      </c>
      <c r="C30" s="465">
        <v>2977.5529999999999</v>
      </c>
      <c r="D30" s="465">
        <v>148.196</v>
      </c>
      <c r="E30" s="465"/>
      <c r="F30" s="465">
        <v>2433.8200000000002</v>
      </c>
      <c r="G30" s="465">
        <v>1626.692</v>
      </c>
      <c r="H30" s="465">
        <v>350.90899999999999</v>
      </c>
      <c r="I30" s="465"/>
      <c r="J30" s="465">
        <v>456.21899999999999</v>
      </c>
      <c r="K30" s="465"/>
      <c r="L30" s="465"/>
      <c r="M30" s="465"/>
      <c r="N30" s="465"/>
      <c r="O30" s="465">
        <v>691.92899999999997</v>
      </c>
    </row>
    <row r="31" spans="1:15" ht="15" customHeight="1" x14ac:dyDescent="0.2">
      <c r="A31" s="421" t="s">
        <v>85</v>
      </c>
      <c r="B31" s="465">
        <v>3673.614</v>
      </c>
      <c r="C31" s="465">
        <v>3578.8119999999999</v>
      </c>
      <c r="D31" s="465">
        <v>94.802000000000007</v>
      </c>
      <c r="E31" s="465"/>
      <c r="F31" s="465">
        <v>3302.27</v>
      </c>
      <c r="G31" s="465">
        <v>2285.63</v>
      </c>
      <c r="H31" s="465">
        <v>433.65199999999999</v>
      </c>
      <c r="I31" s="465"/>
      <c r="J31" s="465">
        <v>582.98800000000006</v>
      </c>
      <c r="K31" s="465"/>
      <c r="L31" s="465"/>
      <c r="M31" s="465"/>
      <c r="N31" s="465"/>
      <c r="O31" s="465">
        <v>371.34399999999999</v>
      </c>
    </row>
    <row r="32" spans="1:15" ht="15" customHeight="1" x14ac:dyDescent="0.2">
      <c r="A32" s="421" t="s">
        <v>86</v>
      </c>
      <c r="B32" s="465">
        <v>4350.2629999999999</v>
      </c>
      <c r="C32" s="465">
        <v>4116.6480000000001</v>
      </c>
      <c r="D32" s="465">
        <v>233.61500000000001</v>
      </c>
      <c r="E32" s="465"/>
      <c r="F32" s="465">
        <v>4121.6620000000003</v>
      </c>
      <c r="G32" s="465">
        <v>2932.2040000000002</v>
      </c>
      <c r="H32" s="465">
        <v>510.93099999999998</v>
      </c>
      <c r="I32" s="465"/>
      <c r="J32" s="465">
        <v>678.52700000000004</v>
      </c>
      <c r="K32" s="465"/>
      <c r="L32" s="465"/>
      <c r="M32" s="465"/>
      <c r="N32" s="465"/>
      <c r="O32" s="465">
        <v>228.601</v>
      </c>
    </row>
    <row r="33" spans="1:15" ht="15" customHeight="1" x14ac:dyDescent="0.2">
      <c r="A33" s="466">
        <v>1966</v>
      </c>
      <c r="B33" s="465">
        <v>5122.1040000000003</v>
      </c>
      <c r="C33" s="465">
        <v>4870.009</v>
      </c>
      <c r="D33" s="465">
        <v>252.095</v>
      </c>
      <c r="E33" s="465"/>
      <c r="F33" s="465">
        <v>4650.4030000000002</v>
      </c>
      <c r="G33" s="465">
        <v>3001.221</v>
      </c>
      <c r="H33" s="465">
        <v>610.78399999999999</v>
      </c>
      <c r="I33" s="465"/>
      <c r="J33" s="465">
        <v>557.54499999999996</v>
      </c>
      <c r="K33" s="465">
        <v>480.85300000000001</v>
      </c>
      <c r="L33" s="465"/>
      <c r="M33" s="465"/>
      <c r="N33" s="465"/>
      <c r="O33" s="465">
        <v>471.70100000000002</v>
      </c>
    </row>
    <row r="34" spans="1:15" ht="15" customHeight="1" x14ac:dyDescent="0.2">
      <c r="A34" s="421" t="s">
        <v>87</v>
      </c>
      <c r="B34" s="465">
        <v>5641.277</v>
      </c>
      <c r="C34" s="465">
        <v>5475.7030000000004</v>
      </c>
      <c r="D34" s="465">
        <v>165.57400000000001</v>
      </c>
      <c r="E34" s="465"/>
      <c r="F34" s="465">
        <v>5045.3590000000004</v>
      </c>
      <c r="G34" s="465">
        <v>3301.9540000000002</v>
      </c>
      <c r="H34" s="465">
        <v>704.41600000000005</v>
      </c>
      <c r="I34" s="465"/>
      <c r="J34" s="465">
        <v>585.60699999999997</v>
      </c>
      <c r="K34" s="465">
        <v>453.38200000000001</v>
      </c>
      <c r="L34" s="465"/>
      <c r="M34" s="465"/>
      <c r="N34" s="465"/>
      <c r="O34" s="465">
        <v>595.91800000000001</v>
      </c>
    </row>
    <row r="35" spans="1:15" ht="15" customHeight="1" x14ac:dyDescent="0.2">
      <c r="A35" s="421" t="s">
        <v>88</v>
      </c>
      <c r="B35" s="465">
        <v>6384.8549999999996</v>
      </c>
      <c r="C35" s="465">
        <v>6152.7280000000001</v>
      </c>
      <c r="D35" s="465">
        <v>232.12700000000001</v>
      </c>
      <c r="E35" s="465"/>
      <c r="F35" s="465">
        <v>5914.6890000000003</v>
      </c>
      <c r="G35" s="465">
        <v>3897.221</v>
      </c>
      <c r="H35" s="465">
        <v>812.005</v>
      </c>
      <c r="I35" s="465"/>
      <c r="J35" s="465">
        <v>681.98199999999997</v>
      </c>
      <c r="K35" s="465">
        <v>523.48099999999999</v>
      </c>
      <c r="L35" s="465"/>
      <c r="M35" s="465"/>
      <c r="N35" s="465"/>
      <c r="O35" s="465">
        <v>470.166</v>
      </c>
    </row>
    <row r="36" spans="1:15" ht="15" customHeight="1" x14ac:dyDescent="0.2">
      <c r="A36" s="421" t="s">
        <v>89</v>
      </c>
      <c r="B36" s="465">
        <v>6978.8879999999999</v>
      </c>
      <c r="C36" s="465">
        <v>6673.0479999999998</v>
      </c>
      <c r="D36" s="465">
        <v>305.83999999999997</v>
      </c>
      <c r="E36" s="465"/>
      <c r="F36" s="465">
        <v>6509.5069999999996</v>
      </c>
      <c r="G36" s="465">
        <v>4075.6469999999999</v>
      </c>
      <c r="H36" s="465">
        <v>985.69</v>
      </c>
      <c r="I36" s="465"/>
      <c r="J36" s="465">
        <v>872.524</v>
      </c>
      <c r="K36" s="465">
        <v>575.64599999999996</v>
      </c>
      <c r="L36" s="465"/>
      <c r="M36" s="465"/>
      <c r="N36" s="465"/>
      <c r="O36" s="465">
        <v>469.38099999999997</v>
      </c>
    </row>
    <row r="37" spans="1:15" ht="15" customHeight="1" x14ac:dyDescent="0.2">
      <c r="A37" s="421" t="s">
        <v>90</v>
      </c>
      <c r="B37" s="465">
        <v>8277.357</v>
      </c>
      <c r="C37" s="465">
        <v>7953.6540000000005</v>
      </c>
      <c r="D37" s="465">
        <v>323.70299999999997</v>
      </c>
      <c r="E37" s="465"/>
      <c r="F37" s="465">
        <v>7862.6369999999997</v>
      </c>
      <c r="G37" s="465">
        <v>4954.6409999999996</v>
      </c>
      <c r="H37" s="465">
        <v>1162.646</v>
      </c>
      <c r="I37" s="465"/>
      <c r="J37" s="465">
        <v>1089.0630000000001</v>
      </c>
      <c r="K37" s="465">
        <v>656.28700000000003</v>
      </c>
      <c r="L37" s="465"/>
      <c r="M37" s="465"/>
      <c r="N37" s="465"/>
      <c r="O37" s="465">
        <v>414.72</v>
      </c>
    </row>
    <row r="38" spans="1:15" ht="15" customHeight="1" x14ac:dyDescent="0.2">
      <c r="A38" s="421" t="s">
        <v>91</v>
      </c>
      <c r="B38" s="465">
        <v>10787.52</v>
      </c>
      <c r="C38" s="465">
        <v>10229.718999999999</v>
      </c>
      <c r="D38" s="465">
        <v>557.80100000000004</v>
      </c>
      <c r="E38" s="465"/>
      <c r="F38" s="465">
        <v>9085.0419999999995</v>
      </c>
      <c r="G38" s="465">
        <v>5568.8710000000001</v>
      </c>
      <c r="H38" s="465">
        <v>1445.691</v>
      </c>
      <c r="I38" s="465"/>
      <c r="J38" s="465">
        <v>1348.3219999999999</v>
      </c>
      <c r="K38" s="465">
        <v>722.15800000000002</v>
      </c>
      <c r="L38" s="465"/>
      <c r="M38" s="465"/>
      <c r="N38" s="465"/>
      <c r="O38" s="465">
        <v>1702.4780000000001</v>
      </c>
    </row>
    <row r="39" spans="1:15" ht="15" customHeight="1" x14ac:dyDescent="0.2">
      <c r="A39" s="421" t="s">
        <v>92</v>
      </c>
      <c r="B39" s="465">
        <v>12335.746999999999</v>
      </c>
      <c r="C39" s="465">
        <v>11613.913</v>
      </c>
      <c r="D39" s="465">
        <v>721.83399999999995</v>
      </c>
      <c r="E39" s="465"/>
      <c r="F39" s="465">
        <v>10744.161</v>
      </c>
      <c r="G39" s="465">
        <v>6712.6350000000002</v>
      </c>
      <c r="H39" s="465">
        <v>1725.9090000000001</v>
      </c>
      <c r="I39" s="465"/>
      <c r="J39" s="465">
        <v>1566.183</v>
      </c>
      <c r="K39" s="465">
        <v>739.43399999999997</v>
      </c>
      <c r="L39" s="465"/>
      <c r="M39" s="465"/>
      <c r="N39" s="465"/>
      <c r="O39" s="465">
        <v>1591.586</v>
      </c>
    </row>
    <row r="40" spans="1:15" ht="15" customHeight="1" x14ac:dyDescent="0.2">
      <c r="A40" s="421" t="s">
        <v>93</v>
      </c>
      <c r="B40" s="465">
        <v>14295.038</v>
      </c>
      <c r="C40" s="465">
        <v>13458.424999999999</v>
      </c>
      <c r="D40" s="465">
        <v>836.61300000000006</v>
      </c>
      <c r="E40" s="465"/>
      <c r="F40" s="465">
        <v>12876.154</v>
      </c>
      <c r="G40" s="465">
        <v>8147.0680000000002</v>
      </c>
      <c r="H40" s="465">
        <v>2223.663</v>
      </c>
      <c r="I40" s="465"/>
      <c r="J40" s="465">
        <v>1714.58</v>
      </c>
      <c r="K40" s="465">
        <v>790.84299999999996</v>
      </c>
      <c r="L40" s="465"/>
      <c r="M40" s="465"/>
      <c r="N40" s="465"/>
      <c r="O40" s="465">
        <v>1418.884</v>
      </c>
    </row>
    <row r="41" spans="1:15" ht="15" customHeight="1" x14ac:dyDescent="0.2">
      <c r="A41" s="421" t="s">
        <v>94</v>
      </c>
      <c r="B41" s="465">
        <v>20176.424999999999</v>
      </c>
      <c r="C41" s="465">
        <v>19286.054</v>
      </c>
      <c r="D41" s="465">
        <v>890.37099999999998</v>
      </c>
      <c r="E41" s="465"/>
      <c r="F41" s="465">
        <v>17545.044000000002</v>
      </c>
      <c r="G41" s="465">
        <v>11233.362999999999</v>
      </c>
      <c r="H41" s="465">
        <v>2921.6190000000001</v>
      </c>
      <c r="I41" s="465"/>
      <c r="J41" s="465">
        <v>2455.652</v>
      </c>
      <c r="K41" s="465">
        <v>934.41</v>
      </c>
      <c r="L41" s="465"/>
      <c r="M41" s="465"/>
      <c r="N41" s="465"/>
      <c r="O41" s="465">
        <v>2631.3809999999999</v>
      </c>
    </row>
    <row r="42" spans="1:15" ht="15" customHeight="1" x14ac:dyDescent="0.2">
      <c r="A42" s="421" t="s">
        <v>95</v>
      </c>
      <c r="B42" s="465">
        <v>25680.550999999999</v>
      </c>
      <c r="C42" s="465">
        <v>24717.81</v>
      </c>
      <c r="D42" s="465">
        <v>962.74099999999999</v>
      </c>
      <c r="E42" s="465"/>
      <c r="F42" s="465">
        <v>22986.206999999999</v>
      </c>
      <c r="G42" s="465">
        <v>14574.621999999999</v>
      </c>
      <c r="H42" s="465">
        <v>4289.6949999999997</v>
      </c>
      <c r="I42" s="465"/>
      <c r="J42" s="465">
        <v>3071.2269999999999</v>
      </c>
      <c r="K42" s="465">
        <v>1050.663</v>
      </c>
      <c r="L42" s="465"/>
      <c r="M42" s="465"/>
      <c r="N42" s="465"/>
      <c r="O42" s="465">
        <v>2694.3440000000001</v>
      </c>
    </row>
    <row r="43" spans="1:15" ht="15" customHeight="1" x14ac:dyDescent="0.2">
      <c r="A43" s="421" t="s">
        <v>96</v>
      </c>
      <c r="B43" s="465">
        <v>33906.025999999998</v>
      </c>
      <c r="C43" s="465">
        <v>32648.560000000001</v>
      </c>
      <c r="D43" s="465">
        <v>1257.4659999999999</v>
      </c>
      <c r="E43" s="465"/>
      <c r="F43" s="465">
        <v>31159.632000000001</v>
      </c>
      <c r="G43" s="465">
        <v>19945.428</v>
      </c>
      <c r="H43" s="465">
        <v>5463.7389999999996</v>
      </c>
      <c r="I43" s="465"/>
      <c r="J43" s="465">
        <v>4418.4530000000004</v>
      </c>
      <c r="K43" s="465">
        <v>1332.0119999999999</v>
      </c>
      <c r="L43" s="465"/>
      <c r="M43" s="465"/>
      <c r="N43" s="465"/>
      <c r="O43" s="465">
        <v>2746.3939999999998</v>
      </c>
    </row>
    <row r="44" spans="1:15" ht="15" customHeight="1" x14ac:dyDescent="0.2">
      <c r="A44" s="421" t="s">
        <v>97</v>
      </c>
      <c r="B44" s="465">
        <v>44402.788999999997</v>
      </c>
      <c r="C44" s="465">
        <v>42802.567000000003</v>
      </c>
      <c r="D44" s="465">
        <v>1600.222</v>
      </c>
      <c r="E44" s="465"/>
      <c r="F44" s="465">
        <v>40900.231</v>
      </c>
      <c r="G44" s="465">
        <v>26153.278999999999</v>
      </c>
      <c r="H44" s="465">
        <v>7535.223</v>
      </c>
      <c r="I44" s="465"/>
      <c r="J44" s="465">
        <v>5479.8109999999997</v>
      </c>
      <c r="K44" s="465">
        <v>1731.9179999999999</v>
      </c>
      <c r="L44" s="465"/>
      <c r="M44" s="465"/>
      <c r="N44" s="465"/>
      <c r="O44" s="465">
        <v>3502.558</v>
      </c>
    </row>
    <row r="45" spans="1:15" ht="15" customHeight="1" x14ac:dyDescent="0.2">
      <c r="A45" s="421" t="s">
        <v>98</v>
      </c>
      <c r="B45" s="465">
        <v>54368.122000000003</v>
      </c>
      <c r="C45" s="465">
        <v>52488.529000000002</v>
      </c>
      <c r="D45" s="465">
        <v>1879.5930000000001</v>
      </c>
      <c r="E45" s="465"/>
      <c r="F45" s="465">
        <v>49324.144</v>
      </c>
      <c r="G45" s="465">
        <v>30813.045999999998</v>
      </c>
      <c r="H45" s="465">
        <v>9249.5859999999993</v>
      </c>
      <c r="I45" s="465"/>
      <c r="J45" s="465">
        <v>6688.32</v>
      </c>
      <c r="K45" s="465">
        <v>2573.192</v>
      </c>
      <c r="L45" s="465"/>
      <c r="M45" s="465"/>
      <c r="N45" s="465"/>
      <c r="O45" s="465">
        <v>5043.9780000000001</v>
      </c>
    </row>
    <row r="46" spans="1:15" ht="15" customHeight="1" x14ac:dyDescent="0.2">
      <c r="A46" s="421" t="s">
        <v>99</v>
      </c>
      <c r="B46" s="465">
        <v>70435.024000000005</v>
      </c>
      <c r="C46" s="465">
        <v>67557.567999999999</v>
      </c>
      <c r="D46" s="465">
        <v>2877.4560000000001</v>
      </c>
      <c r="E46" s="465"/>
      <c r="F46" s="465">
        <v>61698.735000000001</v>
      </c>
      <c r="G46" s="465">
        <v>36544.224999999999</v>
      </c>
      <c r="H46" s="465">
        <v>11923.239</v>
      </c>
      <c r="I46" s="465"/>
      <c r="J46" s="465">
        <v>8624.0349999999999</v>
      </c>
      <c r="K46" s="465">
        <v>4607.2359999999999</v>
      </c>
      <c r="L46" s="465"/>
      <c r="M46" s="465"/>
      <c r="N46" s="465"/>
      <c r="O46" s="465">
        <v>8736.2890000000007</v>
      </c>
    </row>
    <row r="47" spans="1:15" ht="15" customHeight="1" x14ac:dyDescent="0.2">
      <c r="A47" s="421" t="s">
        <v>100</v>
      </c>
      <c r="B47" s="465">
        <v>99447.739000000001</v>
      </c>
      <c r="C47" s="465">
        <v>94458.229000000007</v>
      </c>
      <c r="D47" s="465">
        <v>4989.51</v>
      </c>
      <c r="E47" s="465"/>
      <c r="F47" s="465">
        <v>81677.334000000003</v>
      </c>
      <c r="G47" s="465">
        <v>47347.470999999998</v>
      </c>
      <c r="H47" s="465">
        <v>16078.208000000001</v>
      </c>
      <c r="I47" s="465">
        <v>1763</v>
      </c>
      <c r="J47" s="465">
        <v>13090.079</v>
      </c>
      <c r="K47" s="465">
        <v>6046.8040000000001</v>
      </c>
      <c r="L47" s="465">
        <v>-2648.2280000000001</v>
      </c>
      <c r="M47" s="465"/>
      <c r="N47" s="465"/>
      <c r="O47" s="465">
        <v>17770.404999999999</v>
      </c>
    </row>
    <row r="48" spans="1:15" ht="15" customHeight="1" x14ac:dyDescent="0.2">
      <c r="A48" s="421" t="s">
        <v>101</v>
      </c>
      <c r="B48" s="465">
        <v>143591.38800000001</v>
      </c>
      <c r="C48" s="465">
        <v>136053.17800000001</v>
      </c>
      <c r="D48" s="465">
        <v>7538.21</v>
      </c>
      <c r="E48" s="465"/>
      <c r="F48" s="465">
        <v>121431.58500000001</v>
      </c>
      <c r="G48" s="465">
        <v>67851.820999999996</v>
      </c>
      <c r="H48" s="465">
        <v>22564.333999999999</v>
      </c>
      <c r="I48" s="465">
        <v>2778</v>
      </c>
      <c r="J48" s="465">
        <v>20537.401999999998</v>
      </c>
      <c r="K48" s="465">
        <v>7700.0280000000002</v>
      </c>
      <c r="L48" s="465"/>
      <c r="M48" s="465"/>
      <c r="N48" s="465"/>
      <c r="O48" s="465">
        <v>22159.803</v>
      </c>
    </row>
    <row r="49" spans="1:15" ht="15" customHeight="1" x14ac:dyDescent="0.2">
      <c r="A49" s="421" t="s">
        <v>1222</v>
      </c>
      <c r="B49" s="465">
        <v>235763.258</v>
      </c>
      <c r="C49" s="465">
        <v>217048.01699999999</v>
      </c>
      <c r="D49" s="465">
        <v>18715.241000000002</v>
      </c>
      <c r="E49" s="465"/>
      <c r="F49" s="465">
        <v>204301.095</v>
      </c>
      <c r="G49" s="465">
        <v>113955.91499999999</v>
      </c>
      <c r="H49" s="465">
        <v>35738.578000000001</v>
      </c>
      <c r="I49" s="465">
        <v>6079</v>
      </c>
      <c r="J49" s="465">
        <v>37551.807000000001</v>
      </c>
      <c r="K49" s="465">
        <v>10975.795</v>
      </c>
      <c r="L49" s="465"/>
      <c r="M49" s="465"/>
      <c r="N49" s="465"/>
      <c r="O49" s="465">
        <v>31462.163</v>
      </c>
    </row>
    <row r="50" spans="1:15" ht="15" customHeight="1" x14ac:dyDescent="0.2">
      <c r="A50" s="421" t="s">
        <v>102</v>
      </c>
      <c r="B50" s="465">
        <v>347403.88199999998</v>
      </c>
      <c r="C50" s="465">
        <v>321132.451</v>
      </c>
      <c r="D50" s="465">
        <v>26271.431</v>
      </c>
      <c r="E50" s="465"/>
      <c r="F50" s="465">
        <v>343665.55699999997</v>
      </c>
      <c r="G50" s="465">
        <v>186208.30499999999</v>
      </c>
      <c r="H50" s="465">
        <v>58978.563000000002</v>
      </c>
      <c r="I50" s="465">
        <v>15266</v>
      </c>
      <c r="J50" s="465">
        <v>65427.502</v>
      </c>
      <c r="K50" s="465">
        <v>17785.187000000002</v>
      </c>
      <c r="L50" s="465"/>
      <c r="M50" s="465"/>
      <c r="N50" s="465"/>
      <c r="O50" s="465">
        <v>3738.3249999999998</v>
      </c>
    </row>
    <row r="51" spans="1:15" ht="15" customHeight="1" x14ac:dyDescent="0.2">
      <c r="A51" s="421" t="s">
        <v>103</v>
      </c>
      <c r="B51" s="465">
        <v>538703.94700000004</v>
      </c>
      <c r="C51" s="465">
        <v>516451.44199999998</v>
      </c>
      <c r="D51" s="465">
        <v>22252.505000000001</v>
      </c>
      <c r="E51" s="465"/>
      <c r="F51" s="465">
        <v>530675.32900000003</v>
      </c>
      <c r="G51" s="465">
        <v>295063.11499999999</v>
      </c>
      <c r="H51" s="465">
        <v>95173.964000000007</v>
      </c>
      <c r="I51" s="465">
        <v>21795.484</v>
      </c>
      <c r="J51" s="465">
        <v>93462.8</v>
      </c>
      <c r="K51" s="465">
        <v>25179.966</v>
      </c>
      <c r="L51" s="465"/>
      <c r="M51" s="465"/>
      <c r="N51" s="465"/>
      <c r="O51" s="465">
        <v>8028.6180000000004</v>
      </c>
    </row>
    <row r="52" spans="1:15" ht="15" customHeight="1" x14ac:dyDescent="0.2">
      <c r="A52" s="421" t="s">
        <v>104</v>
      </c>
      <c r="B52" s="465">
        <v>930446.76</v>
      </c>
      <c r="C52" s="465">
        <v>887519.79</v>
      </c>
      <c r="D52" s="465">
        <v>42926.97</v>
      </c>
      <c r="E52" s="465"/>
      <c r="F52" s="465">
        <v>860996.57299999997</v>
      </c>
      <c r="G52" s="465">
        <v>429602.36599999998</v>
      </c>
      <c r="H52" s="465">
        <v>165878.606</v>
      </c>
      <c r="I52" s="465">
        <v>51855.516000000003</v>
      </c>
      <c r="J52" s="465">
        <v>147265.81700000001</v>
      </c>
      <c r="K52" s="465">
        <v>62545.457000000002</v>
      </c>
      <c r="L52" s="465"/>
      <c r="M52" s="465">
        <v>3848.8110000000001</v>
      </c>
      <c r="N52" s="465"/>
      <c r="O52" s="465">
        <v>69450.187000000005</v>
      </c>
    </row>
    <row r="53" spans="1:15" ht="15" customHeight="1" x14ac:dyDescent="0.2">
      <c r="A53" s="421" t="s">
        <v>105</v>
      </c>
      <c r="B53" s="465">
        <v>1592930</v>
      </c>
      <c r="C53" s="465">
        <v>1500899</v>
      </c>
      <c r="D53" s="465">
        <v>92031</v>
      </c>
      <c r="E53" s="465"/>
      <c r="F53" s="465">
        <v>1528734</v>
      </c>
      <c r="G53" s="465">
        <v>654802</v>
      </c>
      <c r="H53" s="465">
        <v>309528</v>
      </c>
      <c r="I53" s="465">
        <v>109046</v>
      </c>
      <c r="J53" s="465">
        <v>264231</v>
      </c>
      <c r="K53" s="465">
        <v>192041</v>
      </c>
      <c r="L53" s="465">
        <v>-914</v>
      </c>
      <c r="M53" s="465"/>
      <c r="N53" s="465"/>
      <c r="O53" s="465">
        <v>64196</v>
      </c>
    </row>
    <row r="54" spans="1:15" ht="15" customHeight="1" x14ac:dyDescent="0.2">
      <c r="A54" s="421" t="s">
        <v>106</v>
      </c>
      <c r="B54" s="465">
        <v>3650724.7480000001</v>
      </c>
      <c r="C54" s="465">
        <v>3429587.8560000001</v>
      </c>
      <c r="D54" s="465">
        <v>221136.89199999999</v>
      </c>
      <c r="E54" s="465"/>
      <c r="F54" s="465">
        <v>3606981.4640000002</v>
      </c>
      <c r="G54" s="465">
        <v>1631708.45</v>
      </c>
      <c r="H54" s="465">
        <v>661484.23300000001</v>
      </c>
      <c r="I54" s="465">
        <v>154453.27299999999</v>
      </c>
      <c r="J54" s="465">
        <v>509498.55900000001</v>
      </c>
      <c r="K54" s="465">
        <v>659043.38300000003</v>
      </c>
      <c r="L54" s="465">
        <v>-9206.4339999999993</v>
      </c>
      <c r="M54" s="465"/>
      <c r="N54" s="465"/>
      <c r="O54" s="465">
        <v>43743.284</v>
      </c>
    </row>
    <row r="55" spans="1:15" ht="15" customHeight="1" thickBot="1" x14ac:dyDescent="0.25">
      <c r="A55" s="421" t="s">
        <v>107</v>
      </c>
      <c r="B55" s="465">
        <v>7457778.2369999997</v>
      </c>
      <c r="C55" s="465">
        <v>7156167.5020000003</v>
      </c>
      <c r="D55" s="465">
        <v>301610.73499999999</v>
      </c>
      <c r="E55" s="465"/>
      <c r="F55" s="465">
        <v>7431637.273</v>
      </c>
      <c r="G55" s="465">
        <v>4033886.6039999998</v>
      </c>
      <c r="H55" s="465">
        <v>1403360.7560000001</v>
      </c>
      <c r="I55" s="465">
        <v>116000</v>
      </c>
      <c r="J55" s="465">
        <v>1208458.074</v>
      </c>
      <c r="K55" s="465">
        <v>677564.41299999994</v>
      </c>
      <c r="L55" s="465">
        <v>-7632.5739999999996</v>
      </c>
      <c r="M55" s="465"/>
      <c r="N55" s="465"/>
      <c r="O55" s="465">
        <v>26140.964</v>
      </c>
    </row>
    <row r="56" spans="1:15" ht="7.5" customHeight="1" thickTop="1" x14ac:dyDescent="0.2">
      <c r="A56" s="424"/>
      <c r="B56" s="467"/>
      <c r="C56" s="467"/>
      <c r="D56" s="467"/>
      <c r="E56" s="467"/>
      <c r="F56" s="467"/>
      <c r="G56" s="467"/>
      <c r="H56" s="467"/>
      <c r="I56" s="467"/>
      <c r="J56" s="467"/>
      <c r="K56" s="467"/>
      <c r="L56" s="467"/>
      <c r="M56" s="467"/>
      <c r="N56" s="467"/>
      <c r="O56" s="467"/>
    </row>
    <row r="57" spans="1:15" ht="15" customHeight="1" x14ac:dyDescent="0.2">
      <c r="A57" s="960" t="s">
        <v>1223</v>
      </c>
      <c r="B57" s="960"/>
      <c r="C57" s="960"/>
      <c r="D57" s="960"/>
      <c r="E57" s="960"/>
      <c r="F57" s="960"/>
      <c r="G57" s="960"/>
      <c r="H57" s="960"/>
      <c r="I57" s="960"/>
      <c r="J57" s="960"/>
      <c r="K57" s="960"/>
      <c r="L57" s="960"/>
      <c r="M57" s="960"/>
      <c r="N57" s="960"/>
      <c r="O57" s="960"/>
    </row>
    <row r="58" spans="1:15" ht="15" customHeight="1" x14ac:dyDescent="0.2">
      <c r="A58" s="1044" t="s">
        <v>108</v>
      </c>
      <c r="B58" s="1044"/>
      <c r="C58" s="1044"/>
      <c r="D58" s="1044"/>
      <c r="E58" s="1044"/>
      <c r="F58" s="1044"/>
      <c r="G58" s="1044"/>
      <c r="H58" s="1044"/>
      <c r="I58" s="1044"/>
      <c r="J58" s="1044"/>
      <c r="K58" s="1044"/>
      <c r="L58" s="1044"/>
      <c r="M58" s="1044"/>
      <c r="N58" s="1044"/>
      <c r="O58" s="1044"/>
    </row>
    <row r="59" spans="1:15" x14ac:dyDescent="0.2">
      <c r="A59" s="26"/>
      <c r="B59" s="26"/>
      <c r="C59" s="26"/>
      <c r="D59" s="26"/>
      <c r="E59" s="26"/>
      <c r="F59" s="26"/>
      <c r="G59" s="26"/>
      <c r="H59" s="26"/>
      <c r="I59" s="26"/>
      <c r="J59" s="26"/>
      <c r="K59" s="26"/>
      <c r="L59" s="26"/>
      <c r="M59" s="26"/>
      <c r="N59" s="26"/>
      <c r="O59" s="26"/>
    </row>
  </sheetData>
  <mergeCells count="17">
    <mergeCell ref="A2:O2"/>
    <mergeCell ref="A3:O3"/>
    <mergeCell ref="A5:A9"/>
    <mergeCell ref="B5:D5"/>
    <mergeCell ref="F5:M5"/>
    <mergeCell ref="O5:O9"/>
    <mergeCell ref="C6:C9"/>
    <mergeCell ref="D6:D9"/>
    <mergeCell ref="G6:G9"/>
    <mergeCell ref="H6:H9"/>
    <mergeCell ref="A58:O58"/>
    <mergeCell ref="I6:I9"/>
    <mergeCell ref="J6:J9"/>
    <mergeCell ref="K6:K9"/>
    <mergeCell ref="L6:L9"/>
    <mergeCell ref="M6:M9"/>
    <mergeCell ref="A57:O57"/>
  </mergeCell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Z34"/>
  <sheetViews>
    <sheetView showGridLines="0" workbookViewId="0"/>
  </sheetViews>
  <sheetFormatPr baseColWidth="10" defaultColWidth="0" defaultRowHeight="15" zeroHeight="1" x14ac:dyDescent="0.3"/>
  <cols>
    <col min="1" max="1" width="15.28515625" style="41" customWidth="1"/>
    <col min="2" max="2" width="13.42578125" style="41" customWidth="1"/>
    <col min="3" max="4" width="12.85546875" style="41" customWidth="1"/>
    <col min="5" max="5" width="11.5703125" style="41" bestFit="1" customWidth="1"/>
    <col min="6" max="6" width="2.28515625" style="41" customWidth="1"/>
    <col min="7" max="7" width="12" style="41" bestFit="1" customWidth="1"/>
    <col min="8" max="8" width="11.85546875" style="41" customWidth="1"/>
    <col min="9" max="9" width="11.5703125" style="41" bestFit="1" customWidth="1"/>
    <col min="10" max="10" width="16" style="41" customWidth="1"/>
    <col min="11" max="11" width="11.5703125" style="41" customWidth="1"/>
    <col min="12" max="12" width="13.28515625" style="41" customWidth="1"/>
    <col min="13" max="13" width="11.5703125" style="41" bestFit="1" customWidth="1"/>
    <col min="14" max="14" width="18" style="41" customWidth="1"/>
    <col min="15" max="16" width="11.5703125" style="41" bestFit="1" customWidth="1"/>
    <col min="17" max="17" width="1.42578125" style="41" customWidth="1"/>
    <col min="18" max="18" width="12" style="41" bestFit="1" customWidth="1"/>
    <col min="19" max="19" width="5" style="41" customWidth="1"/>
    <col min="20" max="16384" width="11.42578125" style="41" hidden="1"/>
  </cols>
  <sheetData>
    <row r="1" spans="1:26" s="37" customFormat="1" ht="15" customHeight="1" x14ac:dyDescent="0.3">
      <c r="A1" s="119"/>
      <c r="B1" s="132"/>
      <c r="C1" s="132"/>
      <c r="D1" s="132"/>
      <c r="E1" s="132"/>
      <c r="F1" s="132"/>
      <c r="G1" s="132"/>
      <c r="H1" s="132"/>
      <c r="I1" s="132"/>
      <c r="J1" s="132"/>
      <c r="K1" s="132"/>
      <c r="L1" s="132"/>
      <c r="M1" s="132"/>
      <c r="N1" s="132"/>
      <c r="O1" s="132"/>
      <c r="P1" s="132"/>
      <c r="Q1" s="132"/>
      <c r="R1" s="132"/>
    </row>
    <row r="2" spans="1:26" s="38" customFormat="1" ht="15" customHeight="1" x14ac:dyDescent="0.3">
      <c r="A2" s="1028" t="s">
        <v>484</v>
      </c>
      <c r="B2" s="1028"/>
      <c r="C2" s="1028"/>
      <c r="D2" s="1028"/>
      <c r="E2" s="1028"/>
      <c r="F2" s="1028"/>
      <c r="G2" s="1028"/>
      <c r="H2" s="1028"/>
      <c r="I2" s="1028"/>
      <c r="J2" s="1028"/>
      <c r="K2" s="1028"/>
      <c r="L2" s="1028"/>
      <c r="M2" s="1028"/>
      <c r="N2" s="1028"/>
      <c r="O2" s="1028"/>
      <c r="P2" s="1028"/>
      <c r="Q2" s="1028"/>
      <c r="R2" s="1028"/>
      <c r="S2" s="630"/>
      <c r="T2" s="630"/>
      <c r="U2" s="630"/>
      <c r="V2" s="630"/>
      <c r="W2" s="630"/>
      <c r="X2" s="630"/>
      <c r="Y2" s="630"/>
      <c r="Z2" s="630"/>
    </row>
    <row r="3" spans="1:26" s="634" customFormat="1" ht="35.1" customHeight="1" x14ac:dyDescent="0.2">
      <c r="A3" s="1047" t="s">
        <v>1289</v>
      </c>
      <c r="B3" s="1058"/>
      <c r="C3" s="1058"/>
      <c r="D3" s="1058"/>
      <c r="E3" s="1058"/>
      <c r="F3" s="1058"/>
      <c r="G3" s="1058"/>
      <c r="H3" s="1058"/>
      <c r="I3" s="1058"/>
      <c r="J3" s="1058"/>
      <c r="K3" s="1058"/>
      <c r="L3" s="1058"/>
      <c r="M3" s="1058"/>
      <c r="N3" s="1058"/>
      <c r="O3" s="1058"/>
      <c r="P3" s="1058"/>
      <c r="Q3" s="1058"/>
      <c r="R3" s="1058"/>
    </row>
    <row r="4" spans="1:26" s="634" customFormat="1" ht="18" customHeight="1" thickBot="1" x14ac:dyDescent="0.25">
      <c r="A4" s="873"/>
      <c r="B4" s="862"/>
      <c r="C4" s="862"/>
      <c r="D4" s="862"/>
      <c r="E4" s="862"/>
      <c r="F4" s="862"/>
      <c r="G4" s="862"/>
      <c r="H4" s="862"/>
      <c r="I4" s="862"/>
      <c r="J4" s="862"/>
      <c r="K4" s="862"/>
      <c r="L4" s="862"/>
      <c r="M4" s="862"/>
      <c r="N4" s="862"/>
      <c r="O4" s="862"/>
      <c r="P4" s="862"/>
      <c r="Q4" s="862"/>
      <c r="R4" s="862"/>
    </row>
    <row r="5" spans="1:26" ht="15.75" thickTop="1" x14ac:dyDescent="0.3">
      <c r="A5" s="1059" t="s">
        <v>52</v>
      </c>
      <c r="B5" s="1059" t="s">
        <v>54</v>
      </c>
      <c r="C5" s="1062"/>
      <c r="D5" s="1062"/>
      <c r="E5" s="1062"/>
      <c r="F5" s="455"/>
      <c r="G5" s="1059" t="s">
        <v>55</v>
      </c>
      <c r="H5" s="1059"/>
      <c r="I5" s="1059"/>
      <c r="J5" s="1059"/>
      <c r="K5" s="1059"/>
      <c r="L5" s="1059"/>
      <c r="M5" s="1059"/>
      <c r="N5" s="1059"/>
      <c r="O5" s="1059"/>
      <c r="P5" s="1059"/>
      <c r="Q5" s="408"/>
      <c r="R5" s="1059" t="s">
        <v>110</v>
      </c>
    </row>
    <row r="6" spans="1:26" ht="9" customHeight="1" thickBot="1" x14ac:dyDescent="0.35">
      <c r="A6" s="1060"/>
      <c r="B6" s="1063"/>
      <c r="C6" s="1064"/>
      <c r="D6" s="1064"/>
      <c r="E6" s="1063"/>
      <c r="F6" s="434"/>
      <c r="G6" s="1065"/>
      <c r="H6" s="1065"/>
      <c r="I6" s="1065"/>
      <c r="J6" s="1065"/>
      <c r="K6" s="1065"/>
      <c r="L6" s="1065"/>
      <c r="M6" s="1065"/>
      <c r="N6" s="1065"/>
      <c r="O6" s="1065"/>
      <c r="P6" s="1065"/>
      <c r="Q6" s="409"/>
      <c r="R6" s="1056"/>
    </row>
    <row r="7" spans="1:26" x14ac:dyDescent="0.3">
      <c r="A7" s="1060"/>
      <c r="B7" s="1055" t="s">
        <v>51</v>
      </c>
      <c r="C7" s="1066" t="s">
        <v>111</v>
      </c>
      <c r="D7" s="1067"/>
      <c r="E7" s="1055" t="s">
        <v>112</v>
      </c>
      <c r="F7" s="409"/>
      <c r="G7" s="1045" t="s">
        <v>18</v>
      </c>
      <c r="H7" s="1055" t="s">
        <v>360</v>
      </c>
      <c r="I7" s="1055" t="s">
        <v>124</v>
      </c>
      <c r="J7" s="1055" t="s">
        <v>123</v>
      </c>
      <c r="K7" s="1045" t="s">
        <v>114</v>
      </c>
      <c r="L7" s="1045" t="s">
        <v>1219</v>
      </c>
      <c r="M7" s="1045" t="s">
        <v>115</v>
      </c>
      <c r="N7" s="1055" t="s">
        <v>122</v>
      </c>
      <c r="O7" s="1055" t="s">
        <v>116</v>
      </c>
      <c r="P7" s="1055" t="s">
        <v>117</v>
      </c>
      <c r="Q7" s="409"/>
      <c r="R7" s="1056"/>
    </row>
    <row r="8" spans="1:26" ht="7.5" customHeight="1" thickBot="1" x14ac:dyDescent="0.35">
      <c r="A8" s="1060"/>
      <c r="B8" s="1056"/>
      <c r="C8" s="1063"/>
      <c r="D8" s="1063"/>
      <c r="E8" s="1056"/>
      <c r="F8" s="434"/>
      <c r="G8" s="1045"/>
      <c r="H8" s="1056"/>
      <c r="I8" s="1056"/>
      <c r="J8" s="1056"/>
      <c r="K8" s="1045"/>
      <c r="L8" s="1045"/>
      <c r="M8" s="1045"/>
      <c r="N8" s="1056"/>
      <c r="O8" s="1060"/>
      <c r="P8" s="1056"/>
      <c r="Q8" s="434"/>
      <c r="R8" s="1056"/>
    </row>
    <row r="9" spans="1:26" x14ac:dyDescent="0.3">
      <c r="A9" s="1060"/>
      <c r="B9" s="1056"/>
      <c r="C9" s="1055" t="s">
        <v>118</v>
      </c>
      <c r="D9" s="1055" t="s">
        <v>119</v>
      </c>
      <c r="E9" s="1056"/>
      <c r="F9" s="434"/>
      <c r="G9" s="1045"/>
      <c r="H9" s="1056"/>
      <c r="I9" s="1056"/>
      <c r="J9" s="1056"/>
      <c r="K9" s="1045"/>
      <c r="L9" s="1045"/>
      <c r="M9" s="1045"/>
      <c r="N9" s="1056"/>
      <c r="O9" s="1060"/>
      <c r="P9" s="1056"/>
      <c r="Q9" s="434"/>
      <c r="R9" s="1056"/>
    </row>
    <row r="10" spans="1:26" x14ac:dyDescent="0.3">
      <c r="A10" s="1060"/>
      <c r="B10" s="1056"/>
      <c r="C10" s="1056"/>
      <c r="D10" s="1056"/>
      <c r="E10" s="1056"/>
      <c r="F10" s="434"/>
      <c r="G10" s="1045"/>
      <c r="H10" s="1056"/>
      <c r="I10" s="1056"/>
      <c r="J10" s="1056"/>
      <c r="K10" s="1045"/>
      <c r="L10" s="1045"/>
      <c r="M10" s="1045"/>
      <c r="N10" s="1056"/>
      <c r="O10" s="1060"/>
      <c r="P10" s="1056"/>
      <c r="Q10" s="434"/>
      <c r="R10" s="1056"/>
    </row>
    <row r="11" spans="1:26" ht="12" customHeight="1" thickBot="1" x14ac:dyDescent="0.35">
      <c r="A11" s="1061"/>
      <c r="B11" s="1057"/>
      <c r="C11" s="1057"/>
      <c r="D11" s="1057"/>
      <c r="E11" s="1057"/>
      <c r="F11" s="435"/>
      <c r="G11" s="1046"/>
      <c r="H11" s="1057"/>
      <c r="I11" s="1057"/>
      <c r="J11" s="1057"/>
      <c r="K11" s="1046"/>
      <c r="L11" s="1046"/>
      <c r="M11" s="1046"/>
      <c r="N11" s="1057"/>
      <c r="O11" s="1061"/>
      <c r="P11" s="1057"/>
      <c r="Q11" s="435"/>
      <c r="R11" s="1057"/>
    </row>
    <row r="12" spans="1:26" ht="15.75" customHeight="1" thickTop="1" x14ac:dyDescent="0.3">
      <c r="A12" s="409"/>
      <c r="B12" s="434"/>
      <c r="C12" s="434"/>
      <c r="D12" s="434"/>
      <c r="E12" s="434"/>
      <c r="F12" s="434"/>
      <c r="G12" s="409"/>
      <c r="H12" s="434"/>
      <c r="I12" s="434"/>
      <c r="J12" s="434"/>
      <c r="K12" s="434"/>
      <c r="L12" s="434"/>
      <c r="M12" s="434"/>
      <c r="N12" s="434"/>
      <c r="O12" s="409"/>
      <c r="P12" s="434"/>
      <c r="Q12" s="434"/>
      <c r="R12" s="434"/>
    </row>
    <row r="13" spans="1:26" ht="15.75" customHeight="1" x14ac:dyDescent="0.3">
      <c r="A13" s="456">
        <v>1989</v>
      </c>
      <c r="B13" s="457">
        <v>11699219</v>
      </c>
      <c r="C13" s="457">
        <v>10662912</v>
      </c>
      <c r="D13" s="457">
        <v>612991</v>
      </c>
      <c r="E13" s="457">
        <v>423316</v>
      </c>
      <c r="F13" s="457"/>
      <c r="G13" s="457">
        <v>11282238</v>
      </c>
      <c r="H13" s="457">
        <v>4901762</v>
      </c>
      <c r="I13" s="457">
        <v>1393175</v>
      </c>
      <c r="J13" s="457">
        <v>203155</v>
      </c>
      <c r="K13" s="457">
        <v>277294</v>
      </c>
      <c r="L13" s="457">
        <v>2859175</v>
      </c>
      <c r="M13" s="457">
        <v>491949</v>
      </c>
      <c r="N13" s="457">
        <v>435213</v>
      </c>
      <c r="O13" s="457">
        <v>-1582</v>
      </c>
      <c r="P13" s="457">
        <v>722097</v>
      </c>
      <c r="Q13" s="457"/>
      <c r="R13" s="458">
        <v>416981</v>
      </c>
    </row>
    <row r="14" spans="1:26" ht="15.75" customHeight="1" x14ac:dyDescent="0.3">
      <c r="A14" s="111"/>
      <c r="B14" s="457"/>
      <c r="C14" s="457"/>
      <c r="D14" s="457"/>
      <c r="E14" s="457"/>
      <c r="F14" s="457"/>
      <c r="G14" s="457"/>
      <c r="H14" s="457"/>
      <c r="I14" s="457"/>
      <c r="J14" s="457"/>
      <c r="K14" s="457"/>
      <c r="L14" s="457"/>
      <c r="M14" s="457"/>
      <c r="N14" s="457"/>
      <c r="O14" s="457"/>
      <c r="P14" s="457"/>
      <c r="Q14" s="457"/>
      <c r="R14" s="458"/>
    </row>
    <row r="15" spans="1:26" ht="15.75" customHeight="1" x14ac:dyDescent="0.3">
      <c r="A15" s="456">
        <v>1990</v>
      </c>
      <c r="B15" s="457">
        <v>15781537</v>
      </c>
      <c r="C15" s="457">
        <v>14377710</v>
      </c>
      <c r="D15" s="457">
        <v>799291</v>
      </c>
      <c r="E15" s="457">
        <v>604536</v>
      </c>
      <c r="F15" s="457"/>
      <c r="G15" s="457">
        <v>14940163</v>
      </c>
      <c r="H15" s="457">
        <v>7138583</v>
      </c>
      <c r="I15" s="457">
        <v>2158809</v>
      </c>
      <c r="J15" s="457">
        <v>300348</v>
      </c>
      <c r="K15" s="457">
        <v>514335</v>
      </c>
      <c r="L15" s="457">
        <v>3573026</v>
      </c>
      <c r="M15" s="457">
        <v>416852</v>
      </c>
      <c r="N15" s="457">
        <v>391575</v>
      </c>
      <c r="O15" s="457">
        <v>-61918</v>
      </c>
      <c r="P15" s="457">
        <v>508553</v>
      </c>
      <c r="Q15" s="457"/>
      <c r="R15" s="458">
        <v>841374</v>
      </c>
    </row>
    <row r="16" spans="1:26" ht="15.75" customHeight="1" x14ac:dyDescent="0.3">
      <c r="A16" s="111"/>
      <c r="B16" s="457"/>
      <c r="C16" s="457"/>
      <c r="D16" s="457"/>
      <c r="E16" s="457"/>
      <c r="F16" s="457"/>
      <c r="G16" s="457"/>
      <c r="H16" s="457"/>
      <c r="I16" s="457"/>
      <c r="J16" s="457"/>
      <c r="K16" s="457"/>
      <c r="L16" s="457"/>
      <c r="M16" s="457"/>
      <c r="N16" s="457"/>
      <c r="O16" s="457"/>
      <c r="P16" s="457"/>
      <c r="Q16" s="457"/>
      <c r="R16" s="458"/>
    </row>
    <row r="17" spans="1:18" ht="15.75" customHeight="1" x14ac:dyDescent="0.3">
      <c r="A17" s="456">
        <v>1991</v>
      </c>
      <c r="B17" s="457">
        <v>22645951</v>
      </c>
      <c r="C17" s="457">
        <v>20453728</v>
      </c>
      <c r="D17" s="457">
        <v>1136736</v>
      </c>
      <c r="E17" s="457">
        <v>1055487</v>
      </c>
      <c r="F17" s="457"/>
      <c r="G17" s="457">
        <v>21585272</v>
      </c>
      <c r="H17" s="457">
        <v>10804301</v>
      </c>
      <c r="I17" s="457">
        <v>2491772</v>
      </c>
      <c r="J17" s="457">
        <v>342369</v>
      </c>
      <c r="K17" s="457">
        <v>762879</v>
      </c>
      <c r="L17" s="457">
        <v>5492598</v>
      </c>
      <c r="M17" s="457">
        <v>208658</v>
      </c>
      <c r="N17" s="457">
        <v>1002695</v>
      </c>
      <c r="O17" s="457"/>
      <c r="P17" s="457">
        <v>480000</v>
      </c>
      <c r="Q17" s="457"/>
      <c r="R17" s="458">
        <v>1060679</v>
      </c>
    </row>
    <row r="18" spans="1:18" ht="15.75" customHeight="1" x14ac:dyDescent="0.3">
      <c r="A18" s="111"/>
      <c r="B18" s="457"/>
      <c r="C18" s="457"/>
      <c r="D18" s="457"/>
      <c r="E18" s="457"/>
      <c r="F18" s="457"/>
      <c r="G18" s="457"/>
      <c r="H18" s="457"/>
      <c r="I18" s="457"/>
      <c r="J18" s="457"/>
      <c r="K18" s="457"/>
      <c r="L18" s="457"/>
      <c r="M18" s="457"/>
      <c r="N18" s="457"/>
      <c r="O18" s="457"/>
      <c r="P18" s="457"/>
      <c r="Q18" s="457"/>
      <c r="R18" s="458"/>
    </row>
    <row r="19" spans="1:18" ht="15.75" customHeight="1" x14ac:dyDescent="0.3">
      <c r="A19" s="456">
        <v>1992</v>
      </c>
      <c r="B19" s="457">
        <v>28801827</v>
      </c>
      <c r="C19" s="457">
        <v>26013537</v>
      </c>
      <c r="D19" s="457">
        <v>1464579</v>
      </c>
      <c r="E19" s="457">
        <v>1323711</v>
      </c>
      <c r="F19" s="457"/>
      <c r="G19" s="457">
        <v>27638476</v>
      </c>
      <c r="H19" s="457">
        <v>13996319</v>
      </c>
      <c r="I19" s="457">
        <v>2948448</v>
      </c>
      <c r="J19" s="457">
        <v>424070</v>
      </c>
      <c r="K19" s="457">
        <v>1143367</v>
      </c>
      <c r="L19" s="457">
        <v>7030315</v>
      </c>
      <c r="M19" s="457">
        <v>178368</v>
      </c>
      <c r="N19" s="457">
        <v>1117589</v>
      </c>
      <c r="O19" s="457"/>
      <c r="P19" s="457">
        <v>800000</v>
      </c>
      <c r="Q19" s="457"/>
      <c r="R19" s="458">
        <v>1163351</v>
      </c>
    </row>
    <row r="20" spans="1:18" ht="15.75" customHeight="1" x14ac:dyDescent="0.3">
      <c r="A20" s="111"/>
      <c r="B20" s="459" t="s">
        <v>120</v>
      </c>
      <c r="C20" s="457"/>
      <c r="D20" s="457"/>
      <c r="E20" s="457"/>
      <c r="F20" s="457"/>
      <c r="G20" s="457"/>
      <c r="H20" s="457"/>
      <c r="I20" s="457"/>
      <c r="J20" s="457"/>
      <c r="K20" s="457"/>
      <c r="L20" s="457"/>
      <c r="M20" s="457"/>
      <c r="N20" s="457"/>
      <c r="O20" s="457"/>
      <c r="P20" s="457"/>
      <c r="Q20" s="457"/>
      <c r="R20" s="458"/>
    </row>
    <row r="21" spans="1:18" ht="15.75" customHeight="1" x14ac:dyDescent="0.3">
      <c r="A21" s="456">
        <v>1993</v>
      </c>
      <c r="B21" s="457">
        <v>34377847</v>
      </c>
      <c r="C21" s="457">
        <v>31180009</v>
      </c>
      <c r="D21" s="457">
        <v>1690328</v>
      </c>
      <c r="E21" s="457">
        <v>1507510</v>
      </c>
      <c r="F21" s="457"/>
      <c r="G21" s="457">
        <v>33687733</v>
      </c>
      <c r="H21" s="457">
        <v>16899523</v>
      </c>
      <c r="I21" s="457">
        <v>3308520</v>
      </c>
      <c r="J21" s="457">
        <v>454482</v>
      </c>
      <c r="K21" s="457">
        <v>1337405</v>
      </c>
      <c r="L21" s="457">
        <v>8980950</v>
      </c>
      <c r="M21" s="457">
        <v>168025</v>
      </c>
      <c r="N21" s="457">
        <v>1479428</v>
      </c>
      <c r="O21" s="457"/>
      <c r="P21" s="457">
        <v>1059400</v>
      </c>
      <c r="Q21" s="457"/>
      <c r="R21" s="458">
        <v>690114</v>
      </c>
    </row>
    <row r="22" spans="1:18" ht="15.75" customHeight="1" x14ac:dyDescent="0.3">
      <c r="A22" s="111"/>
      <c r="B22" s="459" t="s">
        <v>120</v>
      </c>
      <c r="C22" s="457"/>
      <c r="D22" s="457"/>
      <c r="E22" s="457"/>
      <c r="F22" s="457"/>
      <c r="G22" s="457"/>
      <c r="H22" s="457"/>
      <c r="I22" s="457"/>
      <c r="J22" s="457"/>
      <c r="K22" s="457"/>
      <c r="L22" s="457"/>
      <c r="M22" s="457"/>
      <c r="N22" s="457"/>
      <c r="O22" s="457"/>
      <c r="P22" s="457"/>
      <c r="Q22" s="457"/>
      <c r="R22" s="458"/>
    </row>
    <row r="23" spans="1:18" ht="15.75" customHeight="1" x14ac:dyDescent="0.3">
      <c r="A23" s="456">
        <v>1994</v>
      </c>
      <c r="B23" s="457">
        <v>42252259</v>
      </c>
      <c r="C23" s="457">
        <v>38472317</v>
      </c>
      <c r="D23" s="457">
        <v>2017480</v>
      </c>
      <c r="E23" s="457">
        <v>1762462</v>
      </c>
      <c r="F23" s="457"/>
      <c r="G23" s="457">
        <v>39791977</v>
      </c>
      <c r="H23" s="457">
        <v>19182598</v>
      </c>
      <c r="I23" s="457">
        <v>3636384</v>
      </c>
      <c r="J23" s="457">
        <v>529380</v>
      </c>
      <c r="K23" s="457">
        <v>1643915</v>
      </c>
      <c r="L23" s="457">
        <v>10841870</v>
      </c>
      <c r="M23" s="457">
        <v>218097</v>
      </c>
      <c r="N23" s="457">
        <v>1705157</v>
      </c>
      <c r="O23" s="457"/>
      <c r="P23" s="457">
        <v>2034576</v>
      </c>
      <c r="Q23" s="457"/>
      <c r="R23" s="458">
        <v>2460282</v>
      </c>
    </row>
    <row r="24" spans="1:18" ht="15.75" customHeight="1" x14ac:dyDescent="0.3">
      <c r="A24" s="111"/>
      <c r="B24" s="459" t="s">
        <v>120</v>
      </c>
      <c r="C24" s="457"/>
      <c r="D24" s="457"/>
      <c r="E24" s="457"/>
      <c r="F24" s="457"/>
      <c r="G24" s="457"/>
      <c r="H24" s="457"/>
      <c r="I24" s="457"/>
      <c r="J24" s="457"/>
      <c r="K24" s="457"/>
      <c r="L24" s="457"/>
      <c r="M24" s="457"/>
      <c r="N24" s="457"/>
      <c r="O24" s="457"/>
      <c r="P24" s="457"/>
      <c r="Q24" s="457"/>
      <c r="R24" s="458"/>
    </row>
    <row r="25" spans="1:18" ht="15.75" customHeight="1" x14ac:dyDescent="0.3">
      <c r="A25" s="456">
        <v>1995</v>
      </c>
      <c r="B25" s="457">
        <v>48030802</v>
      </c>
      <c r="C25" s="457">
        <v>41847321</v>
      </c>
      <c r="D25" s="457">
        <v>2234720</v>
      </c>
      <c r="E25" s="457">
        <v>3948761</v>
      </c>
      <c r="F25" s="457"/>
      <c r="G25" s="457">
        <v>47181345</v>
      </c>
      <c r="H25" s="457">
        <v>21877732</v>
      </c>
      <c r="I25" s="457">
        <v>5359859</v>
      </c>
      <c r="J25" s="457">
        <v>552540</v>
      </c>
      <c r="K25" s="457">
        <v>1912002</v>
      </c>
      <c r="L25" s="457">
        <v>13978355</v>
      </c>
      <c r="M25" s="457">
        <v>562937</v>
      </c>
      <c r="N25" s="457">
        <v>2283253</v>
      </c>
      <c r="O25" s="457">
        <v>27321</v>
      </c>
      <c r="P25" s="457">
        <v>627346</v>
      </c>
      <c r="Q25" s="457"/>
      <c r="R25" s="458">
        <v>849457</v>
      </c>
    </row>
    <row r="26" spans="1:18" ht="15.75" customHeight="1" x14ac:dyDescent="0.3">
      <c r="A26" s="111"/>
      <c r="B26" s="459" t="s">
        <v>120</v>
      </c>
      <c r="C26" s="457"/>
      <c r="D26" s="457"/>
      <c r="E26" s="457"/>
      <c r="F26" s="457"/>
      <c r="G26" s="457"/>
      <c r="H26" s="457"/>
      <c r="I26" s="457"/>
      <c r="J26" s="457"/>
      <c r="K26" s="457"/>
      <c r="L26" s="457"/>
      <c r="M26" s="457"/>
      <c r="N26" s="457"/>
      <c r="O26" s="457"/>
      <c r="P26" s="457"/>
      <c r="Q26" s="457"/>
      <c r="R26" s="458"/>
    </row>
    <row r="27" spans="1:18" ht="15.75" customHeight="1" x14ac:dyDescent="0.3">
      <c r="A27" s="456">
        <v>1996</v>
      </c>
      <c r="B27" s="457">
        <v>59075317</v>
      </c>
      <c r="C27" s="457">
        <v>52112249</v>
      </c>
      <c r="D27" s="457">
        <v>2628873</v>
      </c>
      <c r="E27" s="457">
        <v>4334195</v>
      </c>
      <c r="F27" s="457"/>
      <c r="G27" s="457">
        <v>57986243</v>
      </c>
      <c r="H27" s="457">
        <v>26219566</v>
      </c>
      <c r="I27" s="457">
        <v>6616307</v>
      </c>
      <c r="J27" s="457">
        <v>633334</v>
      </c>
      <c r="K27" s="457">
        <v>2198460</v>
      </c>
      <c r="L27" s="457">
        <v>18257755</v>
      </c>
      <c r="M27" s="457">
        <v>912942</v>
      </c>
      <c r="N27" s="457">
        <v>2864643</v>
      </c>
      <c r="O27" s="457">
        <v>28236</v>
      </c>
      <c r="P27" s="457">
        <v>255000</v>
      </c>
      <c r="Q27" s="457"/>
      <c r="R27" s="458">
        <v>1089074</v>
      </c>
    </row>
    <row r="28" spans="1:18" ht="15.75" customHeight="1" thickBot="1" x14ac:dyDescent="0.35">
      <c r="A28" s="460"/>
      <c r="B28" s="461"/>
      <c r="C28" s="461"/>
      <c r="D28" s="461"/>
      <c r="E28" s="461"/>
      <c r="F28" s="461"/>
      <c r="G28" s="461"/>
      <c r="H28" s="461"/>
      <c r="I28" s="461"/>
      <c r="J28" s="461"/>
      <c r="K28" s="461"/>
      <c r="L28" s="461"/>
      <c r="M28" s="461"/>
      <c r="N28" s="461"/>
      <c r="O28" s="461"/>
      <c r="P28" s="461"/>
      <c r="Q28" s="461"/>
      <c r="R28" s="462"/>
    </row>
    <row r="29" spans="1:18" ht="5.25" customHeight="1" thickTop="1" x14ac:dyDescent="0.3">
      <c r="A29" s="456"/>
      <c r="B29" s="457"/>
      <c r="C29" s="457"/>
      <c r="D29" s="457"/>
      <c r="E29" s="457"/>
      <c r="F29" s="457"/>
      <c r="G29" s="457"/>
      <c r="H29" s="457"/>
      <c r="I29" s="457"/>
      <c r="J29" s="457"/>
      <c r="K29" s="457"/>
      <c r="L29" s="457"/>
      <c r="M29" s="457"/>
      <c r="N29" s="457"/>
      <c r="O29" s="457"/>
      <c r="P29" s="457"/>
      <c r="Q29" s="457"/>
      <c r="R29" s="458"/>
    </row>
    <row r="30" spans="1:18" ht="15.75" customHeight="1" x14ac:dyDescent="0.3">
      <c r="A30" s="1025" t="s">
        <v>1220</v>
      </c>
      <c r="B30" s="1025"/>
      <c r="C30" s="1025"/>
      <c r="D30" s="1025"/>
      <c r="E30" s="1025"/>
      <c r="F30" s="1025"/>
      <c r="G30" s="1025"/>
      <c r="H30" s="1025"/>
      <c r="I30" s="1025"/>
      <c r="J30" s="1025"/>
      <c r="K30" s="1025"/>
      <c r="L30" s="1025"/>
      <c r="M30" s="1025"/>
      <c r="N30" s="1025"/>
      <c r="O30" s="1025"/>
      <c r="P30" s="1025"/>
      <c r="Q30" s="1025"/>
      <c r="R30" s="1025"/>
    </row>
    <row r="31" spans="1:18" ht="15.75" customHeight="1" x14ac:dyDescent="0.3">
      <c r="A31" s="1025" t="s">
        <v>1221</v>
      </c>
      <c r="B31" s="1025"/>
      <c r="C31" s="1025"/>
      <c r="D31" s="1025"/>
      <c r="E31" s="1025"/>
      <c r="F31" s="1025"/>
      <c r="G31" s="1025"/>
      <c r="H31" s="1025"/>
      <c r="I31" s="1025"/>
      <c r="J31" s="1025"/>
      <c r="K31" s="1025"/>
      <c r="L31" s="1025"/>
      <c r="M31" s="1025"/>
      <c r="N31" s="1025"/>
      <c r="O31" s="1025"/>
      <c r="P31" s="1025"/>
      <c r="Q31" s="1025"/>
      <c r="R31" s="1025"/>
    </row>
    <row r="32" spans="1:18" ht="15.75" customHeight="1" x14ac:dyDescent="0.3">
      <c r="A32" s="1054" t="s">
        <v>108</v>
      </c>
      <c r="B32" s="1054"/>
      <c r="C32" s="1054"/>
      <c r="D32" s="1054"/>
      <c r="E32" s="1054"/>
      <c r="F32" s="1054"/>
      <c r="G32" s="1054"/>
      <c r="H32" s="1054"/>
      <c r="I32" s="1054"/>
      <c r="J32" s="1054"/>
      <c r="K32" s="1054"/>
      <c r="L32" s="1054"/>
      <c r="M32" s="1054"/>
      <c r="N32" s="1054"/>
      <c r="O32" s="1054"/>
      <c r="P32" s="1054"/>
      <c r="Q32" s="1054"/>
      <c r="R32" s="1054"/>
    </row>
    <row r="33" spans="1:18" ht="15.75" customHeight="1" x14ac:dyDescent="0.3">
      <c r="A33" s="1025" t="s">
        <v>121</v>
      </c>
      <c r="B33" s="1025"/>
      <c r="C33" s="1025"/>
      <c r="D33" s="1025"/>
      <c r="E33" s="1025"/>
      <c r="F33" s="1025"/>
      <c r="G33" s="1025"/>
      <c r="H33" s="1025"/>
      <c r="I33" s="1025"/>
      <c r="J33" s="1025"/>
      <c r="K33" s="1025"/>
      <c r="L33" s="1025"/>
      <c r="M33" s="1025"/>
      <c r="N33" s="1025"/>
      <c r="O33" s="1025"/>
      <c r="P33" s="1025"/>
      <c r="Q33" s="1025"/>
      <c r="R33" s="1025"/>
    </row>
    <row r="34" spans="1:18" x14ac:dyDescent="0.3">
      <c r="A34" s="111"/>
      <c r="B34" s="111"/>
      <c r="C34" s="111"/>
      <c r="D34" s="111"/>
      <c r="E34" s="111"/>
      <c r="F34" s="111"/>
      <c r="G34" s="111"/>
      <c r="H34" s="111"/>
      <c r="I34" s="111"/>
      <c r="J34" s="111"/>
      <c r="K34" s="111"/>
      <c r="L34" s="111"/>
      <c r="M34" s="111"/>
      <c r="N34" s="111"/>
      <c r="O34" s="111"/>
      <c r="P34" s="111"/>
      <c r="Q34" s="111"/>
      <c r="R34" s="111"/>
    </row>
  </sheetData>
  <mergeCells count="25">
    <mergeCell ref="A33:R33"/>
    <mergeCell ref="A2:R2"/>
    <mergeCell ref="A3:R3"/>
    <mergeCell ref="A5:A11"/>
    <mergeCell ref="B5:E6"/>
    <mergeCell ref="G5:P6"/>
    <mergeCell ref="R5:R11"/>
    <mergeCell ref="C7:D8"/>
    <mergeCell ref="N7:N11"/>
    <mergeCell ref="O7:O11"/>
    <mergeCell ref="P7:P11"/>
    <mergeCell ref="L7:L11"/>
    <mergeCell ref="M7:M11"/>
    <mergeCell ref="H7:H11"/>
    <mergeCell ref="I7:I11"/>
    <mergeCell ref="J7:J11"/>
    <mergeCell ref="A30:R30"/>
    <mergeCell ref="A31:R31"/>
    <mergeCell ref="A32:R32"/>
    <mergeCell ref="K7:K11"/>
    <mergeCell ref="B7:B11"/>
    <mergeCell ref="C9:C11"/>
    <mergeCell ref="D9:D11"/>
    <mergeCell ref="E7:E11"/>
    <mergeCell ref="G7:G11"/>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Z61"/>
  <sheetViews>
    <sheetView showGridLines="0" workbookViewId="0"/>
  </sheetViews>
  <sheetFormatPr baseColWidth="10" defaultColWidth="0" defaultRowHeight="15" zeroHeight="1" x14ac:dyDescent="0.2"/>
  <cols>
    <col min="1" max="1" width="16.28515625" style="8" customWidth="1"/>
    <col min="2" max="2" width="13.28515625" style="8" customWidth="1"/>
    <col min="3" max="3" width="13.42578125" style="8" bestFit="1" customWidth="1"/>
    <col min="4" max="4" width="14.140625" style="8" customWidth="1"/>
    <col min="5" max="5" width="12" style="8" bestFit="1" customWidth="1"/>
    <col min="6" max="6" width="2" style="8" customWidth="1"/>
    <col min="7" max="7" width="13.5703125" style="8" customWidth="1"/>
    <col min="8" max="8" width="13" style="8" customWidth="1"/>
    <col min="9" max="9" width="12.140625" style="8" bestFit="1" customWidth="1"/>
    <col min="10" max="10" width="16.42578125" style="8" customWidth="1"/>
    <col min="11" max="11" width="12" style="8" bestFit="1" customWidth="1"/>
    <col min="12" max="12" width="12.140625" style="8" customWidth="1"/>
    <col min="13" max="13" width="11.5703125" style="8" bestFit="1" customWidth="1"/>
    <col min="14" max="14" width="17.7109375" style="8" customWidth="1"/>
    <col min="15" max="15" width="12.7109375" style="8" customWidth="1"/>
    <col min="16" max="16" width="11.5703125" style="8" bestFit="1" customWidth="1"/>
    <col min="17" max="17" width="15.42578125" style="8" customWidth="1"/>
    <col min="18" max="18" width="12.140625" style="8" customWidth="1"/>
    <col min="19" max="19" width="13" style="8" customWidth="1"/>
    <col min="20" max="20" width="4.5703125" style="8" customWidth="1"/>
    <col min="21" max="16384" width="11.42578125" style="8" hidden="1"/>
  </cols>
  <sheetData>
    <row r="1" spans="1:26" s="3" customFormat="1" ht="15" customHeight="1" x14ac:dyDescent="0.2">
      <c r="A1" s="176"/>
      <c r="B1" s="446"/>
      <c r="C1" s="446"/>
      <c r="D1" s="446"/>
      <c r="E1" s="446"/>
      <c r="F1" s="446"/>
      <c r="G1" s="446"/>
      <c r="H1" s="446"/>
      <c r="I1" s="446"/>
      <c r="J1" s="446"/>
      <c r="K1" s="446"/>
      <c r="L1" s="446"/>
      <c r="M1" s="446"/>
      <c r="N1" s="446"/>
      <c r="O1" s="446"/>
      <c r="P1" s="446"/>
      <c r="Q1" s="446"/>
      <c r="R1" s="446"/>
      <c r="S1" s="446"/>
    </row>
    <row r="2" spans="1:26" s="5" customFormat="1" ht="15" customHeight="1" x14ac:dyDescent="0.2">
      <c r="A2" s="1069" t="s">
        <v>485</v>
      </c>
      <c r="B2" s="1069"/>
      <c r="C2" s="1069"/>
      <c r="D2" s="1069"/>
      <c r="E2" s="1069"/>
      <c r="F2" s="1069"/>
      <c r="G2" s="1069"/>
      <c r="H2" s="1069"/>
      <c r="I2" s="1069"/>
      <c r="J2" s="1069"/>
      <c r="K2" s="1069"/>
      <c r="L2" s="1069"/>
      <c r="M2" s="1069"/>
      <c r="N2" s="1069"/>
      <c r="O2" s="1069"/>
      <c r="P2" s="1069"/>
      <c r="Q2" s="1069"/>
      <c r="R2" s="1069"/>
      <c r="S2" s="1069"/>
      <c r="T2" s="629"/>
      <c r="U2" s="629"/>
      <c r="V2" s="629"/>
      <c r="W2" s="629"/>
      <c r="X2" s="629"/>
      <c r="Y2" s="629"/>
      <c r="Z2" s="629"/>
    </row>
    <row r="3" spans="1:26" s="634" customFormat="1" ht="35.1" customHeight="1" x14ac:dyDescent="0.2">
      <c r="A3" s="1070" t="s">
        <v>1288</v>
      </c>
      <c r="B3" s="1071"/>
      <c r="C3" s="1071"/>
      <c r="D3" s="1071"/>
      <c r="E3" s="1071"/>
      <c r="F3" s="1071"/>
      <c r="G3" s="1071"/>
      <c r="H3" s="1071"/>
      <c r="I3" s="1071"/>
      <c r="J3" s="1071"/>
      <c r="K3" s="1071"/>
      <c r="L3" s="1071"/>
      <c r="M3" s="1071"/>
      <c r="N3" s="1071"/>
      <c r="O3" s="1071"/>
      <c r="P3" s="1071"/>
      <c r="Q3" s="1071"/>
      <c r="R3" s="1071"/>
      <c r="S3" s="1071"/>
    </row>
    <row r="4" spans="1:26" s="634" customFormat="1" ht="18" customHeight="1" thickBot="1" x14ac:dyDescent="0.25">
      <c r="A4" s="863"/>
      <c r="B4" s="863"/>
      <c r="C4" s="863"/>
      <c r="D4" s="863"/>
      <c r="E4" s="863"/>
      <c r="F4" s="863"/>
      <c r="G4" s="863"/>
      <c r="H4" s="863"/>
      <c r="I4" s="863"/>
      <c r="J4" s="863"/>
      <c r="K4" s="863"/>
      <c r="L4" s="863"/>
      <c r="M4" s="863"/>
      <c r="N4" s="863"/>
      <c r="O4" s="863"/>
      <c r="P4" s="863"/>
      <c r="Q4" s="863"/>
      <c r="R4" s="863"/>
      <c r="S4" s="863"/>
    </row>
    <row r="5" spans="1:26" ht="15" customHeight="1" thickTop="1" x14ac:dyDescent="0.2">
      <c r="A5" s="1068" t="s">
        <v>52</v>
      </c>
      <c r="B5" s="1068" t="s">
        <v>54</v>
      </c>
      <c r="C5" s="1068"/>
      <c r="D5" s="1068"/>
      <c r="E5" s="1068"/>
      <c r="F5" s="428"/>
      <c r="G5" s="1068" t="s">
        <v>55</v>
      </c>
      <c r="H5" s="1068"/>
      <c r="I5" s="1068"/>
      <c r="J5" s="1068"/>
      <c r="K5" s="1068"/>
      <c r="L5" s="1068"/>
      <c r="M5" s="1068"/>
      <c r="N5" s="1068"/>
      <c r="O5" s="1074" t="s">
        <v>1214</v>
      </c>
      <c r="P5" s="1068" t="s">
        <v>116</v>
      </c>
      <c r="Q5" s="1068" t="s">
        <v>125</v>
      </c>
      <c r="R5" s="1068" t="s">
        <v>126</v>
      </c>
      <c r="S5" s="1068" t="s">
        <v>1215</v>
      </c>
    </row>
    <row r="6" spans="1:26" ht="9.75" customHeight="1" thickBot="1" x14ac:dyDescent="0.25">
      <c r="A6" s="944"/>
      <c r="B6" s="1072"/>
      <c r="C6" s="1073"/>
      <c r="D6" s="1073"/>
      <c r="E6" s="1072"/>
      <c r="F6" s="432"/>
      <c r="G6" s="1072"/>
      <c r="H6" s="1072"/>
      <c r="I6" s="1072"/>
      <c r="J6" s="1072"/>
      <c r="K6" s="1072"/>
      <c r="L6" s="1072"/>
      <c r="M6" s="1072"/>
      <c r="N6" s="1072"/>
      <c r="O6" s="1075"/>
      <c r="P6" s="944"/>
      <c r="Q6" s="944"/>
      <c r="R6" s="944"/>
      <c r="S6" s="944"/>
    </row>
    <row r="7" spans="1:26" ht="15.75" thickBot="1" x14ac:dyDescent="0.25">
      <c r="A7" s="944"/>
      <c r="B7" s="1055" t="s">
        <v>51</v>
      </c>
      <c r="C7" s="1077" t="s">
        <v>111</v>
      </c>
      <c r="D7" s="1077"/>
      <c r="E7" s="1055" t="s">
        <v>112</v>
      </c>
      <c r="F7" s="432"/>
      <c r="G7" s="1078" t="s">
        <v>18</v>
      </c>
      <c r="H7" s="1055" t="s">
        <v>113</v>
      </c>
      <c r="I7" s="1055" t="s">
        <v>124</v>
      </c>
      <c r="J7" s="1045" t="s">
        <v>123</v>
      </c>
      <c r="K7" s="1045" t="s">
        <v>114</v>
      </c>
      <c r="L7" s="1045" t="s">
        <v>127</v>
      </c>
      <c r="M7" s="1045" t="s">
        <v>115</v>
      </c>
      <c r="N7" s="1055" t="s">
        <v>128</v>
      </c>
      <c r="O7" s="1075"/>
      <c r="P7" s="944"/>
      <c r="Q7" s="944"/>
      <c r="R7" s="944"/>
      <c r="S7" s="944"/>
    </row>
    <row r="8" spans="1:26" x14ac:dyDescent="0.2">
      <c r="A8" s="944"/>
      <c r="B8" s="1056"/>
      <c r="C8" s="1078" t="s">
        <v>118</v>
      </c>
      <c r="D8" s="1078" t="s">
        <v>119</v>
      </c>
      <c r="E8" s="1056"/>
      <c r="F8" s="432"/>
      <c r="G8" s="944"/>
      <c r="H8" s="1056"/>
      <c r="I8" s="1056"/>
      <c r="J8" s="1045"/>
      <c r="K8" s="1045"/>
      <c r="L8" s="1045"/>
      <c r="M8" s="1045"/>
      <c r="N8" s="1056"/>
      <c r="O8" s="1075"/>
      <c r="P8" s="944"/>
      <c r="Q8" s="944"/>
      <c r="R8" s="944"/>
      <c r="S8" s="944"/>
    </row>
    <row r="9" spans="1:26" x14ac:dyDescent="0.2">
      <c r="A9" s="944"/>
      <c r="B9" s="1056"/>
      <c r="C9" s="944"/>
      <c r="D9" s="944"/>
      <c r="E9" s="1056"/>
      <c r="F9" s="432"/>
      <c r="G9" s="944"/>
      <c r="H9" s="1056"/>
      <c r="I9" s="1056"/>
      <c r="J9" s="1045"/>
      <c r="K9" s="1045"/>
      <c r="L9" s="1045"/>
      <c r="M9" s="1045"/>
      <c r="N9" s="1056"/>
      <c r="O9" s="1075"/>
      <c r="P9" s="944"/>
      <c r="Q9" s="944"/>
      <c r="R9" s="944"/>
      <c r="S9" s="944"/>
    </row>
    <row r="10" spans="1:26" ht="15.75" thickBot="1" x14ac:dyDescent="0.25">
      <c r="A10" s="945"/>
      <c r="B10" s="1057"/>
      <c r="C10" s="945"/>
      <c r="D10" s="945"/>
      <c r="E10" s="1057"/>
      <c r="F10" s="433"/>
      <c r="G10" s="945"/>
      <c r="H10" s="1057"/>
      <c r="I10" s="1057"/>
      <c r="J10" s="1046"/>
      <c r="K10" s="1046"/>
      <c r="L10" s="1046"/>
      <c r="M10" s="1046"/>
      <c r="N10" s="1057"/>
      <c r="O10" s="1076"/>
      <c r="P10" s="945"/>
      <c r="Q10" s="945"/>
      <c r="R10" s="945"/>
      <c r="S10" s="945"/>
    </row>
    <row r="11" spans="1:26" ht="15" customHeight="1" thickTop="1" x14ac:dyDescent="0.2">
      <c r="A11" s="436"/>
      <c r="B11" s="436"/>
      <c r="C11" s="436"/>
      <c r="D11" s="436"/>
      <c r="E11" s="436"/>
      <c r="F11" s="436"/>
      <c r="G11" s="436"/>
      <c r="H11" s="436"/>
      <c r="I11" s="436"/>
      <c r="J11" s="436"/>
      <c r="K11" s="436"/>
      <c r="L11" s="436"/>
      <c r="M11" s="436"/>
      <c r="N11" s="436"/>
      <c r="O11" s="436"/>
      <c r="P11" s="436"/>
      <c r="Q11" s="436"/>
      <c r="R11" s="436"/>
      <c r="S11" s="436"/>
    </row>
    <row r="12" spans="1:26" ht="15" customHeight="1" x14ac:dyDescent="0.2">
      <c r="A12" s="437">
        <v>1997</v>
      </c>
      <c r="B12" s="438">
        <v>74436128</v>
      </c>
      <c r="C12" s="438">
        <v>59181604</v>
      </c>
      <c r="D12" s="438">
        <v>8995593</v>
      </c>
      <c r="E12" s="438">
        <v>6258931</v>
      </c>
      <c r="F12" s="438"/>
      <c r="G12" s="438">
        <v>65498498</v>
      </c>
      <c r="H12" s="438">
        <v>31650115</v>
      </c>
      <c r="I12" s="438">
        <v>8474536</v>
      </c>
      <c r="J12" s="438">
        <v>753391</v>
      </c>
      <c r="K12" s="438">
        <v>5848451</v>
      </c>
      <c r="L12" s="438">
        <v>15286889</v>
      </c>
      <c r="M12" s="438">
        <v>83775</v>
      </c>
      <c r="N12" s="438">
        <v>3401341</v>
      </c>
      <c r="O12" s="438">
        <v>8937630</v>
      </c>
      <c r="P12" s="438">
        <v>-921701</v>
      </c>
      <c r="Q12" s="438">
        <v>-1900000</v>
      </c>
      <c r="R12" s="438"/>
      <c r="S12" s="438">
        <v>6115929</v>
      </c>
    </row>
    <row r="13" spans="1:26" ht="15" customHeight="1" x14ac:dyDescent="0.2">
      <c r="A13" s="436"/>
      <c r="B13" s="438"/>
      <c r="C13" s="438"/>
      <c r="D13" s="438"/>
      <c r="E13" s="438"/>
      <c r="F13" s="438"/>
      <c r="G13" s="438"/>
      <c r="H13" s="438"/>
      <c r="I13" s="438"/>
      <c r="J13" s="438"/>
      <c r="K13" s="438"/>
      <c r="L13" s="438"/>
      <c r="M13" s="438"/>
      <c r="N13" s="438"/>
      <c r="O13" s="438"/>
      <c r="P13" s="438"/>
      <c r="Q13" s="438"/>
      <c r="R13" s="438"/>
      <c r="S13" s="438"/>
    </row>
    <row r="14" spans="1:26" ht="15" customHeight="1" x14ac:dyDescent="0.2">
      <c r="A14" s="437">
        <v>1998</v>
      </c>
      <c r="B14" s="438">
        <v>87644987</v>
      </c>
      <c r="C14" s="438">
        <v>59218933</v>
      </c>
      <c r="D14" s="438">
        <v>17896770</v>
      </c>
      <c r="E14" s="438">
        <v>10529284</v>
      </c>
      <c r="F14" s="438"/>
      <c r="G14" s="438">
        <v>77365749</v>
      </c>
      <c r="H14" s="438">
        <v>38418100</v>
      </c>
      <c r="I14" s="438">
        <v>10740678</v>
      </c>
      <c r="J14" s="438">
        <v>1128907</v>
      </c>
      <c r="K14" s="438">
        <v>8833478</v>
      </c>
      <c r="L14" s="438">
        <v>15188576</v>
      </c>
      <c r="M14" s="438">
        <v>-22640</v>
      </c>
      <c r="N14" s="438">
        <v>3078650</v>
      </c>
      <c r="O14" s="438">
        <v>10279238</v>
      </c>
      <c r="P14" s="438"/>
      <c r="Q14" s="438">
        <v>4465202</v>
      </c>
      <c r="R14" s="438"/>
      <c r="S14" s="438">
        <v>5814036</v>
      </c>
    </row>
    <row r="15" spans="1:26" ht="15" customHeight="1" x14ac:dyDescent="0.2">
      <c r="A15" s="431"/>
      <c r="B15" s="438"/>
      <c r="C15" s="438"/>
      <c r="D15" s="438"/>
      <c r="E15" s="438"/>
      <c r="F15" s="438"/>
      <c r="G15" s="438"/>
      <c r="H15" s="438"/>
      <c r="I15" s="438"/>
      <c r="J15" s="438"/>
      <c r="K15" s="438"/>
      <c r="L15" s="438"/>
      <c r="M15" s="438"/>
      <c r="N15" s="438"/>
      <c r="O15" s="438"/>
      <c r="P15" s="438"/>
      <c r="Q15" s="438"/>
      <c r="R15" s="438"/>
      <c r="S15" s="438"/>
    </row>
    <row r="16" spans="1:26" ht="15" customHeight="1" x14ac:dyDescent="0.2">
      <c r="A16" s="437">
        <v>1999</v>
      </c>
      <c r="B16" s="438">
        <v>108811327</v>
      </c>
      <c r="C16" s="438">
        <v>72899788</v>
      </c>
      <c r="D16" s="440">
        <v>21943976</v>
      </c>
      <c r="E16" s="440">
        <v>13967563</v>
      </c>
      <c r="F16" s="438"/>
      <c r="G16" s="438">
        <v>98006598</v>
      </c>
      <c r="H16" s="438">
        <v>48887075</v>
      </c>
      <c r="I16" s="438">
        <v>13848824</v>
      </c>
      <c r="J16" s="438">
        <v>1577198</v>
      </c>
      <c r="K16" s="438">
        <v>11254346</v>
      </c>
      <c r="L16" s="438">
        <v>18955523</v>
      </c>
      <c r="M16" s="438">
        <v>55224</v>
      </c>
      <c r="N16" s="438">
        <v>3428408</v>
      </c>
      <c r="O16" s="438">
        <v>10804729</v>
      </c>
      <c r="P16" s="438">
        <v>0</v>
      </c>
      <c r="Q16" s="438">
        <v>6029825</v>
      </c>
      <c r="R16" s="438"/>
      <c r="S16" s="438">
        <v>4774904</v>
      </c>
    </row>
    <row r="17" spans="1:19" ht="15" customHeight="1" x14ac:dyDescent="0.2">
      <c r="A17" s="431"/>
      <c r="B17" s="438"/>
      <c r="C17" s="438"/>
      <c r="D17" s="440"/>
      <c r="E17" s="440"/>
      <c r="F17" s="438"/>
      <c r="G17" s="438"/>
      <c r="H17" s="438"/>
      <c r="I17" s="438"/>
      <c r="J17" s="438"/>
      <c r="K17" s="438"/>
      <c r="L17" s="438"/>
      <c r="M17" s="438"/>
      <c r="N17" s="438"/>
      <c r="O17" s="438"/>
      <c r="P17" s="438"/>
      <c r="Q17" s="438"/>
      <c r="R17" s="438"/>
      <c r="S17" s="438"/>
    </row>
    <row r="18" spans="1:19" ht="15" customHeight="1" x14ac:dyDescent="0.2">
      <c r="A18" s="439">
        <v>2000</v>
      </c>
      <c r="B18" s="438">
        <v>121915265</v>
      </c>
      <c r="C18" s="438">
        <v>89189151</v>
      </c>
      <c r="D18" s="440">
        <v>26326896</v>
      </c>
      <c r="E18" s="440">
        <v>6399218</v>
      </c>
      <c r="F18" s="438"/>
      <c r="G18" s="438">
        <v>108990828</v>
      </c>
      <c r="H18" s="438">
        <v>58475138</v>
      </c>
      <c r="I18" s="438">
        <v>15867364</v>
      </c>
      <c r="J18" s="438">
        <v>1422379</v>
      </c>
      <c r="K18" s="438">
        <v>5071432</v>
      </c>
      <c r="L18" s="438">
        <v>23088921</v>
      </c>
      <c r="M18" s="438">
        <v>57665</v>
      </c>
      <c r="N18" s="438">
        <v>5007929</v>
      </c>
      <c r="O18" s="438">
        <v>12924437</v>
      </c>
      <c r="P18" s="438">
        <v>0</v>
      </c>
      <c r="Q18" s="438">
        <v>8491534</v>
      </c>
      <c r="R18" s="438"/>
      <c r="S18" s="438">
        <v>4432903</v>
      </c>
    </row>
    <row r="19" spans="1:19" ht="15" customHeight="1" x14ac:dyDescent="0.2">
      <c r="A19" s="431"/>
      <c r="B19" s="438"/>
      <c r="C19" s="438"/>
      <c r="D19" s="440"/>
      <c r="E19" s="440"/>
      <c r="F19" s="438"/>
      <c r="G19" s="438"/>
      <c r="H19" s="438"/>
      <c r="I19" s="438"/>
      <c r="J19" s="438"/>
      <c r="K19" s="438"/>
      <c r="L19" s="438"/>
      <c r="M19" s="438"/>
      <c r="N19" s="438"/>
      <c r="O19" s="438"/>
      <c r="P19" s="438"/>
      <c r="Q19" s="438"/>
      <c r="R19" s="438"/>
      <c r="S19" s="438"/>
    </row>
    <row r="20" spans="1:19" ht="15" customHeight="1" x14ac:dyDescent="0.2">
      <c r="A20" s="439">
        <v>2001</v>
      </c>
      <c r="B20" s="438">
        <v>132552874</v>
      </c>
      <c r="C20" s="438">
        <v>97328510</v>
      </c>
      <c r="D20" s="440">
        <v>27818898</v>
      </c>
      <c r="E20" s="440">
        <v>7405466</v>
      </c>
      <c r="F20" s="438"/>
      <c r="G20" s="438">
        <v>124039673</v>
      </c>
      <c r="H20" s="438">
        <v>67212914</v>
      </c>
      <c r="I20" s="438">
        <v>16274270</v>
      </c>
      <c r="J20" s="438">
        <v>1797694</v>
      </c>
      <c r="K20" s="438">
        <v>6003788</v>
      </c>
      <c r="L20" s="438">
        <v>28101985</v>
      </c>
      <c r="M20" s="438">
        <v>85534</v>
      </c>
      <c r="N20" s="438">
        <v>4563488</v>
      </c>
      <c r="O20" s="438">
        <v>8513201</v>
      </c>
      <c r="P20" s="438">
        <v>0</v>
      </c>
      <c r="Q20" s="438">
        <v>8476096</v>
      </c>
      <c r="R20" s="438"/>
      <c r="S20" s="438">
        <v>37105</v>
      </c>
    </row>
    <row r="21" spans="1:19" ht="15" customHeight="1" x14ac:dyDescent="0.2">
      <c r="A21" s="431"/>
      <c r="B21" s="438"/>
      <c r="C21" s="438"/>
      <c r="D21" s="440"/>
      <c r="E21" s="440"/>
      <c r="F21" s="438"/>
      <c r="G21" s="438"/>
      <c r="H21" s="438"/>
      <c r="I21" s="438"/>
      <c r="J21" s="438"/>
      <c r="K21" s="438"/>
      <c r="L21" s="438"/>
      <c r="M21" s="438"/>
      <c r="N21" s="438"/>
      <c r="O21" s="438"/>
      <c r="P21" s="438"/>
      <c r="Q21" s="438"/>
      <c r="R21" s="438"/>
      <c r="S21" s="438"/>
    </row>
    <row r="22" spans="1:19" ht="15" customHeight="1" x14ac:dyDescent="0.2">
      <c r="A22" s="439">
        <v>2002</v>
      </c>
      <c r="B22" s="438">
        <v>140213608</v>
      </c>
      <c r="C22" s="438">
        <v>104172823</v>
      </c>
      <c r="D22" s="440">
        <v>29916790</v>
      </c>
      <c r="E22" s="440">
        <v>6123995</v>
      </c>
      <c r="F22" s="438"/>
      <c r="G22" s="438">
        <v>126730183</v>
      </c>
      <c r="H22" s="438">
        <v>72010131</v>
      </c>
      <c r="I22" s="438">
        <v>17075410</v>
      </c>
      <c r="J22" s="438">
        <v>1319987</v>
      </c>
      <c r="K22" s="438">
        <v>7372465</v>
      </c>
      <c r="L22" s="438">
        <v>24255313</v>
      </c>
      <c r="M22" s="438"/>
      <c r="N22" s="438">
        <v>4696877</v>
      </c>
      <c r="O22" s="438">
        <v>13483425</v>
      </c>
      <c r="P22" s="438"/>
      <c r="Q22" s="438">
        <v>11644731</v>
      </c>
      <c r="R22" s="438">
        <v>1776000</v>
      </c>
      <c r="S22" s="438">
        <v>62694</v>
      </c>
    </row>
    <row r="23" spans="1:19" ht="15" customHeight="1" x14ac:dyDescent="0.2">
      <c r="A23" s="439"/>
      <c r="B23" s="438"/>
      <c r="C23" s="438"/>
      <c r="D23" s="440"/>
      <c r="E23" s="440"/>
      <c r="F23" s="438"/>
      <c r="G23" s="438"/>
      <c r="H23" s="438"/>
      <c r="I23" s="438"/>
      <c r="J23" s="438"/>
      <c r="K23" s="438"/>
      <c r="L23" s="438"/>
      <c r="M23" s="438"/>
      <c r="N23" s="438"/>
      <c r="O23" s="438"/>
      <c r="P23" s="438"/>
      <c r="Q23" s="438"/>
      <c r="R23" s="438"/>
      <c r="S23" s="438"/>
    </row>
    <row r="24" spans="1:19" ht="15" customHeight="1" x14ac:dyDescent="0.2">
      <c r="A24" s="439">
        <v>2003</v>
      </c>
      <c r="B24" s="438">
        <v>151103239</v>
      </c>
      <c r="C24" s="438">
        <v>108883925</v>
      </c>
      <c r="D24" s="440">
        <v>31855872</v>
      </c>
      <c r="E24" s="440">
        <v>10363442</v>
      </c>
      <c r="F24" s="438"/>
      <c r="G24" s="438">
        <v>133570432</v>
      </c>
      <c r="H24" s="438">
        <v>77246320</v>
      </c>
      <c r="I24" s="438">
        <v>18806359</v>
      </c>
      <c r="J24" s="438">
        <v>1666218</v>
      </c>
      <c r="K24" s="438">
        <v>10310373</v>
      </c>
      <c r="L24" s="438">
        <v>21245466</v>
      </c>
      <c r="M24" s="438"/>
      <c r="N24" s="438">
        <v>4295696</v>
      </c>
      <c r="O24" s="438">
        <v>17532807</v>
      </c>
      <c r="P24" s="438">
        <v>0</v>
      </c>
      <c r="Q24" s="438">
        <v>14619070</v>
      </c>
      <c r="R24" s="438">
        <v>2736000</v>
      </c>
      <c r="S24" s="438">
        <v>177737</v>
      </c>
    </row>
    <row r="25" spans="1:19" ht="15" customHeight="1" x14ac:dyDescent="0.2">
      <c r="A25" s="439"/>
      <c r="B25" s="438"/>
      <c r="C25" s="438"/>
      <c r="D25" s="440"/>
      <c r="E25" s="440"/>
      <c r="F25" s="438"/>
      <c r="G25" s="438"/>
      <c r="H25" s="438"/>
      <c r="I25" s="438"/>
      <c r="J25" s="438"/>
      <c r="K25" s="438"/>
      <c r="L25" s="438"/>
      <c r="M25" s="438"/>
      <c r="N25" s="438"/>
      <c r="O25" s="438"/>
      <c r="P25" s="438"/>
      <c r="Q25" s="438"/>
      <c r="R25" s="438"/>
      <c r="S25" s="438"/>
    </row>
    <row r="26" spans="1:19" ht="15" customHeight="1" x14ac:dyDescent="0.2">
      <c r="A26" s="439">
        <v>2004</v>
      </c>
      <c r="B26" s="438">
        <v>163370900</v>
      </c>
      <c r="C26" s="438">
        <v>121364768</v>
      </c>
      <c r="D26" s="440">
        <v>35565351</v>
      </c>
      <c r="E26" s="440">
        <v>6440781</v>
      </c>
      <c r="F26" s="438"/>
      <c r="G26" s="438">
        <v>145961194</v>
      </c>
      <c r="H26" s="438">
        <v>77604748</v>
      </c>
      <c r="I26" s="438">
        <v>21992966</v>
      </c>
      <c r="J26" s="438">
        <v>2094067</v>
      </c>
      <c r="K26" s="438">
        <v>11199000</v>
      </c>
      <c r="L26" s="438">
        <v>27691255</v>
      </c>
      <c r="M26" s="438"/>
      <c r="N26" s="438">
        <v>5379158</v>
      </c>
      <c r="O26" s="438">
        <v>17409706</v>
      </c>
      <c r="P26" s="438">
        <v>0</v>
      </c>
      <c r="Q26" s="438">
        <v>17168397</v>
      </c>
      <c r="R26" s="438"/>
      <c r="S26" s="438">
        <v>241309</v>
      </c>
    </row>
    <row r="27" spans="1:19" ht="15" customHeight="1" x14ac:dyDescent="0.2">
      <c r="A27" s="439"/>
      <c r="B27" s="438"/>
      <c r="C27" s="438"/>
      <c r="D27" s="440"/>
      <c r="E27" s="440"/>
      <c r="F27" s="438"/>
      <c r="G27" s="438"/>
      <c r="H27" s="438"/>
      <c r="I27" s="438"/>
      <c r="J27" s="438"/>
      <c r="K27" s="438"/>
      <c r="L27" s="438"/>
      <c r="M27" s="438"/>
      <c r="N27" s="438"/>
      <c r="O27" s="438"/>
      <c r="P27" s="438"/>
      <c r="Q27" s="438"/>
      <c r="R27" s="438"/>
      <c r="S27" s="438"/>
    </row>
    <row r="28" spans="1:19" ht="15" customHeight="1" x14ac:dyDescent="0.2">
      <c r="A28" s="439">
        <v>2005</v>
      </c>
      <c r="B28" s="438">
        <v>177718372</v>
      </c>
      <c r="C28" s="438">
        <v>129315843</v>
      </c>
      <c r="D28" s="440">
        <v>39459937</v>
      </c>
      <c r="E28" s="440">
        <v>8942592</v>
      </c>
      <c r="F28" s="438"/>
      <c r="G28" s="438">
        <v>155036078</v>
      </c>
      <c r="H28" s="438">
        <v>81161323</v>
      </c>
      <c r="I28" s="438">
        <v>21170340</v>
      </c>
      <c r="J28" s="438">
        <v>2310486</v>
      </c>
      <c r="K28" s="438">
        <v>16980907</v>
      </c>
      <c r="L28" s="438">
        <v>28648615</v>
      </c>
      <c r="M28" s="438"/>
      <c r="N28" s="438">
        <v>4764407</v>
      </c>
      <c r="O28" s="438">
        <v>22682294</v>
      </c>
      <c r="P28" s="438"/>
      <c r="Q28" s="438">
        <v>22481797</v>
      </c>
      <c r="R28" s="438"/>
      <c r="S28" s="438">
        <v>200497</v>
      </c>
    </row>
    <row r="29" spans="1:19" ht="15" customHeight="1" x14ac:dyDescent="0.2">
      <c r="A29" s="439"/>
      <c r="B29" s="438"/>
      <c r="C29" s="438"/>
      <c r="D29" s="440"/>
      <c r="E29" s="440"/>
      <c r="F29" s="438"/>
      <c r="G29" s="438"/>
      <c r="H29" s="438"/>
      <c r="I29" s="438"/>
      <c r="J29" s="438"/>
      <c r="K29" s="438"/>
      <c r="L29" s="438"/>
      <c r="M29" s="438"/>
      <c r="N29" s="438"/>
      <c r="O29" s="438"/>
      <c r="P29" s="438"/>
      <c r="Q29" s="438"/>
      <c r="R29" s="438"/>
      <c r="S29" s="438"/>
    </row>
    <row r="30" spans="1:19" ht="15" customHeight="1" x14ac:dyDescent="0.2">
      <c r="A30" s="439">
        <v>2006</v>
      </c>
      <c r="B30" s="438">
        <v>180187426</v>
      </c>
      <c r="C30" s="438">
        <v>132082244</v>
      </c>
      <c r="D30" s="440">
        <v>35907522</v>
      </c>
      <c r="E30" s="440">
        <v>12197660</v>
      </c>
      <c r="F30" s="440"/>
      <c r="G30" s="438">
        <v>171742569</v>
      </c>
      <c r="H30" s="438">
        <v>88082625</v>
      </c>
      <c r="I30" s="438">
        <v>21540723</v>
      </c>
      <c r="J30" s="438">
        <v>2378921</v>
      </c>
      <c r="K30" s="438">
        <v>19090837</v>
      </c>
      <c r="L30" s="438">
        <v>34692525</v>
      </c>
      <c r="M30" s="438"/>
      <c r="N30" s="438">
        <v>5956938</v>
      </c>
      <c r="O30" s="438">
        <v>8444857</v>
      </c>
      <c r="P30" s="438"/>
      <c r="Q30" s="438">
        <v>8173554</v>
      </c>
      <c r="R30" s="438"/>
      <c r="S30" s="438">
        <v>271303</v>
      </c>
    </row>
    <row r="31" spans="1:19" ht="15" customHeight="1" x14ac:dyDescent="0.2">
      <c r="A31" s="439"/>
      <c r="B31" s="438"/>
      <c r="C31" s="438"/>
      <c r="D31" s="440"/>
      <c r="E31" s="440"/>
      <c r="F31" s="438"/>
      <c r="G31" s="438"/>
      <c r="H31" s="438"/>
      <c r="I31" s="438"/>
      <c r="J31" s="438"/>
      <c r="K31" s="438"/>
      <c r="L31" s="438"/>
      <c r="M31" s="438"/>
      <c r="N31" s="438"/>
      <c r="O31" s="438"/>
      <c r="P31" s="438"/>
      <c r="Q31" s="438"/>
      <c r="R31" s="438"/>
      <c r="S31" s="438"/>
    </row>
    <row r="32" spans="1:19" ht="15" customHeight="1" x14ac:dyDescent="0.2">
      <c r="A32" s="439">
        <v>2007</v>
      </c>
      <c r="B32" s="438">
        <v>203742749.98024902</v>
      </c>
      <c r="C32" s="438">
        <v>144577825.7516</v>
      </c>
      <c r="D32" s="440">
        <v>43167658.283739999</v>
      </c>
      <c r="E32" s="440">
        <v>15997265.944909001</v>
      </c>
      <c r="F32" s="438"/>
      <c r="G32" s="440">
        <v>183956716.18929005</v>
      </c>
      <c r="H32" s="438">
        <v>94477325.639280021</v>
      </c>
      <c r="I32" s="438">
        <v>22889741.831840001</v>
      </c>
      <c r="J32" s="438">
        <v>2551400.8667899999</v>
      </c>
      <c r="K32" s="438">
        <v>19435700.617090002</v>
      </c>
      <c r="L32" s="440">
        <v>39533203.550829999</v>
      </c>
      <c r="M32" s="438">
        <v>18888.408660000001</v>
      </c>
      <c r="N32" s="438">
        <v>5050455.2747999998</v>
      </c>
      <c r="O32" s="438">
        <v>19786033.790958971</v>
      </c>
      <c r="P32" s="438"/>
      <c r="Q32" s="438">
        <v>19583313.000860002</v>
      </c>
      <c r="R32" s="438"/>
      <c r="S32" s="440">
        <v>202720.79009896889</v>
      </c>
    </row>
    <row r="33" spans="1:19" ht="15" customHeight="1" x14ac:dyDescent="0.2">
      <c r="A33" s="439"/>
      <c r="B33" s="438"/>
      <c r="C33" s="438"/>
      <c r="D33" s="440"/>
      <c r="E33" s="440"/>
      <c r="F33" s="438"/>
      <c r="G33" s="440"/>
      <c r="H33" s="438"/>
      <c r="I33" s="438"/>
      <c r="J33" s="438"/>
      <c r="K33" s="438"/>
      <c r="L33" s="440"/>
      <c r="M33" s="438"/>
      <c r="N33" s="438"/>
      <c r="O33" s="438"/>
      <c r="P33" s="438"/>
      <c r="Q33" s="438"/>
      <c r="R33" s="438"/>
      <c r="S33" s="440"/>
    </row>
    <row r="34" spans="1:19" ht="15" customHeight="1" x14ac:dyDescent="0.2">
      <c r="A34" s="439">
        <v>2008</v>
      </c>
      <c r="B34" s="438">
        <v>216989987</v>
      </c>
      <c r="C34" s="438">
        <v>154073883</v>
      </c>
      <c r="D34" s="440">
        <v>45746221</v>
      </c>
      <c r="E34" s="440">
        <v>17169883</v>
      </c>
      <c r="F34" s="438"/>
      <c r="G34" s="440">
        <v>196000316</v>
      </c>
      <c r="H34" s="438">
        <v>98550809</v>
      </c>
      <c r="I34" s="438">
        <v>28048714</v>
      </c>
      <c r="J34" s="438">
        <v>2591098</v>
      </c>
      <c r="K34" s="438">
        <v>16899846</v>
      </c>
      <c r="L34" s="440">
        <v>45251277</v>
      </c>
      <c r="M34" s="438">
        <v>105814</v>
      </c>
      <c r="N34" s="438">
        <v>4552758</v>
      </c>
      <c r="O34" s="438">
        <v>20989671</v>
      </c>
      <c r="P34" s="438"/>
      <c r="Q34" s="438">
        <v>13095487</v>
      </c>
      <c r="R34" s="438">
        <v>7668607</v>
      </c>
      <c r="S34" s="440">
        <v>225577</v>
      </c>
    </row>
    <row r="35" spans="1:19" ht="15" customHeight="1" x14ac:dyDescent="0.2">
      <c r="A35" s="439"/>
      <c r="B35" s="438"/>
      <c r="C35" s="438"/>
      <c r="D35" s="440"/>
      <c r="E35" s="440"/>
      <c r="F35" s="438"/>
      <c r="G35" s="440"/>
      <c r="H35" s="438"/>
      <c r="I35" s="438"/>
      <c r="J35" s="438"/>
      <c r="K35" s="438"/>
      <c r="L35" s="440"/>
      <c r="M35" s="438"/>
      <c r="N35" s="438"/>
      <c r="O35" s="438"/>
      <c r="P35" s="438"/>
      <c r="Q35" s="438"/>
      <c r="R35" s="438"/>
      <c r="S35" s="440"/>
    </row>
    <row r="36" spans="1:19" ht="15" customHeight="1" x14ac:dyDescent="0.2">
      <c r="A36" s="439">
        <v>2009</v>
      </c>
      <c r="B36" s="438">
        <v>226973203</v>
      </c>
      <c r="C36" s="438">
        <v>155098632</v>
      </c>
      <c r="D36" s="440">
        <v>46919974</v>
      </c>
      <c r="E36" s="440">
        <v>24954597</v>
      </c>
      <c r="F36" s="438"/>
      <c r="G36" s="440">
        <v>214172379</v>
      </c>
      <c r="H36" s="438">
        <v>106993771</v>
      </c>
      <c r="I36" s="438">
        <v>31659454</v>
      </c>
      <c r="J36" s="438">
        <v>2969513</v>
      </c>
      <c r="K36" s="438">
        <v>17626913</v>
      </c>
      <c r="L36" s="440">
        <v>50219502</v>
      </c>
      <c r="M36" s="438">
        <v>118322</v>
      </c>
      <c r="N36" s="438">
        <v>4584904</v>
      </c>
      <c r="O36" s="438">
        <v>12800824</v>
      </c>
      <c r="P36" s="438"/>
      <c r="Q36" s="438">
        <v>6325311</v>
      </c>
      <c r="R36" s="438">
        <v>6275144</v>
      </c>
      <c r="S36" s="440">
        <v>200369</v>
      </c>
    </row>
    <row r="37" spans="1:19" ht="15" customHeight="1" x14ac:dyDescent="0.2">
      <c r="A37" s="439"/>
      <c r="B37" s="438"/>
      <c r="C37" s="438"/>
      <c r="D37" s="440"/>
      <c r="E37" s="440"/>
      <c r="F37" s="438"/>
      <c r="G37" s="440"/>
      <c r="H37" s="438"/>
      <c r="I37" s="438"/>
      <c r="J37" s="438"/>
      <c r="K37" s="438"/>
      <c r="L37" s="440"/>
      <c r="M37" s="438"/>
      <c r="N37" s="438"/>
      <c r="O37" s="438"/>
      <c r="P37" s="438"/>
      <c r="Q37" s="438"/>
      <c r="R37" s="438"/>
      <c r="S37" s="440"/>
    </row>
    <row r="38" spans="1:19" ht="15" customHeight="1" x14ac:dyDescent="0.2">
      <c r="A38" s="439">
        <v>2010</v>
      </c>
      <c r="B38" s="440">
        <v>251520849.36836702</v>
      </c>
      <c r="C38" s="440">
        <v>171718101.03211001</v>
      </c>
      <c r="D38" s="440">
        <v>50689940.401160002</v>
      </c>
      <c r="E38" s="440">
        <v>29112807.935097001</v>
      </c>
      <c r="F38" s="438"/>
      <c r="G38" s="440">
        <v>238332021.15819001</v>
      </c>
      <c r="H38" s="438">
        <v>117228934.07632001</v>
      </c>
      <c r="I38" s="438">
        <v>36256888.469459996</v>
      </c>
      <c r="J38" s="438">
        <v>3310974.3835300002</v>
      </c>
      <c r="K38" s="438">
        <v>17979426.60201</v>
      </c>
      <c r="L38" s="440">
        <v>57669068.061739996</v>
      </c>
      <c r="M38" s="438">
        <v>969440.43203999999</v>
      </c>
      <c r="N38" s="438">
        <v>4917289.1330900006</v>
      </c>
      <c r="O38" s="438">
        <v>13188828.210177004</v>
      </c>
      <c r="P38" s="438"/>
      <c r="Q38" s="438">
        <v>6922899.0065600006</v>
      </c>
      <c r="R38" s="438">
        <v>6138344.0543900002</v>
      </c>
      <c r="S38" s="440">
        <v>127585.14922700119</v>
      </c>
    </row>
    <row r="39" spans="1:19" ht="15" customHeight="1" x14ac:dyDescent="0.2">
      <c r="A39" s="439"/>
      <c r="B39" s="438"/>
      <c r="C39" s="438"/>
      <c r="D39" s="438"/>
      <c r="E39" s="438"/>
      <c r="F39" s="438"/>
      <c r="G39" s="440"/>
      <c r="H39" s="438"/>
      <c r="I39" s="438"/>
      <c r="J39" s="438"/>
      <c r="K39" s="438"/>
      <c r="L39" s="440"/>
      <c r="M39" s="438"/>
      <c r="N39" s="438"/>
      <c r="O39" s="438"/>
      <c r="P39" s="438"/>
      <c r="Q39" s="438"/>
      <c r="R39" s="438"/>
      <c r="S39" s="440"/>
    </row>
    <row r="40" spans="1:19" ht="15" customHeight="1" x14ac:dyDescent="0.2">
      <c r="A40" s="439">
        <v>2011</v>
      </c>
      <c r="B40" s="438">
        <v>274675768.51568002</v>
      </c>
      <c r="C40" s="438">
        <v>187851046.4831</v>
      </c>
      <c r="D40" s="438">
        <v>54702235.475390002</v>
      </c>
      <c r="E40" s="438">
        <v>32122486.557190001</v>
      </c>
      <c r="F40" s="438"/>
      <c r="G40" s="440">
        <v>264197184.69275999</v>
      </c>
      <c r="H40" s="438">
        <v>125923586.82494</v>
      </c>
      <c r="I40" s="438">
        <v>39229970.564400002</v>
      </c>
      <c r="J40" s="438">
        <v>3281519.0566099999</v>
      </c>
      <c r="K40" s="438">
        <v>20385110.554099996</v>
      </c>
      <c r="L40" s="440">
        <v>63444510.698779993</v>
      </c>
      <c r="M40" s="438">
        <v>748843.14289000002</v>
      </c>
      <c r="N40" s="438">
        <v>11183643.85104</v>
      </c>
      <c r="O40" s="438">
        <v>10478583.822920024</v>
      </c>
      <c r="P40" s="438"/>
      <c r="Q40" s="438">
        <v>3517953.27055</v>
      </c>
      <c r="R40" s="438">
        <v>6663545.5115900002</v>
      </c>
      <c r="S40" s="440">
        <v>297085.0407800246</v>
      </c>
    </row>
    <row r="41" spans="1:19" ht="15" customHeight="1" x14ac:dyDescent="0.2">
      <c r="A41" s="439"/>
      <c r="B41" s="438"/>
      <c r="C41" s="438"/>
      <c r="D41" s="438"/>
      <c r="E41" s="438"/>
      <c r="F41" s="438"/>
      <c r="G41" s="440"/>
      <c r="H41" s="438"/>
      <c r="I41" s="438"/>
      <c r="J41" s="438"/>
      <c r="K41" s="438"/>
      <c r="L41" s="440"/>
      <c r="M41" s="438"/>
      <c r="N41" s="438"/>
      <c r="O41" s="438"/>
      <c r="P41" s="438"/>
      <c r="Q41" s="438"/>
      <c r="R41" s="438"/>
      <c r="S41" s="440"/>
    </row>
    <row r="42" spans="1:19" ht="15" customHeight="1" x14ac:dyDescent="0.2">
      <c r="A42" s="439">
        <v>2012</v>
      </c>
      <c r="B42" s="438">
        <v>301359128.81711</v>
      </c>
      <c r="C42" s="438">
        <v>205711642.26608998</v>
      </c>
      <c r="D42" s="438">
        <v>59856784.306060016</v>
      </c>
      <c r="E42" s="438">
        <v>35790702.244960003</v>
      </c>
      <c r="F42" s="438"/>
      <c r="G42" s="440">
        <v>285586122.31902993</v>
      </c>
      <c r="H42" s="438">
        <v>135226895.67497998</v>
      </c>
      <c r="I42" s="438">
        <v>43082215.621689998</v>
      </c>
      <c r="J42" s="438">
        <v>4083678.0860199998</v>
      </c>
      <c r="K42" s="438">
        <v>22320594.199029997</v>
      </c>
      <c r="L42" s="440">
        <v>69959836.703839973</v>
      </c>
      <c r="M42" s="438">
        <v>731260.59563000046</v>
      </c>
      <c r="N42" s="438">
        <v>10181641.43784</v>
      </c>
      <c r="O42" s="438">
        <v>15773006.498080075</v>
      </c>
      <c r="P42" s="438"/>
      <c r="Q42" s="438">
        <v>9219881.1975699998</v>
      </c>
      <c r="R42" s="438">
        <v>6258869.4653099999</v>
      </c>
      <c r="S42" s="440">
        <v>294255.83520007506</v>
      </c>
    </row>
    <row r="43" spans="1:19" ht="15" customHeight="1" x14ac:dyDescent="0.2">
      <c r="A43" s="439"/>
      <c r="B43" s="438"/>
      <c r="C43" s="438"/>
      <c r="D43" s="438"/>
      <c r="E43" s="438"/>
      <c r="F43" s="438"/>
      <c r="G43" s="440"/>
      <c r="H43" s="438"/>
      <c r="I43" s="438"/>
      <c r="J43" s="438"/>
      <c r="K43" s="438"/>
      <c r="L43" s="440"/>
      <c r="M43" s="438"/>
      <c r="N43" s="438"/>
      <c r="O43" s="438"/>
      <c r="P43" s="438"/>
      <c r="Q43" s="438"/>
      <c r="R43" s="438"/>
      <c r="S43" s="440"/>
    </row>
    <row r="44" spans="1:19" ht="15" customHeight="1" x14ac:dyDescent="0.2">
      <c r="A44" s="439">
        <v>2013</v>
      </c>
      <c r="B44" s="438">
        <v>318190125.63222003</v>
      </c>
      <c r="C44" s="438">
        <v>220667007.42886001</v>
      </c>
      <c r="D44" s="438">
        <v>64610882.342539996</v>
      </c>
      <c r="E44" s="438">
        <v>32912235.860820007</v>
      </c>
      <c r="F44" s="438"/>
      <c r="G44" s="440">
        <v>303847674.42149007</v>
      </c>
      <c r="H44" s="438">
        <v>143422975.34847003</v>
      </c>
      <c r="I44" s="438">
        <v>47296887.474700004</v>
      </c>
      <c r="J44" s="438">
        <v>4042347.7380999997</v>
      </c>
      <c r="K44" s="438">
        <v>22665623.990389999</v>
      </c>
      <c r="L44" s="440">
        <v>75181401.994929999</v>
      </c>
      <c r="M44" s="438">
        <v>1068371.81017</v>
      </c>
      <c r="N44" s="438">
        <v>10170066.06473</v>
      </c>
      <c r="O44" s="438">
        <v>14342451.210729981</v>
      </c>
      <c r="P44" s="438"/>
      <c r="Q44" s="438">
        <v>9868333.5315000005</v>
      </c>
      <c r="R44" s="438">
        <v>4196510.5033099996</v>
      </c>
      <c r="S44" s="440">
        <v>277607.17591998097</v>
      </c>
    </row>
    <row r="45" spans="1:19" s="450" customFormat="1" ht="15" customHeight="1" thickBot="1" x14ac:dyDescent="0.25">
      <c r="A45" s="447"/>
      <c r="B45" s="448"/>
      <c r="C45" s="448"/>
      <c r="D45" s="448"/>
      <c r="E45" s="448"/>
      <c r="F45" s="448"/>
      <c r="G45" s="449"/>
      <c r="H45" s="448"/>
      <c r="I45" s="448"/>
      <c r="J45" s="448"/>
      <c r="K45" s="448"/>
      <c r="L45" s="449"/>
      <c r="M45" s="448"/>
      <c r="N45" s="448"/>
      <c r="O45" s="448"/>
      <c r="P45" s="448"/>
      <c r="Q45" s="448"/>
      <c r="R45" s="448"/>
      <c r="S45" s="449"/>
    </row>
    <row r="46" spans="1:19" s="450" customFormat="1" ht="11.25" customHeight="1" thickTop="1" x14ac:dyDescent="0.2">
      <c r="A46" s="451"/>
      <c r="B46" s="452"/>
      <c r="C46" s="452"/>
      <c r="D46" s="452"/>
      <c r="E46" s="452"/>
      <c r="F46" s="452"/>
      <c r="G46" s="453"/>
      <c r="H46" s="452"/>
      <c r="I46" s="452"/>
      <c r="J46" s="452"/>
      <c r="K46" s="452"/>
      <c r="L46" s="453"/>
      <c r="M46" s="452"/>
      <c r="N46" s="452"/>
      <c r="O46" s="452"/>
      <c r="P46" s="452"/>
      <c r="Q46" s="452"/>
      <c r="R46" s="452"/>
      <c r="S46" s="453"/>
    </row>
    <row r="47" spans="1:19" ht="15" customHeight="1" x14ac:dyDescent="0.2">
      <c r="A47" s="1079" t="s">
        <v>1216</v>
      </c>
      <c r="B47" s="1079"/>
      <c r="C47" s="1079"/>
      <c r="D47" s="1079"/>
      <c r="E47" s="1079"/>
      <c r="F47" s="1079"/>
      <c r="G47" s="1079"/>
      <c r="H47" s="1079"/>
      <c r="I47" s="1079"/>
      <c r="J47" s="1079"/>
      <c r="K47" s="1079"/>
      <c r="L47" s="1079"/>
      <c r="M47" s="1079"/>
      <c r="N47" s="1079"/>
      <c r="O47" s="1079"/>
      <c r="P47" s="1079"/>
      <c r="Q47" s="1079"/>
      <c r="R47" s="1079"/>
      <c r="S47" s="1079"/>
    </row>
    <row r="48" spans="1:19" ht="15" customHeight="1" x14ac:dyDescent="0.2">
      <c r="A48" s="1079" t="s">
        <v>1217</v>
      </c>
      <c r="B48" s="1079"/>
      <c r="C48" s="1079"/>
      <c r="D48" s="1079"/>
      <c r="E48" s="1079"/>
      <c r="F48" s="1079"/>
      <c r="G48" s="1079"/>
      <c r="H48" s="1079"/>
      <c r="I48" s="1079"/>
      <c r="J48" s="1079"/>
      <c r="K48" s="1079"/>
      <c r="L48" s="1079"/>
      <c r="M48" s="1079"/>
      <c r="N48" s="1079"/>
      <c r="O48" s="1079"/>
      <c r="P48" s="1079"/>
      <c r="Q48" s="1079"/>
      <c r="R48" s="1079"/>
      <c r="S48" s="1079"/>
    </row>
    <row r="49" spans="1:19" ht="17.25" customHeight="1" x14ac:dyDescent="0.2">
      <c r="A49" s="1079" t="s">
        <v>1218</v>
      </c>
      <c r="B49" s="1079"/>
      <c r="C49" s="1079"/>
      <c r="D49" s="1079"/>
      <c r="E49" s="1079"/>
      <c r="F49" s="1079"/>
      <c r="G49" s="1079"/>
      <c r="H49" s="1079"/>
      <c r="I49" s="1079"/>
      <c r="J49" s="1079"/>
      <c r="K49" s="1079"/>
      <c r="L49" s="1079"/>
      <c r="M49" s="1079"/>
      <c r="N49" s="1079"/>
      <c r="O49" s="1079"/>
      <c r="P49" s="1079"/>
      <c r="Q49" s="1079"/>
      <c r="R49" s="1079"/>
      <c r="S49" s="1079"/>
    </row>
    <row r="50" spans="1:19" ht="34.5" customHeight="1" x14ac:dyDescent="0.2">
      <c r="A50" s="1080" t="s">
        <v>129</v>
      </c>
      <c r="B50" s="1080"/>
      <c r="C50" s="1080"/>
      <c r="D50" s="1080"/>
      <c r="E50" s="1080"/>
      <c r="F50" s="1080"/>
      <c r="G50" s="1080"/>
      <c r="H50" s="1080"/>
      <c r="I50" s="1080"/>
      <c r="J50" s="1080"/>
      <c r="K50" s="1080"/>
      <c r="L50" s="1080"/>
      <c r="M50" s="1080"/>
      <c r="N50" s="1080"/>
      <c r="O50" s="1080"/>
      <c r="P50" s="1080"/>
      <c r="Q50" s="1080"/>
      <c r="R50" s="1080"/>
      <c r="S50" s="1080"/>
    </row>
    <row r="51" spans="1:19" ht="9" customHeight="1" x14ac:dyDescent="0.2">
      <c r="A51" s="33"/>
      <c r="B51" s="33"/>
      <c r="C51" s="33"/>
      <c r="D51" s="33"/>
      <c r="E51" s="33"/>
      <c r="F51" s="33"/>
      <c r="G51" s="33"/>
      <c r="H51" s="33"/>
      <c r="I51" s="33"/>
      <c r="J51" s="33"/>
      <c r="K51" s="33"/>
      <c r="L51" s="33"/>
      <c r="M51" s="33"/>
      <c r="N51" s="33"/>
      <c r="O51" s="33"/>
      <c r="P51" s="33"/>
      <c r="Q51" s="33"/>
      <c r="R51" s="33"/>
      <c r="S51" s="33"/>
    </row>
    <row r="52" spans="1:19" ht="15.75" customHeight="1" x14ac:dyDescent="0.2">
      <c r="A52" s="93" t="s">
        <v>130</v>
      </c>
      <c r="B52" s="925" t="s">
        <v>131</v>
      </c>
      <c r="C52" s="925"/>
      <c r="D52" s="925"/>
      <c r="E52" s="925"/>
      <c r="F52" s="925"/>
      <c r="G52" s="925"/>
      <c r="H52" s="925"/>
      <c r="I52" s="925"/>
      <c r="J52" s="925"/>
      <c r="K52" s="925"/>
      <c r="L52" s="925"/>
      <c r="M52" s="925"/>
      <c r="N52" s="925"/>
      <c r="O52" s="925"/>
      <c r="P52" s="925"/>
      <c r="Q52" s="925"/>
      <c r="R52" s="925"/>
      <c r="S52" s="925"/>
    </row>
    <row r="53" spans="1:19" ht="15.75" customHeight="1" x14ac:dyDescent="0.2">
      <c r="A53" s="53"/>
      <c r="B53" s="931" t="s">
        <v>132</v>
      </c>
      <c r="C53" s="931"/>
      <c r="D53" s="931"/>
      <c r="E53" s="931"/>
      <c r="F53" s="931"/>
      <c r="G53" s="931"/>
      <c r="H53" s="931"/>
      <c r="I53" s="931"/>
      <c r="J53" s="931"/>
      <c r="K53" s="931"/>
      <c r="L53" s="931"/>
      <c r="M53" s="931"/>
      <c r="N53" s="931"/>
      <c r="O53" s="931"/>
      <c r="P53" s="931"/>
      <c r="Q53" s="931"/>
      <c r="R53" s="931"/>
      <c r="S53" s="931"/>
    </row>
    <row r="54" spans="1:19" ht="15.75" customHeight="1" x14ac:dyDescent="0.2">
      <c r="A54" s="53"/>
      <c r="B54" s="931" t="s">
        <v>441</v>
      </c>
      <c r="C54" s="931"/>
      <c r="D54" s="931"/>
      <c r="E54" s="931"/>
      <c r="F54" s="931"/>
      <c r="G54" s="931"/>
      <c r="H54" s="931"/>
      <c r="I54" s="931"/>
      <c r="J54" s="931"/>
      <c r="K54" s="931"/>
      <c r="L54" s="931"/>
      <c r="M54" s="931"/>
      <c r="N54" s="931"/>
      <c r="O54" s="931"/>
      <c r="P54" s="931"/>
      <c r="Q54" s="931"/>
      <c r="R54" s="931"/>
      <c r="S54" s="931"/>
    </row>
    <row r="55" spans="1:19" ht="32.25" customHeight="1" x14ac:dyDescent="0.2">
      <c r="A55" s="93" t="s">
        <v>133</v>
      </c>
      <c r="B55" s="925" t="s">
        <v>134</v>
      </c>
      <c r="C55" s="925"/>
      <c r="D55" s="925"/>
      <c r="E55" s="925"/>
      <c r="F55" s="925"/>
      <c r="G55" s="925"/>
      <c r="H55" s="925"/>
      <c r="I55" s="925"/>
      <c r="J55" s="925"/>
      <c r="K55" s="925"/>
      <c r="L55" s="925"/>
      <c r="M55" s="925"/>
      <c r="N55" s="925"/>
      <c r="O55" s="925"/>
      <c r="P55" s="925"/>
      <c r="Q55" s="925"/>
      <c r="R55" s="925"/>
      <c r="S55" s="925"/>
    </row>
    <row r="56" spans="1:19" ht="21" customHeight="1" x14ac:dyDescent="0.2">
      <c r="A56" s="173"/>
      <c r="B56" s="931" t="s">
        <v>135</v>
      </c>
      <c r="C56" s="931"/>
      <c r="D56" s="931"/>
      <c r="E56" s="931"/>
      <c r="F56" s="931"/>
      <c r="G56" s="931"/>
      <c r="H56" s="931"/>
      <c r="I56" s="931"/>
      <c r="J56" s="931"/>
      <c r="K56" s="931"/>
      <c r="L56" s="931"/>
      <c r="M56" s="931"/>
      <c r="N56" s="931"/>
      <c r="O56" s="931"/>
      <c r="P56" s="931"/>
      <c r="Q56" s="931"/>
      <c r="R56" s="931"/>
      <c r="S56" s="931"/>
    </row>
    <row r="57" spans="1:19" ht="26.25" customHeight="1" x14ac:dyDescent="0.2">
      <c r="A57" s="173"/>
      <c r="B57" s="931" t="s">
        <v>441</v>
      </c>
      <c r="C57" s="931"/>
      <c r="D57" s="931"/>
      <c r="E57" s="931"/>
      <c r="F57" s="931"/>
      <c r="G57" s="931"/>
      <c r="H57" s="931"/>
      <c r="I57" s="931"/>
      <c r="J57" s="931"/>
      <c r="K57" s="931"/>
      <c r="L57" s="931"/>
      <c r="M57" s="931"/>
      <c r="N57" s="931"/>
      <c r="O57" s="931"/>
      <c r="P57" s="931"/>
      <c r="Q57" s="931"/>
      <c r="R57" s="931"/>
      <c r="S57" s="931"/>
    </row>
    <row r="58" spans="1:19" ht="37.5" customHeight="1" x14ac:dyDescent="0.2">
      <c r="A58" s="93" t="s">
        <v>136</v>
      </c>
      <c r="B58" s="925" t="s">
        <v>137</v>
      </c>
      <c r="C58" s="925"/>
      <c r="D58" s="925"/>
      <c r="E58" s="925"/>
      <c r="F58" s="925"/>
      <c r="G58" s="925"/>
      <c r="H58" s="925"/>
      <c r="I58" s="925"/>
      <c r="J58" s="925"/>
      <c r="K58" s="925"/>
      <c r="L58" s="925"/>
      <c r="M58" s="925"/>
      <c r="N58" s="925"/>
      <c r="O58" s="925"/>
      <c r="P58" s="925"/>
      <c r="Q58" s="925"/>
      <c r="R58" s="925"/>
      <c r="S58" s="925"/>
    </row>
    <row r="59" spans="1:19" ht="15.75" customHeight="1" x14ac:dyDescent="0.2">
      <c r="A59" s="33"/>
      <c r="B59" s="931" t="s">
        <v>138</v>
      </c>
      <c r="C59" s="931"/>
      <c r="D59" s="931"/>
      <c r="E59" s="931"/>
      <c r="F59" s="931"/>
      <c r="G59" s="931"/>
      <c r="H59" s="931"/>
      <c r="I59" s="931"/>
      <c r="J59" s="931"/>
      <c r="K59" s="931"/>
      <c r="L59" s="931"/>
      <c r="M59" s="931"/>
      <c r="N59" s="931"/>
      <c r="O59" s="931"/>
      <c r="P59" s="931"/>
      <c r="Q59" s="931"/>
      <c r="R59" s="931"/>
      <c r="S59" s="931"/>
    </row>
    <row r="60" spans="1:19" ht="15.75" customHeight="1" x14ac:dyDescent="0.2">
      <c r="A60" s="436"/>
      <c r="B60" s="931" t="s">
        <v>441</v>
      </c>
      <c r="C60" s="931"/>
      <c r="D60" s="931"/>
      <c r="E60" s="931"/>
      <c r="F60" s="931"/>
      <c r="G60" s="931"/>
      <c r="H60" s="931"/>
      <c r="I60" s="931"/>
      <c r="J60" s="931"/>
      <c r="K60" s="931"/>
      <c r="L60" s="931"/>
      <c r="M60" s="931"/>
      <c r="N60" s="931"/>
      <c r="O60" s="931"/>
      <c r="P60" s="931"/>
      <c r="Q60" s="931"/>
      <c r="R60" s="931"/>
      <c r="S60" s="931"/>
    </row>
    <row r="61" spans="1:19" x14ac:dyDescent="0.2"/>
  </sheetData>
  <mergeCells count="36">
    <mergeCell ref="B60:S60"/>
    <mergeCell ref="B53:S53"/>
    <mergeCell ref="B54:S54"/>
    <mergeCell ref="B56:S56"/>
    <mergeCell ref="B57:S57"/>
    <mergeCell ref="B59:S59"/>
    <mergeCell ref="B55:S55"/>
    <mergeCell ref="B58:S58"/>
    <mergeCell ref="B52:S52"/>
    <mergeCell ref="C7:D7"/>
    <mergeCell ref="J7:J10"/>
    <mergeCell ref="D8:D10"/>
    <mergeCell ref="E7:E10"/>
    <mergeCell ref="A47:S47"/>
    <mergeCell ref="A48:S48"/>
    <mergeCell ref="G7:G10"/>
    <mergeCell ref="A49:S49"/>
    <mergeCell ref="M7:M10"/>
    <mergeCell ref="N7:N10"/>
    <mergeCell ref="C8:C10"/>
    <mergeCell ref="A50:S50"/>
    <mergeCell ref="R5:R10"/>
    <mergeCell ref="Q5:Q10"/>
    <mergeCell ref="G5:N6"/>
    <mergeCell ref="S5:S10"/>
    <mergeCell ref="A2:S2"/>
    <mergeCell ref="A3:S3"/>
    <mergeCell ref="A5:A10"/>
    <mergeCell ref="B5:E6"/>
    <mergeCell ref="O5:O10"/>
    <mergeCell ref="P5:P10"/>
    <mergeCell ref="K7:K10"/>
    <mergeCell ref="L7:L10"/>
    <mergeCell ref="H7:H10"/>
    <mergeCell ref="B7:B10"/>
    <mergeCell ref="I7:I10"/>
  </mergeCells>
  <pageMargins left="0.22" right="0.17" top="0.75" bottom="0.75" header="0.3" footer="0.3"/>
  <pageSetup scale="62"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G54"/>
  <sheetViews>
    <sheetView showGridLines="0" zoomScale="90" zoomScaleNormal="90" workbookViewId="0"/>
  </sheetViews>
  <sheetFormatPr baseColWidth="10" defaultColWidth="0" defaultRowHeight="15" zeroHeight="1" x14ac:dyDescent="0.2"/>
  <cols>
    <col min="1" max="1" width="12.140625" style="8" customWidth="1"/>
    <col min="2" max="2" width="13" style="8" customWidth="1"/>
    <col min="3" max="3" width="2" style="8" customWidth="1"/>
    <col min="4" max="4" width="15" style="8" customWidth="1"/>
    <col min="5" max="5" width="12.5703125" style="8" customWidth="1"/>
    <col min="6" max="7" width="14.140625" style="8" customWidth="1"/>
    <col min="8" max="8" width="18.28515625" style="8" customWidth="1"/>
    <col min="9" max="9" width="12.5703125" style="8" customWidth="1"/>
    <col min="10" max="10" width="13.5703125" style="8" customWidth="1"/>
    <col min="11" max="11" width="2.140625" style="8" customWidth="1"/>
    <col min="12" max="12" width="13.140625" style="8" bestFit="1" customWidth="1"/>
    <col min="13" max="13" width="12.85546875" style="8" customWidth="1"/>
    <col min="14" max="14" width="13.140625" style="8" customWidth="1"/>
    <col min="15" max="15" width="14.140625" style="8" bestFit="1" customWidth="1"/>
    <col min="16" max="16" width="14.28515625" style="8" customWidth="1"/>
    <col min="17" max="17" width="11.85546875" style="8" customWidth="1"/>
    <col min="18" max="18" width="14.5703125" style="8" customWidth="1"/>
    <col min="19" max="19" width="16.85546875" style="8" customWidth="1"/>
    <col min="20" max="20" width="12.5703125" style="8" customWidth="1"/>
    <col min="21" max="21" width="15" style="8" customWidth="1"/>
    <col min="22" max="22" width="19.5703125" style="8" customWidth="1"/>
    <col min="23" max="23" width="13.42578125" style="8" customWidth="1"/>
    <col min="24" max="24" width="13.140625" style="8" customWidth="1"/>
    <col min="25" max="25" width="19.7109375" style="8" customWidth="1"/>
    <col min="26" max="26" width="13.140625" style="8" customWidth="1"/>
    <col min="27" max="27" width="2.140625" style="8" customWidth="1"/>
    <col min="28" max="28" width="16" style="8" customWidth="1"/>
    <col min="29" max="29" width="4" style="8" customWidth="1"/>
    <col min="30" max="30" width="11.7109375" style="8" hidden="1" customWidth="1"/>
    <col min="31" max="33" width="0" style="8" hidden="1" customWidth="1"/>
    <col min="34" max="16384" width="11.42578125" style="8" hidden="1"/>
  </cols>
  <sheetData>
    <row r="1" spans="1:33" s="59" customFormat="1" ht="15" customHeight="1" x14ac:dyDescent="0.2">
      <c r="A1" s="119"/>
      <c r="B1" s="426"/>
      <c r="C1" s="426"/>
      <c r="D1" s="426"/>
      <c r="E1" s="426"/>
      <c r="F1" s="426"/>
      <c r="G1" s="426"/>
      <c r="H1" s="426"/>
      <c r="I1" s="426"/>
      <c r="J1" s="426"/>
      <c r="K1" s="426"/>
      <c r="L1" s="426"/>
      <c r="M1" s="426"/>
      <c r="N1" s="426"/>
      <c r="O1" s="426"/>
      <c r="P1" s="426"/>
      <c r="Q1" s="426"/>
      <c r="R1" s="426"/>
      <c r="S1" s="426"/>
      <c r="T1" s="426"/>
      <c r="U1" s="426"/>
      <c r="V1" s="426"/>
      <c r="W1" s="426"/>
      <c r="X1" s="426"/>
      <c r="Y1" s="426"/>
      <c r="Z1" s="426"/>
      <c r="AA1" s="426"/>
      <c r="AB1" s="426"/>
    </row>
    <row r="2" spans="1:33" s="5" customFormat="1" ht="15" customHeight="1" x14ac:dyDescent="0.2">
      <c r="A2" s="1069" t="s">
        <v>497</v>
      </c>
      <c r="B2" s="1069"/>
      <c r="C2" s="1069"/>
      <c r="D2" s="1069"/>
      <c r="E2" s="1069"/>
      <c r="F2" s="1069"/>
      <c r="G2" s="1069"/>
      <c r="H2" s="1069"/>
      <c r="I2" s="1069"/>
      <c r="J2" s="1069"/>
      <c r="K2" s="1069"/>
      <c r="L2" s="1069"/>
      <c r="M2" s="1069"/>
      <c r="N2" s="1069"/>
      <c r="O2" s="1069"/>
      <c r="P2" s="1069"/>
      <c r="Q2" s="1069"/>
      <c r="R2" s="1069"/>
      <c r="S2" s="1069"/>
      <c r="T2" s="1069"/>
      <c r="U2" s="1069"/>
      <c r="V2" s="1069"/>
      <c r="W2" s="1069"/>
      <c r="X2" s="1069"/>
      <c r="Y2" s="1069"/>
      <c r="Z2" s="1069"/>
      <c r="AA2" s="1087"/>
      <c r="AB2" s="1087"/>
    </row>
    <row r="3" spans="1:33" s="634" customFormat="1" ht="35.1" customHeight="1" x14ac:dyDescent="0.2">
      <c r="A3" s="1070" t="s">
        <v>1358</v>
      </c>
      <c r="B3" s="1071"/>
      <c r="C3" s="1071"/>
      <c r="D3" s="1071"/>
      <c r="E3" s="1071"/>
      <c r="F3" s="1071"/>
      <c r="G3" s="1071"/>
      <c r="H3" s="1071"/>
      <c r="I3" s="1071"/>
      <c r="J3" s="1071"/>
      <c r="K3" s="1071"/>
      <c r="L3" s="1071"/>
      <c r="M3" s="1071"/>
      <c r="N3" s="1071"/>
      <c r="O3" s="1071"/>
      <c r="P3" s="1071"/>
      <c r="Q3" s="1071"/>
      <c r="R3" s="1071"/>
      <c r="S3" s="1071"/>
      <c r="T3" s="1071"/>
      <c r="U3" s="1071"/>
      <c r="V3" s="1071"/>
      <c r="W3" s="1071"/>
      <c r="X3" s="1071"/>
      <c r="Y3" s="1071"/>
      <c r="Z3" s="1071"/>
      <c r="AA3" s="1071"/>
      <c r="AB3" s="1071"/>
    </row>
    <row r="4" spans="1:33" s="634" customFormat="1" ht="35.1" customHeight="1" thickBot="1" x14ac:dyDescent="0.25">
      <c r="A4" s="863"/>
      <c r="B4" s="863"/>
      <c r="C4" s="863"/>
      <c r="D4" s="863"/>
      <c r="E4" s="863"/>
      <c r="F4" s="863"/>
      <c r="G4" s="863"/>
      <c r="H4" s="863"/>
      <c r="I4" s="863"/>
      <c r="J4" s="863"/>
      <c r="K4" s="863"/>
      <c r="L4" s="863"/>
      <c r="M4" s="863"/>
      <c r="N4" s="863"/>
      <c r="O4" s="863"/>
      <c r="P4" s="863"/>
      <c r="Q4" s="863"/>
      <c r="R4" s="863"/>
      <c r="S4" s="863"/>
      <c r="T4" s="863"/>
      <c r="U4" s="863"/>
      <c r="V4" s="863"/>
      <c r="W4" s="863"/>
      <c r="X4" s="863"/>
      <c r="Y4" s="863"/>
      <c r="Z4" s="863"/>
      <c r="AA4" s="863"/>
      <c r="AB4" s="863"/>
    </row>
    <row r="5" spans="1:33" ht="12.75" customHeight="1" thickTop="1" x14ac:dyDescent="0.2">
      <c r="A5" s="1068" t="s">
        <v>52</v>
      </c>
      <c r="B5" s="427"/>
      <c r="C5" s="1074" t="s">
        <v>472</v>
      </c>
      <c r="D5" s="1088"/>
      <c r="E5" s="1088"/>
      <c r="F5" s="1088"/>
      <c r="G5" s="1088"/>
      <c r="H5" s="1088"/>
      <c r="I5" s="1088"/>
      <c r="J5" s="1088"/>
      <c r="K5" s="427"/>
      <c r="L5" s="1090" t="s">
        <v>55</v>
      </c>
      <c r="M5" s="1090"/>
      <c r="N5" s="1090"/>
      <c r="O5" s="1090"/>
      <c r="P5" s="1090"/>
      <c r="Q5" s="1090"/>
      <c r="R5" s="1090"/>
      <c r="S5" s="1090"/>
      <c r="T5" s="1090"/>
      <c r="U5" s="1090"/>
      <c r="V5" s="1090"/>
      <c r="W5" s="1090"/>
      <c r="X5" s="1090"/>
      <c r="Y5" s="1090"/>
      <c r="Z5" s="1090"/>
      <c r="AA5" s="429"/>
      <c r="AB5" s="1074" t="s">
        <v>1203</v>
      </c>
    </row>
    <row r="6" spans="1:33" ht="11.25" customHeight="1" thickBot="1" x14ac:dyDescent="0.25">
      <c r="A6" s="944"/>
      <c r="B6" s="663"/>
      <c r="C6" s="1089"/>
      <c r="D6" s="1089"/>
      <c r="E6" s="1089"/>
      <c r="F6" s="1089"/>
      <c r="G6" s="1089"/>
      <c r="H6" s="1089"/>
      <c r="I6" s="1089"/>
      <c r="J6" s="1089"/>
      <c r="K6" s="430"/>
      <c r="L6" s="1091"/>
      <c r="M6" s="1091"/>
      <c r="N6" s="1091"/>
      <c r="O6" s="1091"/>
      <c r="P6" s="1091"/>
      <c r="Q6" s="1091"/>
      <c r="R6" s="1091"/>
      <c r="S6" s="1091"/>
      <c r="T6" s="1091"/>
      <c r="U6" s="1091"/>
      <c r="V6" s="1091"/>
      <c r="W6" s="1091"/>
      <c r="X6" s="1091"/>
      <c r="Y6" s="1091"/>
      <c r="Z6" s="1091"/>
      <c r="AA6" s="431"/>
      <c r="AB6" s="1075"/>
    </row>
    <row r="7" spans="1:33" ht="41.25" customHeight="1" thickBot="1" x14ac:dyDescent="0.25">
      <c r="A7" s="944"/>
      <c r="B7" s="1045" t="s">
        <v>51</v>
      </c>
      <c r="C7" s="409"/>
      <c r="D7" s="1092" t="s">
        <v>465</v>
      </c>
      <c r="E7" s="1082"/>
      <c r="F7" s="1082" t="s">
        <v>526</v>
      </c>
      <c r="G7" s="1082"/>
      <c r="H7" s="1082"/>
      <c r="I7" s="1082"/>
      <c r="J7" s="1083"/>
      <c r="K7" s="432"/>
      <c r="L7" s="1078" t="s">
        <v>18</v>
      </c>
      <c r="M7" s="1077" t="s">
        <v>453</v>
      </c>
      <c r="N7" s="1077"/>
      <c r="O7" s="1077"/>
      <c r="P7" s="1084" t="s">
        <v>1204</v>
      </c>
      <c r="Q7" s="1085"/>
      <c r="R7" s="1085"/>
      <c r="S7" s="1085"/>
      <c r="T7" s="1085"/>
      <c r="U7" s="1086"/>
      <c r="V7" s="1085" t="s">
        <v>457</v>
      </c>
      <c r="W7" s="1085"/>
      <c r="X7" s="1085"/>
      <c r="Y7" s="1085"/>
      <c r="Z7" s="1085"/>
      <c r="AA7" s="34"/>
      <c r="AB7" s="1075"/>
    </row>
    <row r="8" spans="1:33" ht="21" customHeight="1" x14ac:dyDescent="0.2">
      <c r="A8" s="944"/>
      <c r="B8" s="1021"/>
      <c r="C8" s="434"/>
      <c r="D8" s="1078" t="s">
        <v>523</v>
      </c>
      <c r="E8" s="943" t="s">
        <v>559</v>
      </c>
      <c r="F8" s="943" t="s">
        <v>466</v>
      </c>
      <c r="G8" s="947" t="s">
        <v>546</v>
      </c>
      <c r="H8" s="947" t="s">
        <v>547</v>
      </c>
      <c r="I8" s="947" t="s">
        <v>548</v>
      </c>
      <c r="J8" s="943" t="s">
        <v>524</v>
      </c>
      <c r="K8" s="943"/>
      <c r="L8" s="944"/>
      <c r="M8" s="943" t="s">
        <v>538</v>
      </c>
      <c r="N8" s="943" t="s">
        <v>462</v>
      </c>
      <c r="O8" s="943" t="s">
        <v>114</v>
      </c>
      <c r="P8" s="943" t="s">
        <v>455</v>
      </c>
      <c r="Q8" s="943" t="s">
        <v>528</v>
      </c>
      <c r="R8" s="943" t="s">
        <v>456</v>
      </c>
      <c r="S8" s="943" t="s">
        <v>583</v>
      </c>
      <c r="T8" s="943" t="s">
        <v>535</v>
      </c>
      <c r="U8" s="943" t="s">
        <v>530</v>
      </c>
      <c r="V8" s="943" t="s">
        <v>458</v>
      </c>
      <c r="W8" s="947" t="s">
        <v>459</v>
      </c>
      <c r="X8" s="947" t="s">
        <v>460</v>
      </c>
      <c r="Y8" s="947" t="s">
        <v>579</v>
      </c>
      <c r="Z8" s="947" t="s">
        <v>228</v>
      </c>
      <c r="AA8" s="34"/>
      <c r="AB8" s="1075"/>
    </row>
    <row r="9" spans="1:33" ht="21" customHeight="1" x14ac:dyDescent="0.2">
      <c r="A9" s="944"/>
      <c r="B9" s="1021"/>
      <c r="C9" s="434"/>
      <c r="D9" s="944"/>
      <c r="E9" s="944"/>
      <c r="F9" s="944"/>
      <c r="G9" s="947"/>
      <c r="H9" s="947"/>
      <c r="I9" s="947"/>
      <c r="J9" s="944"/>
      <c r="K9" s="944"/>
      <c r="L9" s="944"/>
      <c r="M9" s="944"/>
      <c r="N9" s="944"/>
      <c r="O9" s="944"/>
      <c r="P9" s="944"/>
      <c r="Q9" s="944"/>
      <c r="R9" s="944"/>
      <c r="S9" s="944"/>
      <c r="T9" s="944"/>
      <c r="U9" s="944"/>
      <c r="V9" s="944"/>
      <c r="W9" s="947"/>
      <c r="X9" s="947"/>
      <c r="Y9" s="947"/>
      <c r="Z9" s="947"/>
      <c r="AA9" s="34"/>
      <c r="AB9" s="1075"/>
    </row>
    <row r="10" spans="1:33" ht="21" customHeight="1" x14ac:dyDescent="0.2">
      <c r="A10" s="944"/>
      <c r="B10" s="1021"/>
      <c r="C10" s="434"/>
      <c r="D10" s="944"/>
      <c r="E10" s="944"/>
      <c r="F10" s="944"/>
      <c r="G10" s="947"/>
      <c r="H10" s="947"/>
      <c r="I10" s="947"/>
      <c r="J10" s="944"/>
      <c r="K10" s="944"/>
      <c r="L10" s="944"/>
      <c r="M10" s="944"/>
      <c r="N10" s="944"/>
      <c r="O10" s="944"/>
      <c r="P10" s="944"/>
      <c r="Q10" s="944"/>
      <c r="R10" s="944"/>
      <c r="S10" s="944"/>
      <c r="T10" s="944"/>
      <c r="U10" s="944"/>
      <c r="V10" s="944"/>
      <c r="W10" s="947"/>
      <c r="X10" s="947"/>
      <c r="Y10" s="947"/>
      <c r="Z10" s="947"/>
      <c r="AA10" s="34"/>
      <c r="AB10" s="1075"/>
    </row>
    <row r="11" spans="1:33" ht="29.25" customHeight="1" thickBot="1" x14ac:dyDescent="0.25">
      <c r="A11" s="945"/>
      <c r="B11" s="959"/>
      <c r="C11" s="435"/>
      <c r="D11" s="945"/>
      <c r="E11" s="945"/>
      <c r="F11" s="945"/>
      <c r="G11" s="948"/>
      <c r="H11" s="948"/>
      <c r="I11" s="948"/>
      <c r="J11" s="945"/>
      <c r="K11" s="945"/>
      <c r="L11" s="945"/>
      <c r="M11" s="945"/>
      <c r="N11" s="945"/>
      <c r="O11" s="945"/>
      <c r="P11" s="945"/>
      <c r="Q11" s="945"/>
      <c r="R11" s="945"/>
      <c r="S11" s="945"/>
      <c r="T11" s="945"/>
      <c r="U11" s="945"/>
      <c r="V11" s="945"/>
      <c r="W11" s="948"/>
      <c r="X11" s="948"/>
      <c r="Y11" s="948"/>
      <c r="Z11" s="948"/>
      <c r="AA11" s="35"/>
      <c r="AB11" s="1076"/>
    </row>
    <row r="12" spans="1:33" ht="15" customHeight="1" thickTop="1" x14ac:dyDescent="0.2">
      <c r="A12" s="436"/>
      <c r="B12" s="436"/>
      <c r="C12" s="436"/>
      <c r="D12" s="436"/>
      <c r="E12" s="436"/>
      <c r="F12" s="436"/>
      <c r="G12" s="436"/>
      <c r="H12" s="436"/>
      <c r="I12" s="436"/>
      <c r="J12" s="436"/>
      <c r="K12" s="436"/>
      <c r="L12" s="436"/>
      <c r="M12" s="436"/>
      <c r="N12" s="436"/>
      <c r="O12" s="436"/>
      <c r="P12" s="436"/>
      <c r="Q12" s="436"/>
      <c r="R12" s="436"/>
      <c r="S12" s="436"/>
      <c r="T12" s="436"/>
      <c r="U12" s="436"/>
      <c r="V12" s="436"/>
      <c r="W12" s="436"/>
      <c r="X12" s="436"/>
      <c r="Y12" s="436"/>
      <c r="Z12" s="436"/>
      <c r="AA12" s="436"/>
      <c r="AB12" s="436"/>
    </row>
    <row r="13" spans="1:33" ht="15" customHeight="1" x14ac:dyDescent="0.2">
      <c r="A13" s="437" t="s">
        <v>1205</v>
      </c>
      <c r="B13" s="438">
        <v>332227116</v>
      </c>
      <c r="C13" s="438"/>
      <c r="D13" s="438">
        <v>302944426</v>
      </c>
      <c r="E13" s="438">
        <v>1804180</v>
      </c>
      <c r="F13" s="438">
        <v>5005381</v>
      </c>
      <c r="G13" s="438"/>
      <c r="H13" s="438"/>
      <c r="I13" s="438"/>
      <c r="J13" s="438">
        <v>22473129</v>
      </c>
      <c r="K13" s="438"/>
      <c r="L13" s="438">
        <v>331954678.99478</v>
      </c>
      <c r="M13" s="438">
        <v>151009047.85300002</v>
      </c>
      <c r="N13" s="438">
        <v>48463360.274999999</v>
      </c>
      <c r="O13" s="438">
        <v>29230688.899</v>
      </c>
      <c r="P13" s="438">
        <v>24451334.656999998</v>
      </c>
      <c r="Q13" s="438"/>
      <c r="R13" s="438">
        <v>55385845.236000001</v>
      </c>
      <c r="S13" s="438"/>
      <c r="T13" s="438"/>
      <c r="U13" s="438"/>
      <c r="V13" s="438">
        <v>7934743.5710000005</v>
      </c>
      <c r="W13" s="438">
        <v>12384311.000000002</v>
      </c>
      <c r="X13" s="438">
        <v>305210.20399999997</v>
      </c>
      <c r="Y13" s="438"/>
      <c r="Z13" s="438">
        <v>2790137.29978</v>
      </c>
      <c r="AA13" s="438"/>
      <c r="AB13" s="438">
        <v>272437.00521999598</v>
      </c>
    </row>
    <row r="14" spans="1:33" ht="15" customHeight="1" x14ac:dyDescent="0.2">
      <c r="A14" s="439"/>
      <c r="B14" s="438"/>
      <c r="C14" s="438"/>
      <c r="D14" s="438"/>
      <c r="E14" s="438"/>
      <c r="F14" s="438"/>
      <c r="G14" s="438"/>
      <c r="H14" s="438"/>
      <c r="I14" s="438"/>
      <c r="J14" s="438"/>
      <c r="K14" s="438"/>
      <c r="L14" s="440"/>
      <c r="M14" s="438"/>
      <c r="N14" s="438"/>
      <c r="O14" s="438"/>
      <c r="P14" s="440"/>
      <c r="Q14" s="440"/>
      <c r="R14" s="440"/>
      <c r="S14" s="440"/>
      <c r="T14" s="440"/>
      <c r="U14" s="438"/>
      <c r="V14" s="438"/>
      <c r="W14" s="438"/>
      <c r="X14" s="438"/>
      <c r="Y14" s="438"/>
      <c r="Z14" s="438"/>
      <c r="AA14" s="438"/>
      <c r="AB14" s="440"/>
    </row>
    <row r="15" spans="1:33" ht="15" customHeight="1" x14ac:dyDescent="0.2">
      <c r="A15" s="439">
        <v>2015</v>
      </c>
      <c r="B15" s="438">
        <v>354102433.29396999</v>
      </c>
      <c r="C15" s="438"/>
      <c r="D15" s="438">
        <v>328602423.09123999</v>
      </c>
      <c r="E15" s="438">
        <v>1464734.07281</v>
      </c>
      <c r="F15" s="438">
        <v>4182964.3067399999</v>
      </c>
      <c r="G15" s="438"/>
      <c r="H15" s="438"/>
      <c r="I15" s="438"/>
      <c r="J15" s="438">
        <v>19852311.823179994</v>
      </c>
      <c r="K15" s="438"/>
      <c r="L15" s="440">
        <v>341257713.11605996</v>
      </c>
      <c r="M15" s="438">
        <v>159547959.54751998</v>
      </c>
      <c r="N15" s="438">
        <v>49332356.515329994</v>
      </c>
      <c r="O15" s="438">
        <v>30885905.950309999</v>
      </c>
      <c r="P15" s="438">
        <v>26059780.092259999</v>
      </c>
      <c r="Q15" s="438"/>
      <c r="R15" s="438">
        <v>60971064.006489992</v>
      </c>
      <c r="S15" s="438"/>
      <c r="T15" s="438"/>
      <c r="U15" s="438"/>
      <c r="V15" s="438">
        <v>7558173.3641100014</v>
      </c>
      <c r="W15" s="438">
        <v>4045667.0210099998</v>
      </c>
      <c r="X15" s="438">
        <v>199869.00578000006</v>
      </c>
      <c r="Y15" s="438"/>
      <c r="Z15" s="438">
        <v>2656937.6132499999</v>
      </c>
      <c r="AA15" s="438"/>
      <c r="AB15" s="438">
        <v>12844720.17791003</v>
      </c>
      <c r="AC15" s="439"/>
      <c r="AD15" s="438"/>
      <c r="AE15" s="438"/>
      <c r="AF15" s="438"/>
      <c r="AG15" s="438"/>
    </row>
    <row r="16" spans="1:33" ht="15" customHeight="1" x14ac:dyDescent="0.2">
      <c r="A16" s="439"/>
      <c r="B16" s="438"/>
      <c r="C16" s="438"/>
      <c r="D16" s="438"/>
      <c r="E16" s="438"/>
      <c r="F16" s="438"/>
      <c r="G16" s="438"/>
      <c r="H16" s="438"/>
      <c r="I16" s="438"/>
      <c r="J16" s="438"/>
      <c r="K16" s="438"/>
      <c r="L16" s="440"/>
      <c r="M16" s="438"/>
      <c r="N16" s="438"/>
      <c r="O16" s="438"/>
      <c r="P16" s="440"/>
      <c r="Q16" s="440"/>
      <c r="R16" s="440"/>
      <c r="S16" s="440"/>
      <c r="T16" s="440"/>
      <c r="U16" s="438"/>
      <c r="V16" s="438"/>
      <c r="W16" s="438"/>
      <c r="X16" s="438"/>
      <c r="Y16" s="438"/>
      <c r="Z16" s="438"/>
      <c r="AA16" s="438"/>
      <c r="AB16" s="440"/>
    </row>
    <row r="17" spans="1:30" ht="15" customHeight="1" x14ac:dyDescent="0.2">
      <c r="A17" s="439">
        <v>2016</v>
      </c>
      <c r="B17" s="438">
        <v>372480281.07420993</v>
      </c>
      <c r="D17" s="438">
        <v>353336057.05393994</v>
      </c>
      <c r="E17" s="438">
        <v>1409861.87472</v>
      </c>
      <c r="F17" s="438">
        <v>5898002.3181600003</v>
      </c>
      <c r="G17" s="438"/>
      <c r="H17" s="438"/>
      <c r="I17" s="438"/>
      <c r="J17" s="438">
        <v>11836359.82739</v>
      </c>
      <c r="K17" s="438"/>
      <c r="L17" s="440">
        <v>369134730.11761004</v>
      </c>
      <c r="M17" s="438">
        <v>169177071.01493001</v>
      </c>
      <c r="N17" s="438">
        <v>52080402.057160012</v>
      </c>
      <c r="O17" s="438">
        <v>32491144.415890001</v>
      </c>
      <c r="P17" s="440">
        <v>25745640.549109995</v>
      </c>
      <c r="Q17" s="440"/>
      <c r="R17" s="440">
        <v>67772716.956310004</v>
      </c>
      <c r="S17" s="440"/>
      <c r="T17" s="440"/>
      <c r="U17" s="438"/>
      <c r="V17" s="438">
        <v>6895691.0346299997</v>
      </c>
      <c r="W17" s="438">
        <v>12388662.476679999</v>
      </c>
      <c r="X17" s="438">
        <v>266802.14592000004</v>
      </c>
      <c r="Y17" s="438"/>
      <c r="Z17" s="438">
        <v>2316599.46698</v>
      </c>
      <c r="AA17" s="438"/>
      <c r="AB17" s="440">
        <v>3345550.9565998535</v>
      </c>
      <c r="AD17" s="441"/>
    </row>
    <row r="18" spans="1:30" ht="15" customHeight="1" x14ac:dyDescent="0.2">
      <c r="A18" s="439"/>
      <c r="B18" s="438"/>
      <c r="C18" s="438"/>
      <c r="D18" s="438"/>
      <c r="E18" s="438"/>
      <c r="F18" s="438"/>
      <c r="G18" s="438"/>
      <c r="H18" s="438"/>
      <c r="I18" s="438"/>
      <c r="J18" s="438"/>
      <c r="K18" s="438"/>
      <c r="L18" s="440"/>
      <c r="M18" s="438"/>
      <c r="N18" s="438"/>
      <c r="O18" s="438"/>
      <c r="P18" s="440"/>
      <c r="Q18" s="440"/>
      <c r="R18" s="440"/>
      <c r="S18" s="440"/>
      <c r="T18" s="440"/>
      <c r="U18" s="438"/>
      <c r="V18" s="438"/>
      <c r="W18" s="438"/>
      <c r="X18" s="438"/>
      <c r="Y18" s="438"/>
      <c r="Z18" s="438"/>
      <c r="AA18" s="438"/>
      <c r="AB18" s="440"/>
    </row>
    <row r="19" spans="1:30" ht="15" customHeight="1" x14ac:dyDescent="0.2">
      <c r="A19" s="439">
        <v>2017</v>
      </c>
      <c r="B19" s="438">
        <v>410434103.01513004</v>
      </c>
      <c r="C19" s="438"/>
      <c r="D19" s="438">
        <v>383938767.45062</v>
      </c>
      <c r="E19" s="438">
        <v>1436112.6932600001</v>
      </c>
      <c r="F19" s="438">
        <v>10301256.03437</v>
      </c>
      <c r="G19" s="438"/>
      <c r="H19" s="438"/>
      <c r="I19" s="438"/>
      <c r="J19" s="438">
        <v>14757966.83688</v>
      </c>
      <c r="K19" s="438"/>
      <c r="L19" s="440">
        <v>398897027.58249003</v>
      </c>
      <c r="M19" s="438">
        <v>178043829</v>
      </c>
      <c r="N19" s="438">
        <v>55042204.02342999</v>
      </c>
      <c r="O19" s="438">
        <v>35704595.105330005</v>
      </c>
      <c r="P19" s="440">
        <v>29920339.753989998</v>
      </c>
      <c r="Q19" s="440"/>
      <c r="R19" s="440">
        <v>74681155.676139995</v>
      </c>
      <c r="S19" s="440"/>
      <c r="T19" s="440"/>
      <c r="U19" s="438"/>
      <c r="V19" s="438">
        <v>8603958.0629800018</v>
      </c>
      <c r="W19" s="438">
        <v>14795219.20427</v>
      </c>
      <c r="X19" s="438">
        <v>412180.98410000006</v>
      </c>
      <c r="Y19" s="438"/>
      <c r="Z19" s="438">
        <v>1693545.7722499999</v>
      </c>
      <c r="AA19" s="438"/>
      <c r="AB19" s="440">
        <v>11537075</v>
      </c>
    </row>
    <row r="20" spans="1:30" ht="15" customHeight="1" x14ac:dyDescent="0.2">
      <c r="A20" s="439"/>
      <c r="B20" s="438"/>
      <c r="C20" s="438"/>
      <c r="D20" s="438"/>
      <c r="E20" s="438"/>
      <c r="F20" s="438"/>
      <c r="G20" s="438"/>
      <c r="H20" s="438"/>
      <c r="I20" s="438"/>
      <c r="J20" s="438"/>
      <c r="K20" s="438"/>
      <c r="L20" s="440"/>
      <c r="M20" s="438"/>
      <c r="N20" s="438"/>
      <c r="O20" s="438"/>
      <c r="P20" s="440"/>
      <c r="Q20" s="440"/>
      <c r="R20" s="440"/>
      <c r="S20" s="440"/>
      <c r="T20" s="440"/>
      <c r="U20" s="438"/>
      <c r="V20" s="438"/>
      <c r="W20" s="438"/>
      <c r="X20" s="438"/>
      <c r="Y20" s="438"/>
      <c r="Z20" s="438"/>
      <c r="AA20" s="438"/>
      <c r="AB20" s="440"/>
    </row>
    <row r="21" spans="1:30" ht="15" customHeight="1" x14ac:dyDescent="0.2">
      <c r="A21" s="439" t="s">
        <v>1206</v>
      </c>
      <c r="B21" s="438">
        <v>452708287.334171</v>
      </c>
      <c r="C21" s="438"/>
      <c r="D21" s="438">
        <v>423208939.28864998</v>
      </c>
      <c r="E21" s="438">
        <v>1331406.3538599999</v>
      </c>
      <c r="F21" s="438">
        <v>13066664.70393</v>
      </c>
      <c r="G21" s="438"/>
      <c r="H21" s="438"/>
      <c r="I21" s="438"/>
      <c r="J21" s="438">
        <v>15101276.987731</v>
      </c>
      <c r="K21" s="438"/>
      <c r="L21" s="440">
        <v>432521513.38603997</v>
      </c>
      <c r="M21" s="438">
        <v>186916386.80495992</v>
      </c>
      <c r="N21" s="438">
        <v>58214670.350579999</v>
      </c>
      <c r="O21" s="438">
        <v>38205574.832839996</v>
      </c>
      <c r="P21" s="440">
        <v>31893168.899390001</v>
      </c>
      <c r="Q21" s="440">
        <v>2138104.34002</v>
      </c>
      <c r="R21" s="440">
        <v>82516184.172289997</v>
      </c>
      <c r="S21" s="440"/>
      <c r="T21" s="440">
        <v>19900</v>
      </c>
      <c r="U21" s="438">
        <v>97641.150299999994</v>
      </c>
      <c r="V21" s="438">
        <v>10069286.947149999</v>
      </c>
      <c r="W21" s="438">
        <v>19588038.908779997</v>
      </c>
      <c r="X21" s="438">
        <v>570369.66160999995</v>
      </c>
      <c r="Y21" s="438"/>
      <c r="Z21" s="438">
        <v>2292187.31812</v>
      </c>
      <c r="AA21" s="438"/>
      <c r="AB21" s="440">
        <v>20186773.948131025</v>
      </c>
    </row>
    <row r="22" spans="1:30" ht="15" customHeight="1" x14ac:dyDescent="0.2">
      <c r="A22" s="439"/>
      <c r="B22" s="438"/>
      <c r="C22" s="438"/>
      <c r="D22" s="438"/>
      <c r="E22" s="438"/>
      <c r="F22" s="438"/>
      <c r="G22" s="438"/>
      <c r="H22" s="438"/>
      <c r="I22" s="438"/>
      <c r="J22" s="438"/>
      <c r="K22" s="438"/>
      <c r="L22" s="440"/>
      <c r="M22" s="438"/>
      <c r="N22" s="438"/>
      <c r="O22" s="438"/>
      <c r="P22" s="440"/>
      <c r="Q22" s="440"/>
      <c r="R22" s="440"/>
      <c r="S22" s="440"/>
      <c r="T22" s="440"/>
      <c r="U22" s="438"/>
      <c r="V22" s="438"/>
      <c r="W22" s="438"/>
      <c r="X22" s="438"/>
      <c r="Y22" s="438"/>
      <c r="Z22" s="438"/>
      <c r="AA22" s="438"/>
      <c r="AB22" s="440"/>
    </row>
    <row r="23" spans="1:30" ht="15" customHeight="1" x14ac:dyDescent="0.2">
      <c r="A23" s="437" t="s">
        <v>1207</v>
      </c>
      <c r="B23" s="438">
        <v>496338715.96100003</v>
      </c>
      <c r="C23" s="438"/>
      <c r="D23" s="438">
        <v>469152956.458</v>
      </c>
      <c r="E23" s="438">
        <v>1323924.953</v>
      </c>
      <c r="F23" s="438">
        <v>16902023.785</v>
      </c>
      <c r="G23" s="438">
        <v>1778219.186</v>
      </c>
      <c r="H23" s="438">
        <v>36438.527999999998</v>
      </c>
      <c r="I23" s="438">
        <v>1429.0360000000001</v>
      </c>
      <c r="J23" s="438">
        <v>7143724.0149999997</v>
      </c>
      <c r="K23" s="438"/>
      <c r="L23" s="440">
        <v>486264154.87599999</v>
      </c>
      <c r="M23" s="438">
        <v>197896006.39899999</v>
      </c>
      <c r="N23" s="438">
        <v>58421064.295999996</v>
      </c>
      <c r="O23" s="438">
        <v>38928699.527000003</v>
      </c>
      <c r="P23" s="440"/>
      <c r="Q23" s="440">
        <v>2250572.7799999998</v>
      </c>
      <c r="R23" s="440">
        <v>128120514.99600001</v>
      </c>
      <c r="S23" s="440"/>
      <c r="T23" s="440">
        <v>11000</v>
      </c>
      <c r="U23" s="438">
        <v>95056.407000000007</v>
      </c>
      <c r="V23" s="438">
        <v>13910203.870999999</v>
      </c>
      <c r="W23" s="438">
        <v>40219537.306999996</v>
      </c>
      <c r="X23" s="438">
        <v>4527654.3269999996</v>
      </c>
      <c r="Y23" s="438"/>
      <c r="Z23" s="438">
        <v>1883844.966</v>
      </c>
      <c r="AA23" s="438"/>
      <c r="AB23" s="440">
        <v>10074561.085000038</v>
      </c>
    </row>
    <row r="24" spans="1:30" ht="15" customHeight="1" x14ac:dyDescent="0.2">
      <c r="A24" s="439"/>
      <c r="B24" s="438"/>
      <c r="C24" s="438"/>
      <c r="D24" s="438"/>
      <c r="E24" s="438"/>
      <c r="F24" s="438"/>
      <c r="G24" s="438"/>
      <c r="H24" s="438"/>
      <c r="I24" s="438"/>
      <c r="J24" s="438"/>
      <c r="K24" s="438"/>
      <c r="L24" s="440"/>
      <c r="M24" s="438"/>
      <c r="N24" s="438"/>
      <c r="O24" s="438"/>
      <c r="P24" s="440"/>
      <c r="Q24" s="440"/>
      <c r="R24" s="440"/>
      <c r="S24" s="440"/>
      <c r="T24" s="440"/>
      <c r="U24" s="438"/>
      <c r="V24" s="438"/>
      <c r="W24" s="438"/>
      <c r="X24" s="438"/>
      <c r="Y24" s="438"/>
      <c r="Z24" s="438"/>
      <c r="AA24" s="438"/>
      <c r="AB24" s="440"/>
    </row>
    <row r="25" spans="1:30" ht="15" customHeight="1" x14ac:dyDescent="0.2">
      <c r="A25" s="437">
        <v>2020</v>
      </c>
      <c r="B25" s="438">
        <v>518949923.80352998</v>
      </c>
      <c r="C25" s="438"/>
      <c r="D25" s="438">
        <v>483892585.86324996</v>
      </c>
      <c r="E25" s="438">
        <v>1124439.4435599998</v>
      </c>
      <c r="F25" s="438">
        <v>16342451.531779991</v>
      </c>
      <c r="G25" s="438">
        <v>10068495.088650001</v>
      </c>
      <c r="H25" s="438">
        <v>54052.988440000016</v>
      </c>
      <c r="I25" s="438">
        <v>3150.29342</v>
      </c>
      <c r="J25" s="438">
        <v>7464748.5944299996</v>
      </c>
      <c r="K25" s="438"/>
      <c r="L25" s="440">
        <v>538327190.89197004</v>
      </c>
      <c r="M25" s="438">
        <v>221924747.96498004</v>
      </c>
      <c r="N25" s="438">
        <v>55652605.324969985</v>
      </c>
      <c r="O25" s="438">
        <v>41538729.313239992</v>
      </c>
      <c r="P25" s="440"/>
      <c r="Q25" s="440">
        <v>1269379.6507400002</v>
      </c>
      <c r="R25" s="440">
        <v>140064048.78813002</v>
      </c>
      <c r="S25" s="440"/>
      <c r="T25" s="440">
        <v>11000</v>
      </c>
      <c r="U25" s="438">
        <v>101962.299</v>
      </c>
      <c r="V25" s="438">
        <v>15007479.981780002</v>
      </c>
      <c r="W25" s="438">
        <v>44873052.432389989</v>
      </c>
      <c r="X25" s="438">
        <v>16399637.555200001</v>
      </c>
      <c r="Y25" s="438"/>
      <c r="Z25" s="438">
        <v>1484547.5815399999</v>
      </c>
      <c r="AA25" s="438"/>
      <c r="AB25" s="440">
        <v>-19377267.088440061</v>
      </c>
    </row>
    <row r="26" spans="1:30" ht="15" customHeight="1" x14ac:dyDescent="0.2">
      <c r="A26" s="437"/>
      <c r="B26" s="438"/>
      <c r="C26" s="438"/>
      <c r="D26" s="438"/>
      <c r="E26" s="438"/>
      <c r="F26" s="438"/>
      <c r="G26" s="438"/>
      <c r="H26" s="438"/>
      <c r="I26" s="438"/>
      <c r="J26" s="438"/>
      <c r="K26" s="438"/>
      <c r="L26" s="440"/>
      <c r="M26" s="438"/>
      <c r="N26" s="438"/>
      <c r="O26" s="438"/>
      <c r="P26" s="440"/>
      <c r="Q26" s="440"/>
      <c r="R26" s="440"/>
      <c r="S26" s="440"/>
      <c r="T26" s="440"/>
      <c r="U26" s="438"/>
      <c r="V26" s="438"/>
      <c r="W26" s="438"/>
      <c r="X26" s="438"/>
      <c r="Y26" s="438"/>
      <c r="Z26" s="438"/>
      <c r="AA26" s="438"/>
      <c r="AB26" s="440"/>
    </row>
    <row r="27" spans="1:30" ht="15" customHeight="1" x14ac:dyDescent="0.2">
      <c r="A27" s="437">
        <v>2021</v>
      </c>
      <c r="B27" s="438">
        <f>SUM(D27:J27)</f>
        <v>568079323</v>
      </c>
      <c r="C27" s="438"/>
      <c r="D27" s="438">
        <v>518126905</v>
      </c>
      <c r="E27" s="438">
        <v>1245381</v>
      </c>
      <c r="F27" s="438">
        <v>15103216</v>
      </c>
      <c r="G27" s="438">
        <v>7418563</v>
      </c>
      <c r="H27" s="438">
        <v>75028</v>
      </c>
      <c r="I27" s="438">
        <v>1660</v>
      </c>
      <c r="J27" s="438">
        <v>26108570</v>
      </c>
      <c r="K27" s="438"/>
      <c r="L27" s="440">
        <f>SUM(M27:Z27)</f>
        <v>574702791</v>
      </c>
      <c r="M27" s="438">
        <v>238109303</v>
      </c>
      <c r="N27" s="438">
        <v>59471411</v>
      </c>
      <c r="O27" s="438">
        <v>46413531</v>
      </c>
      <c r="P27" s="440">
        <v>20000</v>
      </c>
      <c r="Q27" s="440">
        <v>1403854</v>
      </c>
      <c r="R27" s="440">
        <v>162412596</v>
      </c>
      <c r="S27" s="440"/>
      <c r="T27" s="440">
        <v>11000</v>
      </c>
      <c r="U27" s="438">
        <v>73829</v>
      </c>
      <c r="V27" s="438">
        <v>18542852</v>
      </c>
      <c r="W27" s="438">
        <v>25200108</v>
      </c>
      <c r="X27" s="438">
        <v>20134727</v>
      </c>
      <c r="Y27" s="438"/>
      <c r="Z27" s="438">
        <v>2909580</v>
      </c>
      <c r="AA27" s="438"/>
      <c r="AB27" s="440">
        <f>+B27-L27</f>
        <v>-6623468</v>
      </c>
    </row>
    <row r="28" spans="1:30" ht="15" customHeight="1" x14ac:dyDescent="0.2">
      <c r="A28" s="437"/>
      <c r="B28" s="438"/>
      <c r="C28" s="438"/>
      <c r="D28" s="438"/>
      <c r="E28" s="438"/>
      <c r="F28" s="438"/>
      <c r="G28" s="438"/>
      <c r="H28" s="438"/>
      <c r="I28" s="438"/>
      <c r="J28" s="438"/>
      <c r="K28" s="438"/>
      <c r="L28" s="440"/>
      <c r="M28" s="438"/>
      <c r="N28" s="438"/>
      <c r="O28" s="438"/>
      <c r="P28" s="440"/>
      <c r="Q28" s="440"/>
      <c r="R28" s="440"/>
      <c r="S28" s="440"/>
      <c r="T28" s="440"/>
      <c r="U28" s="438"/>
      <c r="V28" s="438"/>
      <c r="W28" s="438"/>
      <c r="X28" s="438"/>
      <c r="Y28" s="438"/>
      <c r="Z28" s="438"/>
      <c r="AA28" s="438"/>
      <c r="AB28" s="440"/>
    </row>
    <row r="29" spans="1:30" ht="15" customHeight="1" x14ac:dyDescent="0.2">
      <c r="A29" s="437" t="s">
        <v>1208</v>
      </c>
      <c r="B29" s="438">
        <f>SUM(D29:J29)</f>
        <v>640603725</v>
      </c>
      <c r="C29" s="438"/>
      <c r="D29" s="438">
        <v>590275103</v>
      </c>
      <c r="E29" s="438">
        <v>1489437</v>
      </c>
      <c r="F29" s="438">
        <v>20458903</v>
      </c>
      <c r="G29" s="438">
        <v>5635231</v>
      </c>
      <c r="H29" s="438">
        <v>88552</v>
      </c>
      <c r="I29" s="438">
        <v>10875</v>
      </c>
      <c r="J29" s="438">
        <v>22645624</v>
      </c>
      <c r="K29" s="438"/>
      <c r="L29" s="440">
        <f>SUM(M29:Z29)</f>
        <v>601372322</v>
      </c>
      <c r="M29" s="438">
        <v>243026825</v>
      </c>
      <c r="N29" s="438">
        <v>63789898</v>
      </c>
      <c r="O29" s="438">
        <v>64191947</v>
      </c>
      <c r="P29" s="440"/>
      <c r="Q29" s="440">
        <v>1855817</v>
      </c>
      <c r="R29" s="440">
        <v>170110054</v>
      </c>
      <c r="S29" s="440"/>
      <c r="T29" s="440">
        <v>11000</v>
      </c>
      <c r="U29" s="438">
        <v>91856</v>
      </c>
      <c r="V29" s="438">
        <v>14493163</v>
      </c>
      <c r="W29" s="438">
        <v>12911744</v>
      </c>
      <c r="X29" s="438">
        <v>25774597</v>
      </c>
      <c r="Y29" s="438">
        <v>39851</v>
      </c>
      <c r="Z29" s="438">
        <v>5075570</v>
      </c>
      <c r="AA29" s="438"/>
      <c r="AB29" s="440">
        <f>+B29-L29</f>
        <v>39231403</v>
      </c>
    </row>
    <row r="30" spans="1:30" ht="15" customHeight="1" x14ac:dyDescent="0.2">
      <c r="A30" s="437"/>
      <c r="B30" s="438"/>
      <c r="C30" s="438"/>
      <c r="D30" s="438"/>
      <c r="E30" s="438"/>
      <c r="F30" s="438"/>
      <c r="G30" s="438"/>
      <c r="H30" s="438"/>
      <c r="I30" s="438"/>
      <c r="J30" s="438"/>
      <c r="K30" s="438"/>
      <c r="L30" s="440"/>
      <c r="M30" s="438"/>
      <c r="N30" s="438"/>
      <c r="O30" s="438"/>
      <c r="P30" s="440"/>
      <c r="Q30" s="440"/>
      <c r="R30" s="440"/>
      <c r="S30" s="440"/>
      <c r="T30" s="440"/>
      <c r="U30" s="438"/>
      <c r="V30" s="438"/>
      <c r="W30" s="438"/>
      <c r="X30" s="438"/>
      <c r="Y30" s="438"/>
      <c r="Z30" s="438"/>
      <c r="AA30" s="438"/>
      <c r="AB30" s="440"/>
    </row>
    <row r="31" spans="1:30" ht="15" customHeight="1" x14ac:dyDescent="0.2">
      <c r="A31" s="442" t="s">
        <v>1209</v>
      </c>
      <c r="B31" s="440">
        <f>SUM(D31:J31)</f>
        <v>723008679</v>
      </c>
      <c r="C31" s="440"/>
      <c r="D31" s="440">
        <v>667573658</v>
      </c>
      <c r="E31" s="440">
        <v>10225111</v>
      </c>
      <c r="F31" s="440">
        <v>28401188</v>
      </c>
      <c r="G31" s="440">
        <v>10649054</v>
      </c>
      <c r="H31" s="440">
        <v>95571</v>
      </c>
      <c r="I31" s="440">
        <v>3018</v>
      </c>
      <c r="J31" s="440">
        <v>6061079</v>
      </c>
      <c r="K31" s="440"/>
      <c r="L31" s="440">
        <f>SUM(M31:Z31)</f>
        <v>678752135</v>
      </c>
      <c r="M31" s="440">
        <v>260674141</v>
      </c>
      <c r="N31" s="440">
        <v>79027907</v>
      </c>
      <c r="O31" s="440">
        <v>76525704</v>
      </c>
      <c r="P31" s="440"/>
      <c r="Q31" s="440">
        <v>2318200</v>
      </c>
      <c r="R31" s="440">
        <v>182147327</v>
      </c>
      <c r="S31" s="440">
        <v>50000</v>
      </c>
      <c r="T31" s="440">
        <v>15000</v>
      </c>
      <c r="U31" s="440">
        <v>84672</v>
      </c>
      <c r="V31" s="440">
        <v>17420103</v>
      </c>
      <c r="W31" s="440">
        <v>19580555</v>
      </c>
      <c r="X31" s="440">
        <v>33177326</v>
      </c>
      <c r="Y31" s="440"/>
      <c r="Z31" s="440">
        <v>7731200</v>
      </c>
      <c r="AA31" s="440"/>
      <c r="AB31" s="440">
        <f>+B31-L31</f>
        <v>44256544</v>
      </c>
    </row>
    <row r="32" spans="1:30" ht="15" customHeight="1" x14ac:dyDescent="0.2">
      <c r="A32" s="445"/>
      <c r="B32" s="440"/>
      <c r="C32" s="440"/>
      <c r="D32" s="440"/>
      <c r="E32" s="440"/>
      <c r="F32" s="440"/>
      <c r="G32" s="440"/>
      <c r="H32" s="440"/>
      <c r="I32" s="440"/>
      <c r="J32" s="440"/>
      <c r="K32" s="440"/>
      <c r="L32" s="440"/>
      <c r="M32" s="440"/>
      <c r="N32" s="440"/>
      <c r="O32" s="440"/>
      <c r="P32" s="440"/>
      <c r="Q32" s="440"/>
      <c r="R32" s="440"/>
      <c r="S32" s="440"/>
      <c r="T32" s="440"/>
      <c r="U32" s="440"/>
      <c r="V32" s="440"/>
      <c r="W32" s="440"/>
      <c r="X32" s="440"/>
      <c r="Y32" s="440"/>
      <c r="Z32" s="440"/>
      <c r="AA32" s="440"/>
      <c r="AB32" s="440"/>
    </row>
    <row r="33" spans="1:28" ht="15" customHeight="1" x14ac:dyDescent="0.2">
      <c r="A33" s="442" t="s">
        <v>1365</v>
      </c>
      <c r="B33" s="440">
        <v>796215324</v>
      </c>
      <c r="C33" s="440"/>
      <c r="D33" s="440">
        <v>737008177</v>
      </c>
      <c r="E33" s="440">
        <v>8886553</v>
      </c>
      <c r="F33" s="440">
        <v>34086798</v>
      </c>
      <c r="G33" s="440">
        <v>4324317</v>
      </c>
      <c r="H33" s="440">
        <v>1120365</v>
      </c>
      <c r="I33" s="440">
        <v>5793</v>
      </c>
      <c r="J33" s="440">
        <v>10783321</v>
      </c>
      <c r="K33" s="440"/>
      <c r="L33" s="440">
        <v>779895422</v>
      </c>
      <c r="M33" s="440">
        <v>287519221</v>
      </c>
      <c r="N33" s="440">
        <v>92991012</v>
      </c>
      <c r="O33" s="440">
        <v>95433434</v>
      </c>
      <c r="P33" s="440"/>
      <c r="Q33" s="440">
        <v>2671970</v>
      </c>
      <c r="R33" s="440">
        <v>199244562</v>
      </c>
      <c r="S33" s="440"/>
      <c r="T33" s="440">
        <v>20000</v>
      </c>
      <c r="U33" s="440">
        <v>81398</v>
      </c>
      <c r="V33" s="440">
        <v>21340545</v>
      </c>
      <c r="W33" s="440">
        <v>61218857</v>
      </c>
      <c r="X33" s="440">
        <v>16040413</v>
      </c>
      <c r="Y33" s="440"/>
      <c r="Z33" s="440">
        <v>3334010</v>
      </c>
      <c r="AA33" s="440"/>
      <c r="AB33" s="440">
        <v>16319902</v>
      </c>
    </row>
    <row r="34" spans="1:28" ht="15" customHeight="1" x14ac:dyDescent="0.2">
      <c r="A34" s="445"/>
      <c r="B34" s="440"/>
      <c r="C34" s="440"/>
      <c r="D34" s="440"/>
      <c r="E34" s="440"/>
      <c r="F34" s="440"/>
      <c r="G34" s="440"/>
      <c r="H34" s="440"/>
      <c r="I34" s="440"/>
      <c r="J34" s="440"/>
      <c r="K34" s="440"/>
      <c r="L34" s="440"/>
      <c r="M34" s="440"/>
      <c r="N34" s="440"/>
      <c r="O34" s="440"/>
      <c r="P34" s="440"/>
      <c r="Q34" s="440"/>
      <c r="R34" s="440"/>
      <c r="S34" s="440"/>
      <c r="T34" s="440"/>
      <c r="U34" s="440"/>
      <c r="V34" s="440"/>
      <c r="W34" s="440"/>
      <c r="X34" s="440"/>
      <c r="Y34" s="440"/>
      <c r="Z34" s="440"/>
      <c r="AA34" s="440"/>
      <c r="AB34" s="440"/>
    </row>
    <row r="35" spans="1:28" ht="15" customHeight="1" x14ac:dyDescent="0.2">
      <c r="A35" s="442" t="s">
        <v>1366</v>
      </c>
      <c r="B35" s="441">
        <v>842563538</v>
      </c>
      <c r="D35" s="440">
        <v>777601137</v>
      </c>
      <c r="E35" s="440">
        <v>7919117</v>
      </c>
      <c r="F35" s="440">
        <v>33857390</v>
      </c>
      <c r="G35" s="440">
        <v>8046432</v>
      </c>
      <c r="H35" s="440">
        <v>866961</v>
      </c>
      <c r="I35" s="440">
        <v>119006</v>
      </c>
      <c r="J35" s="440">
        <v>14153495</v>
      </c>
      <c r="K35" s="440"/>
      <c r="L35" s="440">
        <v>846961972</v>
      </c>
      <c r="M35" s="440">
        <v>328704131</v>
      </c>
      <c r="N35" s="440">
        <v>109989821</v>
      </c>
      <c r="O35" s="440">
        <v>101870644</v>
      </c>
      <c r="P35" s="440"/>
      <c r="Q35" s="440">
        <v>2996809</v>
      </c>
      <c r="R35" s="440">
        <v>218089504</v>
      </c>
      <c r="S35" s="440">
        <v>34480</v>
      </c>
      <c r="T35" s="440">
        <v>20000</v>
      </c>
      <c r="U35" s="440">
        <v>83346</v>
      </c>
      <c r="V35" s="440">
        <v>23972846</v>
      </c>
      <c r="W35" s="440">
        <v>44515903</v>
      </c>
      <c r="X35" s="440">
        <v>12419776</v>
      </c>
      <c r="Y35" s="440"/>
      <c r="Z35" s="440">
        <v>4264712</v>
      </c>
      <c r="AA35" s="440"/>
      <c r="AB35" s="440">
        <f>+B35-L35</f>
        <v>-4398434</v>
      </c>
    </row>
    <row r="36" spans="1:28" ht="15" customHeight="1" thickBot="1" x14ac:dyDescent="0.25">
      <c r="A36" s="443"/>
      <c r="B36" s="444"/>
      <c r="C36" s="444"/>
      <c r="D36" s="444"/>
      <c r="E36" s="444"/>
      <c r="F36" s="444"/>
      <c r="G36" s="444"/>
      <c r="H36" s="444"/>
      <c r="I36" s="444"/>
      <c r="J36" s="444"/>
      <c r="K36" s="444"/>
      <c r="L36" s="444"/>
      <c r="M36" s="444"/>
      <c r="N36" s="444"/>
      <c r="O36" s="444"/>
      <c r="P36" s="444"/>
      <c r="Q36" s="444"/>
      <c r="R36" s="444"/>
      <c r="S36" s="444"/>
      <c r="T36" s="444"/>
      <c r="U36" s="444"/>
      <c r="V36" s="444"/>
      <c r="W36" s="444"/>
      <c r="X36" s="444"/>
      <c r="Y36" s="444"/>
      <c r="Z36" s="444"/>
      <c r="AA36" s="444"/>
      <c r="AB36" s="444"/>
    </row>
    <row r="37" spans="1:28" ht="6.75" customHeight="1" thickTop="1" x14ac:dyDescent="0.2">
      <c r="A37" s="445"/>
      <c r="B37" s="440"/>
      <c r="C37" s="440"/>
      <c r="D37" s="440"/>
      <c r="E37" s="440"/>
      <c r="F37" s="440"/>
      <c r="G37" s="440"/>
      <c r="H37" s="440"/>
      <c r="I37" s="440"/>
      <c r="J37" s="440"/>
      <c r="K37" s="440"/>
      <c r="L37" s="440"/>
      <c r="M37" s="440"/>
      <c r="N37" s="440"/>
      <c r="O37" s="440"/>
      <c r="P37" s="440"/>
      <c r="Q37" s="440"/>
      <c r="R37" s="440"/>
      <c r="S37" s="440"/>
      <c r="T37" s="440"/>
      <c r="U37" s="440"/>
      <c r="V37" s="440"/>
      <c r="W37" s="440"/>
      <c r="X37" s="440"/>
      <c r="Y37" s="440"/>
      <c r="Z37" s="440"/>
      <c r="AA37" s="440"/>
      <c r="AB37" s="440"/>
    </row>
    <row r="38" spans="1:28" ht="15" customHeight="1" x14ac:dyDescent="0.2">
      <c r="A38" s="1094" t="s">
        <v>541</v>
      </c>
      <c r="B38" s="1094"/>
      <c r="C38" s="1094"/>
      <c r="D38" s="1094"/>
      <c r="E38" s="1094"/>
      <c r="F38" s="1094"/>
      <c r="G38" s="1094"/>
      <c r="H38" s="1094"/>
      <c r="I38" s="1094"/>
      <c r="J38" s="1094"/>
      <c r="K38" s="1094"/>
      <c r="L38" s="1094"/>
      <c r="M38" s="1094"/>
      <c r="N38" s="1094"/>
      <c r="O38" s="1094"/>
      <c r="P38" s="1094"/>
      <c r="Q38" s="1094"/>
      <c r="R38" s="1094"/>
      <c r="S38" s="1094"/>
      <c r="T38" s="1094"/>
      <c r="U38" s="1094"/>
      <c r="V38" s="1094"/>
      <c r="W38" s="1094"/>
      <c r="X38" s="1094"/>
      <c r="Y38" s="1094"/>
      <c r="Z38" s="1094"/>
      <c r="AA38" s="1094"/>
      <c r="AB38" s="1094"/>
    </row>
    <row r="39" spans="1:28" ht="15" customHeight="1" x14ac:dyDescent="0.2">
      <c r="A39" s="1079" t="s">
        <v>1210</v>
      </c>
      <c r="B39" s="1079"/>
      <c r="C39" s="1079"/>
      <c r="D39" s="1079"/>
      <c r="E39" s="1079"/>
      <c r="F39" s="1079"/>
      <c r="G39" s="1079"/>
      <c r="H39" s="1079"/>
      <c r="I39" s="1079"/>
      <c r="J39" s="1079"/>
      <c r="K39" s="1079"/>
      <c r="L39" s="1079"/>
      <c r="M39" s="1079"/>
      <c r="N39" s="1079"/>
      <c r="O39" s="1079"/>
      <c r="P39" s="1079"/>
      <c r="Q39" s="1079"/>
      <c r="R39" s="1079"/>
      <c r="S39" s="1079"/>
      <c r="T39" s="1079"/>
      <c r="U39" s="1079"/>
      <c r="V39" s="1079"/>
      <c r="W39" s="1079"/>
      <c r="X39" s="1079"/>
      <c r="Y39" s="1079"/>
      <c r="Z39" s="1079"/>
      <c r="AA39" s="1079"/>
      <c r="AB39" s="1079"/>
    </row>
    <row r="40" spans="1:28" ht="15" customHeight="1" x14ac:dyDescent="0.2">
      <c r="A40" s="931" t="s">
        <v>1211</v>
      </c>
      <c r="B40" s="931"/>
      <c r="C40" s="931"/>
      <c r="D40" s="931"/>
      <c r="E40" s="931"/>
      <c r="F40" s="931"/>
      <c r="G40" s="931"/>
      <c r="H40" s="931"/>
      <c r="I40" s="931"/>
      <c r="J40" s="931"/>
      <c r="K40" s="931"/>
      <c r="L40" s="931"/>
      <c r="M40" s="931"/>
      <c r="N40" s="931"/>
      <c r="O40" s="931"/>
      <c r="P40" s="931"/>
      <c r="Q40" s="931"/>
      <c r="R40" s="931"/>
      <c r="S40" s="931"/>
      <c r="T40" s="931"/>
      <c r="U40" s="931"/>
      <c r="V40" s="931"/>
      <c r="W40" s="931"/>
      <c r="X40" s="931"/>
      <c r="Y40" s="931"/>
      <c r="Z40" s="931"/>
      <c r="AA40" s="931"/>
      <c r="AB40" s="931"/>
    </row>
    <row r="41" spans="1:28" ht="15" customHeight="1" x14ac:dyDescent="0.2">
      <c r="A41" s="1093" t="s">
        <v>1212</v>
      </c>
      <c r="B41" s="1093"/>
      <c r="C41" s="1093"/>
      <c r="D41" s="1093"/>
      <c r="E41" s="1093"/>
      <c r="F41" s="1093"/>
      <c r="G41" s="1093"/>
      <c r="H41" s="1093"/>
      <c r="I41" s="1093"/>
      <c r="J41" s="1093"/>
      <c r="K41" s="1093"/>
      <c r="L41" s="1093"/>
      <c r="M41" s="1093"/>
      <c r="N41" s="1093"/>
      <c r="O41" s="1093"/>
      <c r="P41" s="1093"/>
      <c r="Q41" s="1093"/>
      <c r="R41" s="1093"/>
      <c r="S41" s="1093"/>
      <c r="T41" s="1093"/>
      <c r="U41" s="1093"/>
      <c r="V41" s="1093"/>
      <c r="W41" s="1093"/>
      <c r="X41" s="1093"/>
      <c r="Y41" s="1093"/>
      <c r="Z41" s="1093"/>
      <c r="AA41" s="1093"/>
      <c r="AB41" s="1093"/>
    </row>
    <row r="42" spans="1:28" ht="15" customHeight="1" x14ac:dyDescent="0.2">
      <c r="A42" s="931" t="s">
        <v>1213</v>
      </c>
      <c r="B42" s="931"/>
      <c r="C42" s="931"/>
      <c r="D42" s="931"/>
      <c r="E42" s="931"/>
      <c r="F42" s="931"/>
      <c r="G42" s="931"/>
      <c r="H42" s="931"/>
      <c r="I42" s="931"/>
      <c r="J42" s="931"/>
      <c r="K42" s="931"/>
      <c r="L42" s="931"/>
      <c r="M42" s="931"/>
      <c r="N42" s="931"/>
      <c r="O42" s="931"/>
      <c r="P42" s="931"/>
      <c r="Q42" s="931"/>
      <c r="R42" s="931"/>
      <c r="S42" s="931"/>
      <c r="T42" s="931"/>
      <c r="U42" s="931"/>
      <c r="V42" s="931"/>
      <c r="W42" s="931"/>
      <c r="X42" s="931"/>
      <c r="Y42" s="931"/>
      <c r="Z42" s="931"/>
      <c r="AA42" s="931"/>
      <c r="AB42" s="931"/>
    </row>
    <row r="43" spans="1:28" ht="15" customHeight="1" x14ac:dyDescent="0.2">
      <c r="A43" s="1093" t="s">
        <v>1362</v>
      </c>
      <c r="B43" s="1093"/>
      <c r="C43" s="1093"/>
      <c r="D43" s="1093"/>
      <c r="E43" s="1093"/>
      <c r="F43" s="1093"/>
      <c r="G43" s="1093"/>
      <c r="H43" s="1093"/>
      <c r="I43" s="1093"/>
      <c r="J43" s="1093"/>
      <c r="K43" s="1093"/>
      <c r="L43" s="1093"/>
      <c r="M43" s="1093"/>
      <c r="N43" s="1093"/>
      <c r="O43" s="1093"/>
      <c r="P43" s="1093"/>
      <c r="Q43" s="1093"/>
      <c r="R43" s="1093"/>
      <c r="S43" s="1093"/>
      <c r="T43" s="1093"/>
      <c r="U43" s="1093"/>
      <c r="V43" s="1093"/>
      <c r="W43" s="1093"/>
      <c r="X43" s="1093"/>
      <c r="Y43" s="1093"/>
      <c r="Z43" s="1093"/>
      <c r="AA43" s="1093"/>
      <c r="AB43" s="1093"/>
    </row>
    <row r="44" spans="1:28" ht="15" customHeight="1" x14ac:dyDescent="0.2">
      <c r="A44" s="1093" t="s">
        <v>1363</v>
      </c>
      <c r="B44" s="1093"/>
      <c r="C44" s="1093"/>
      <c r="D44" s="1093"/>
      <c r="E44" s="1093"/>
      <c r="F44" s="1093"/>
      <c r="G44" s="1093"/>
      <c r="H44" s="1093"/>
      <c r="I44" s="1093"/>
      <c r="J44" s="1093"/>
      <c r="K44" s="1093"/>
      <c r="L44" s="1093"/>
      <c r="M44" s="1093"/>
      <c r="N44" s="1093"/>
      <c r="O44" s="1093"/>
      <c r="P44" s="1093"/>
      <c r="Q44" s="1093"/>
      <c r="R44" s="1093"/>
      <c r="S44" s="1093"/>
      <c r="T44" s="1093"/>
      <c r="U44" s="1093"/>
      <c r="V44" s="1093"/>
      <c r="W44" s="1093"/>
      <c r="X44" s="1093"/>
      <c r="Y44" s="1093"/>
      <c r="Z44" s="1093"/>
      <c r="AA44" s="1093"/>
      <c r="AB44" s="1093"/>
    </row>
    <row r="45" spans="1:28" ht="15" customHeight="1" x14ac:dyDescent="0.2">
      <c r="A45" s="1093" t="s">
        <v>1364</v>
      </c>
      <c r="B45" s="1093"/>
      <c r="C45" s="1093"/>
      <c r="D45" s="1093"/>
      <c r="E45" s="1093"/>
      <c r="F45" s="1093"/>
      <c r="G45" s="1093"/>
      <c r="H45" s="1093"/>
      <c r="I45" s="1093"/>
      <c r="J45" s="1093"/>
      <c r="K45" s="1093"/>
      <c r="L45" s="1093"/>
      <c r="M45" s="1093"/>
      <c r="N45" s="1093"/>
      <c r="O45" s="1093"/>
      <c r="P45" s="1093"/>
      <c r="Q45" s="1093"/>
      <c r="R45" s="1093"/>
      <c r="S45" s="1093"/>
      <c r="T45" s="1093"/>
      <c r="U45" s="1093"/>
      <c r="V45" s="1093"/>
      <c r="W45" s="1093"/>
      <c r="X45" s="1093"/>
      <c r="Y45" s="1093"/>
      <c r="Z45" s="1093"/>
      <c r="AA45" s="1093"/>
      <c r="AB45" s="1093"/>
    </row>
    <row r="46" spans="1:28" ht="15" customHeight="1" x14ac:dyDescent="0.2">
      <c r="A46" s="1079" t="s">
        <v>1367</v>
      </c>
      <c r="B46" s="1079"/>
      <c r="C46" s="1079"/>
      <c r="D46" s="1079"/>
      <c r="E46" s="1079"/>
      <c r="F46" s="1079"/>
      <c r="G46" s="1079"/>
      <c r="H46" s="1079"/>
      <c r="I46" s="1079"/>
      <c r="J46" s="1079"/>
      <c r="K46" s="1079"/>
      <c r="L46" s="1079"/>
      <c r="M46" s="1079"/>
      <c r="N46" s="1079"/>
      <c r="O46" s="1079"/>
      <c r="P46" s="1079"/>
      <c r="Q46" s="1079"/>
      <c r="R46" s="1079"/>
      <c r="S46" s="1079"/>
      <c r="T46" s="1079"/>
      <c r="U46" s="1079"/>
      <c r="V46" s="1079"/>
      <c r="W46" s="1079"/>
      <c r="X46" s="1079"/>
      <c r="Y46" s="1079"/>
      <c r="Z46" s="1079"/>
      <c r="AA46" s="1079"/>
      <c r="AB46" s="1079"/>
    </row>
    <row r="47" spans="1:28" x14ac:dyDescent="0.2">
      <c r="A47" s="93"/>
      <c r="B47" s="1081"/>
      <c r="C47" s="1081"/>
      <c r="D47" s="1081"/>
      <c r="E47" s="1081"/>
      <c r="F47" s="1081"/>
      <c r="G47" s="1081"/>
      <c r="H47" s="1081"/>
      <c r="I47" s="1081"/>
      <c r="J47" s="1081"/>
      <c r="K47" s="1081"/>
      <c r="L47" s="1081"/>
      <c r="M47" s="1081"/>
      <c r="N47" s="1081"/>
      <c r="O47" s="1081"/>
      <c r="P47" s="1081"/>
      <c r="Q47" s="1081"/>
      <c r="R47" s="1081"/>
      <c r="S47" s="1081"/>
      <c r="T47" s="1081"/>
      <c r="U47" s="1081"/>
      <c r="V47" s="1081"/>
      <c r="W47" s="1081"/>
      <c r="X47" s="1081"/>
      <c r="Y47" s="1081"/>
      <c r="Z47" s="1081"/>
      <c r="AA47" s="1081"/>
      <c r="AB47" s="1081"/>
    </row>
    <row r="48" spans="1:28" hidden="1" x14ac:dyDescent="0.2">
      <c r="A48" s="93"/>
      <c r="B48" s="1081"/>
      <c r="C48" s="1081"/>
      <c r="D48" s="1081"/>
      <c r="E48" s="1081"/>
      <c r="F48" s="1081"/>
      <c r="G48" s="1081"/>
      <c r="H48" s="1081"/>
      <c r="I48" s="1081"/>
      <c r="J48" s="1081"/>
      <c r="K48" s="1081"/>
      <c r="L48" s="1081"/>
      <c r="M48" s="1081"/>
      <c r="N48" s="1081"/>
      <c r="O48" s="1081"/>
      <c r="P48" s="1081"/>
      <c r="Q48" s="1081"/>
      <c r="R48" s="1081"/>
      <c r="S48" s="1081"/>
      <c r="T48" s="1081"/>
      <c r="U48" s="1081"/>
      <c r="V48" s="1081"/>
      <c r="W48" s="1081"/>
      <c r="X48" s="1081"/>
      <c r="Y48" s="1081"/>
      <c r="Z48" s="1081"/>
      <c r="AA48" s="1081"/>
      <c r="AB48" s="1081"/>
    </row>
    <row r="49" spans="1:28" hidden="1" x14ac:dyDescent="0.2">
      <c r="A49" s="173"/>
      <c r="B49" s="33"/>
      <c r="C49" s="33"/>
      <c r="D49" s="33"/>
      <c r="E49" s="33"/>
      <c r="F49" s="33"/>
      <c r="G49" s="33"/>
      <c r="H49" s="33"/>
      <c r="I49" s="33"/>
      <c r="J49" s="33"/>
      <c r="K49" s="33"/>
      <c r="L49" s="33"/>
      <c r="M49" s="33"/>
      <c r="N49" s="33"/>
      <c r="O49" s="33"/>
      <c r="P49" s="33"/>
      <c r="Q49" s="33"/>
      <c r="R49" s="33"/>
      <c r="S49" s="33"/>
      <c r="T49" s="33"/>
      <c r="U49" s="33"/>
      <c r="V49" s="33"/>
      <c r="W49" s="33"/>
      <c r="X49" s="33"/>
      <c r="Y49" s="33"/>
      <c r="Z49" s="33"/>
      <c r="AA49" s="33"/>
      <c r="AB49" s="33"/>
    </row>
    <row r="50" spans="1:28" hidden="1" x14ac:dyDescent="0.2">
      <c r="A50" s="173"/>
      <c r="B50" s="33"/>
      <c r="C50" s="33"/>
      <c r="D50" s="33"/>
      <c r="E50" s="33"/>
      <c r="F50" s="33"/>
      <c r="G50" s="33"/>
      <c r="H50" s="33"/>
      <c r="I50" s="33"/>
      <c r="J50" s="33"/>
      <c r="K50" s="33"/>
      <c r="L50" s="33"/>
      <c r="M50" s="33"/>
      <c r="N50" s="33"/>
      <c r="O50" s="33"/>
      <c r="P50" s="33"/>
      <c r="Q50" s="33"/>
      <c r="R50" s="33"/>
      <c r="S50" s="33"/>
      <c r="T50" s="33"/>
      <c r="U50" s="33"/>
      <c r="V50" s="33"/>
      <c r="W50" s="33"/>
      <c r="X50" s="33"/>
      <c r="Y50" s="33"/>
      <c r="Z50" s="33"/>
      <c r="AA50" s="33"/>
      <c r="AB50" s="33"/>
    </row>
    <row r="51" spans="1:28" hidden="1" x14ac:dyDescent="0.2">
      <c r="A51" s="93"/>
      <c r="B51" s="1081"/>
      <c r="C51" s="1081"/>
      <c r="D51" s="1081"/>
      <c r="E51" s="1081"/>
      <c r="F51" s="1081"/>
      <c r="G51" s="1081"/>
      <c r="H51" s="1081"/>
      <c r="I51" s="1081"/>
      <c r="J51" s="1081"/>
      <c r="K51" s="1081"/>
      <c r="L51" s="1081"/>
      <c r="M51" s="1081"/>
      <c r="N51" s="1081"/>
      <c r="O51" s="1081"/>
      <c r="P51" s="1081"/>
      <c r="Q51" s="1081"/>
      <c r="R51" s="1081"/>
      <c r="S51" s="1081"/>
      <c r="T51" s="1081"/>
      <c r="U51" s="1081"/>
      <c r="V51" s="1081"/>
      <c r="W51" s="1081"/>
      <c r="X51" s="1081"/>
      <c r="Y51" s="1081"/>
      <c r="Z51" s="1081"/>
      <c r="AA51" s="1081"/>
      <c r="AB51" s="1081"/>
    </row>
    <row r="52" spans="1:28" hidden="1" x14ac:dyDescent="0.2">
      <c r="A52" s="183"/>
      <c r="B52" s="1081"/>
      <c r="C52" s="1081"/>
      <c r="D52" s="1081"/>
      <c r="E52" s="1081"/>
      <c r="F52" s="1081"/>
      <c r="G52" s="1081"/>
      <c r="H52" s="1081"/>
      <c r="I52" s="1081"/>
      <c r="J52" s="1081"/>
      <c r="K52" s="1081"/>
      <c r="L52" s="1081"/>
      <c r="M52" s="1081"/>
      <c r="N52" s="1081"/>
      <c r="O52" s="1081"/>
      <c r="P52" s="1081"/>
      <c r="Q52" s="1081"/>
      <c r="R52" s="1081"/>
      <c r="S52" s="1081"/>
      <c r="T52" s="1081"/>
      <c r="U52" s="1081"/>
      <c r="V52" s="1081"/>
      <c r="W52" s="1081"/>
      <c r="X52" s="1081"/>
      <c r="Y52" s="1081"/>
      <c r="Z52" s="1081"/>
      <c r="AA52" s="1081"/>
      <c r="AB52" s="1081"/>
    </row>
    <row r="53" spans="1:28" hidden="1" x14ac:dyDescent="0.2">
      <c r="A53" s="33"/>
      <c r="B53" s="33"/>
      <c r="C53" s="33"/>
      <c r="D53" s="33"/>
      <c r="E53" s="33"/>
      <c r="F53" s="33"/>
      <c r="G53" s="33"/>
      <c r="H53" s="33"/>
      <c r="I53" s="33"/>
      <c r="J53" s="33"/>
      <c r="K53" s="33"/>
      <c r="L53" s="33"/>
      <c r="M53" s="33"/>
      <c r="N53" s="33"/>
      <c r="O53" s="33"/>
      <c r="P53" s="33"/>
      <c r="Q53" s="33"/>
      <c r="R53" s="33"/>
      <c r="S53" s="33"/>
      <c r="T53" s="33"/>
      <c r="U53" s="33"/>
      <c r="V53" s="33"/>
      <c r="W53" s="33"/>
      <c r="X53" s="33"/>
      <c r="Y53" s="33"/>
      <c r="Z53" s="33"/>
      <c r="AA53" s="33"/>
      <c r="AB53" s="33"/>
    </row>
    <row r="54" spans="1:28" hidden="1" x14ac:dyDescent="0.2">
      <c r="A54" s="436"/>
      <c r="B54" s="33"/>
      <c r="C54" s="33"/>
      <c r="D54" s="436"/>
      <c r="E54" s="436"/>
      <c r="F54" s="436"/>
      <c r="G54" s="436"/>
      <c r="H54" s="436"/>
      <c r="I54" s="436"/>
      <c r="J54" s="436"/>
      <c r="K54" s="436"/>
      <c r="L54" s="436"/>
      <c r="M54" s="436"/>
      <c r="N54" s="436"/>
      <c r="O54" s="436"/>
      <c r="P54" s="436"/>
      <c r="Q54" s="436"/>
      <c r="R54" s="436"/>
      <c r="S54" s="436"/>
      <c r="T54" s="436"/>
      <c r="U54" s="436"/>
      <c r="V54" s="436"/>
      <c r="W54" s="436"/>
      <c r="X54" s="436"/>
      <c r="Y54" s="436"/>
      <c r="Z54" s="436"/>
      <c r="AA54" s="436"/>
      <c r="AB54" s="436"/>
    </row>
  </sheetData>
  <mergeCells count="46">
    <mergeCell ref="A44:AB44"/>
    <mergeCell ref="A45:AB45"/>
    <mergeCell ref="A46:AB46"/>
    <mergeCell ref="A38:AB38"/>
    <mergeCell ref="A40:AB40"/>
    <mergeCell ref="A41:AB41"/>
    <mergeCell ref="A42:AB42"/>
    <mergeCell ref="A43:AB43"/>
    <mergeCell ref="A2:AB2"/>
    <mergeCell ref="A3:AB3"/>
    <mergeCell ref="A5:A11"/>
    <mergeCell ref="U8:U11"/>
    <mergeCell ref="C5:J6"/>
    <mergeCell ref="O8:O11"/>
    <mergeCell ref="F8:F11"/>
    <mergeCell ref="L5:Z6"/>
    <mergeCell ref="V7:Z7"/>
    <mergeCell ref="AB5:AB11"/>
    <mergeCell ref="B7:B11"/>
    <mergeCell ref="Q8:Q11"/>
    <mergeCell ref="R8:R11"/>
    <mergeCell ref="D7:E7"/>
    <mergeCell ref="Y8:Y11"/>
    <mergeCell ref="P8:P11"/>
    <mergeCell ref="B51:AB52"/>
    <mergeCell ref="F7:J7"/>
    <mergeCell ref="D8:D11"/>
    <mergeCell ref="E8:E11"/>
    <mergeCell ref="A39:AB39"/>
    <mergeCell ref="N8:N11"/>
    <mergeCell ref="V8:V11"/>
    <mergeCell ref="W8:W11"/>
    <mergeCell ref="L7:L11"/>
    <mergeCell ref="Z8:Z11"/>
    <mergeCell ref="X8:X11"/>
    <mergeCell ref="T8:T11"/>
    <mergeCell ref="B47:AB48"/>
    <mergeCell ref="P7:U7"/>
    <mergeCell ref="M7:O7"/>
    <mergeCell ref="S8:S11"/>
    <mergeCell ref="G8:G11"/>
    <mergeCell ref="H8:H11"/>
    <mergeCell ref="I8:I11"/>
    <mergeCell ref="M8:M11"/>
    <mergeCell ref="J8:J11"/>
    <mergeCell ref="K8:K11"/>
  </mergeCells>
  <pageMargins left="0.23622047244094491" right="0.15748031496062992" top="0.74803149606299213" bottom="0.74803149606299213" header="0.31496062992125984" footer="0.31496062992125984"/>
  <pageSetup scale="35"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Z72"/>
  <sheetViews>
    <sheetView showGridLines="0" workbookViewId="0"/>
  </sheetViews>
  <sheetFormatPr baseColWidth="10" defaultColWidth="0" defaultRowHeight="15" zeroHeight="1" x14ac:dyDescent="0.2"/>
  <cols>
    <col min="1" max="1" width="53.42578125" style="8" customWidth="1"/>
    <col min="2" max="2" width="15" style="8" customWidth="1"/>
    <col min="3" max="3" width="13.28515625" style="8" customWidth="1"/>
    <col min="4" max="4" width="14.7109375" style="8" customWidth="1"/>
    <col min="5" max="5" width="15.140625" style="8" customWidth="1"/>
    <col min="6" max="6" width="12.5703125" style="8" customWidth="1"/>
    <col min="7" max="7" width="2.28515625" style="8" customWidth="1"/>
    <col min="8" max="8" width="14.140625" style="8" customWidth="1"/>
    <col min="9" max="9" width="13.28515625" style="8" customWidth="1"/>
    <col min="10" max="11" width="14.28515625" style="8" customWidth="1"/>
    <col min="12" max="12" width="13" style="8" bestFit="1" customWidth="1"/>
    <col min="13" max="13" width="3.140625" style="8" customWidth="1"/>
    <col min="14" max="19" width="0" style="8" hidden="1" customWidth="1"/>
    <col min="20" max="16384" width="11.42578125" style="8" hidden="1"/>
  </cols>
  <sheetData>
    <row r="1" spans="1:26" s="59" customFormat="1" ht="15" customHeight="1" x14ac:dyDescent="0.2">
      <c r="A1" s="36"/>
      <c r="B1" s="61"/>
      <c r="C1" s="61"/>
      <c r="D1" s="61"/>
      <c r="E1" s="61"/>
      <c r="F1" s="61"/>
      <c r="G1" s="61"/>
      <c r="H1" s="61"/>
      <c r="I1" s="61"/>
      <c r="J1" s="61"/>
      <c r="K1" s="61"/>
      <c r="L1" s="61"/>
    </row>
    <row r="2" spans="1:26" s="59" customFormat="1" ht="15" customHeight="1" x14ac:dyDescent="0.2">
      <c r="A2" s="1069" t="s">
        <v>486</v>
      </c>
      <c r="B2" s="1069"/>
      <c r="C2" s="1069"/>
      <c r="D2" s="1069"/>
      <c r="E2" s="1069"/>
      <c r="F2" s="1069"/>
      <c r="G2" s="1069"/>
      <c r="H2" s="1069"/>
      <c r="I2" s="1069"/>
      <c r="J2" s="1069"/>
      <c r="K2" s="1069"/>
      <c r="L2" s="1069"/>
      <c r="M2" s="631"/>
      <c r="N2" s="631"/>
      <c r="O2" s="631"/>
      <c r="P2" s="631"/>
      <c r="Q2" s="631"/>
      <c r="R2" s="631"/>
      <c r="S2" s="631"/>
      <c r="T2" s="631"/>
      <c r="U2" s="631"/>
      <c r="V2" s="631"/>
      <c r="W2" s="631"/>
      <c r="X2" s="631"/>
      <c r="Y2" s="631"/>
      <c r="Z2" s="631"/>
    </row>
    <row r="3" spans="1:26" s="634" customFormat="1" ht="32.25" customHeight="1" x14ac:dyDescent="0.2">
      <c r="A3" s="1047" t="s">
        <v>1287</v>
      </c>
      <c r="B3" s="955"/>
      <c r="C3" s="955"/>
      <c r="D3" s="955"/>
      <c r="E3" s="955"/>
      <c r="F3" s="955"/>
      <c r="G3" s="955"/>
      <c r="H3" s="955"/>
      <c r="I3" s="955"/>
      <c r="J3" s="955"/>
      <c r="K3" s="955"/>
      <c r="L3" s="955"/>
    </row>
    <row r="4" spans="1:26" s="634" customFormat="1" ht="15.75" customHeight="1" thickBot="1" x14ac:dyDescent="0.25">
      <c r="A4" s="860"/>
      <c r="B4" s="860"/>
      <c r="C4" s="860"/>
      <c r="D4" s="860"/>
      <c r="E4" s="860"/>
      <c r="F4" s="860"/>
      <c r="G4" s="860"/>
      <c r="H4" s="860"/>
      <c r="I4" s="860"/>
      <c r="J4" s="860"/>
      <c r="K4" s="860"/>
      <c r="L4" s="860"/>
    </row>
    <row r="5" spans="1:26" ht="16.5" customHeight="1" thickTop="1" thickBot="1" x14ac:dyDescent="0.25">
      <c r="A5" s="1049" t="s">
        <v>53</v>
      </c>
      <c r="B5" s="1095">
        <v>1995</v>
      </c>
      <c r="C5" s="1095"/>
      <c r="D5" s="1095"/>
      <c r="E5" s="1095"/>
      <c r="F5" s="1095"/>
      <c r="G5" s="418"/>
      <c r="H5" s="1095">
        <v>1996</v>
      </c>
      <c r="I5" s="1095"/>
      <c r="J5" s="1095"/>
      <c r="K5" s="1095"/>
      <c r="L5" s="1095"/>
    </row>
    <row r="6" spans="1:26" ht="24" customHeight="1" x14ac:dyDescent="0.2">
      <c r="A6" s="1050"/>
      <c r="B6" s="1045" t="s">
        <v>18</v>
      </c>
      <c r="C6" s="1045" t="s">
        <v>139</v>
      </c>
      <c r="D6" s="1045" t="s">
        <v>140</v>
      </c>
      <c r="E6" s="1045" t="s">
        <v>141</v>
      </c>
      <c r="F6" s="1045" t="s">
        <v>142</v>
      </c>
      <c r="G6" s="419"/>
      <c r="H6" s="1045" t="s">
        <v>18</v>
      </c>
      <c r="I6" s="1045" t="s">
        <v>139</v>
      </c>
      <c r="J6" s="1045" t="s">
        <v>140</v>
      </c>
      <c r="K6" s="1045" t="s">
        <v>141</v>
      </c>
      <c r="L6" s="1045" t="s">
        <v>142</v>
      </c>
    </row>
    <row r="7" spans="1:26" ht="23.25" customHeight="1" thickBot="1" x14ac:dyDescent="0.25">
      <c r="A7" s="1051"/>
      <c r="B7" s="1046"/>
      <c r="C7" s="1046"/>
      <c r="D7" s="1046"/>
      <c r="E7" s="1046"/>
      <c r="F7" s="1046"/>
      <c r="G7" s="420"/>
      <c r="H7" s="1046"/>
      <c r="I7" s="1046"/>
      <c r="J7" s="1046"/>
      <c r="K7" s="1046"/>
      <c r="L7" s="1046"/>
    </row>
    <row r="8" spans="1:26" ht="15" customHeight="1" thickTop="1" x14ac:dyDescent="0.2">
      <c r="A8" s="585"/>
      <c r="B8" s="585"/>
      <c r="C8" s="585"/>
      <c r="D8" s="585"/>
      <c r="E8" s="585"/>
      <c r="F8" s="585"/>
      <c r="G8" s="585"/>
      <c r="H8" s="585"/>
      <c r="I8" s="585"/>
      <c r="J8" s="585"/>
      <c r="K8" s="585"/>
      <c r="L8" s="585"/>
    </row>
    <row r="9" spans="1:26" ht="15" customHeight="1" x14ac:dyDescent="0.2">
      <c r="A9" s="421" t="s">
        <v>54</v>
      </c>
      <c r="B9" s="422">
        <v>48040082</v>
      </c>
      <c r="C9" s="422">
        <v>4249761</v>
      </c>
      <c r="D9" s="422">
        <v>25362746</v>
      </c>
      <c r="E9" s="422">
        <v>16505444</v>
      </c>
      <c r="F9" s="422">
        <v>1922131</v>
      </c>
      <c r="G9" s="422"/>
      <c r="H9" s="422">
        <v>59075361</v>
      </c>
      <c r="I9" s="422">
        <v>5103549</v>
      </c>
      <c r="J9" s="422">
        <v>31197761</v>
      </c>
      <c r="K9" s="422">
        <v>20411007</v>
      </c>
      <c r="L9" s="422">
        <v>2363044</v>
      </c>
    </row>
    <row r="10" spans="1:26" ht="15" customHeight="1" thickBot="1" x14ac:dyDescent="0.25">
      <c r="A10" s="754"/>
      <c r="B10" s="755"/>
      <c r="C10" s="755"/>
      <c r="D10" s="755"/>
      <c r="E10" s="755"/>
      <c r="F10" s="755"/>
      <c r="G10" s="755"/>
      <c r="H10" s="755"/>
      <c r="I10" s="755"/>
      <c r="J10" s="755"/>
      <c r="K10" s="755"/>
      <c r="L10" s="755"/>
    </row>
    <row r="11" spans="1:26" ht="15" customHeight="1" x14ac:dyDescent="0.2">
      <c r="A11" s="423" t="s">
        <v>143</v>
      </c>
      <c r="B11" s="422">
        <v>44674338</v>
      </c>
      <c r="C11" s="422">
        <v>3979172</v>
      </c>
      <c r="D11" s="422">
        <v>24272573</v>
      </c>
      <c r="E11" s="422">
        <v>14583132</v>
      </c>
      <c r="F11" s="422">
        <v>1839461</v>
      </c>
      <c r="G11" s="422"/>
      <c r="H11" s="422">
        <v>55447715</v>
      </c>
      <c r="I11" s="422">
        <v>4798636</v>
      </c>
      <c r="J11" s="422">
        <v>29968309</v>
      </c>
      <c r="K11" s="422">
        <v>18411210</v>
      </c>
      <c r="L11" s="422">
        <v>2269560</v>
      </c>
    </row>
    <row r="12" spans="1:26" ht="15" customHeight="1" x14ac:dyDescent="0.2">
      <c r="A12" s="423" t="s">
        <v>1199</v>
      </c>
      <c r="B12" s="422">
        <v>42439618</v>
      </c>
      <c r="C12" s="422">
        <v>3979172</v>
      </c>
      <c r="D12" s="422">
        <v>22799127</v>
      </c>
      <c r="E12" s="422">
        <v>13821858</v>
      </c>
      <c r="F12" s="422">
        <v>1839461</v>
      </c>
      <c r="G12" s="422"/>
      <c r="H12" s="422">
        <v>52818819</v>
      </c>
      <c r="I12" s="422">
        <v>4798636</v>
      </c>
      <c r="J12" s="422">
        <v>28310208</v>
      </c>
      <c r="K12" s="422">
        <v>17440415</v>
      </c>
      <c r="L12" s="422">
        <v>2269560</v>
      </c>
    </row>
    <row r="13" spans="1:26" ht="15" customHeight="1" x14ac:dyDescent="0.2">
      <c r="A13" s="423" t="s">
        <v>144</v>
      </c>
      <c r="B13" s="422">
        <v>2073563</v>
      </c>
      <c r="C13" s="422"/>
      <c r="D13" s="422">
        <v>1312289</v>
      </c>
      <c r="E13" s="422">
        <v>761274</v>
      </c>
      <c r="F13" s="422"/>
      <c r="G13" s="422"/>
      <c r="H13" s="422">
        <v>2628896</v>
      </c>
      <c r="I13" s="422"/>
      <c r="J13" s="422">
        <v>1658101</v>
      </c>
      <c r="K13" s="422">
        <v>970795</v>
      </c>
      <c r="L13" s="422"/>
    </row>
    <row r="14" spans="1:26" ht="15" customHeight="1" x14ac:dyDescent="0.2">
      <c r="A14" s="423" t="s">
        <v>145</v>
      </c>
      <c r="B14" s="422">
        <v>161157</v>
      </c>
      <c r="C14" s="422"/>
      <c r="D14" s="422">
        <v>161157</v>
      </c>
      <c r="E14" s="422"/>
      <c r="F14" s="422"/>
      <c r="G14" s="422"/>
      <c r="H14" s="422">
        <v>0</v>
      </c>
      <c r="I14" s="422"/>
      <c r="J14" s="422" t="s">
        <v>120</v>
      </c>
      <c r="K14" s="422"/>
      <c r="L14" s="422"/>
    </row>
    <row r="15" spans="1:26" ht="15" customHeight="1" x14ac:dyDescent="0.2">
      <c r="A15" s="423" t="s">
        <v>57</v>
      </c>
      <c r="B15" s="422">
        <v>3365744</v>
      </c>
      <c r="C15" s="422">
        <v>270589</v>
      </c>
      <c r="D15" s="422">
        <v>1090173</v>
      </c>
      <c r="E15" s="422">
        <v>1922312</v>
      </c>
      <c r="F15" s="422">
        <v>82670</v>
      </c>
      <c r="G15" s="422"/>
      <c r="H15" s="422">
        <v>3627646</v>
      </c>
      <c r="I15" s="422">
        <v>304913</v>
      </c>
      <c r="J15" s="422">
        <v>1229452</v>
      </c>
      <c r="K15" s="422">
        <v>1999797</v>
      </c>
      <c r="L15" s="422">
        <v>93484</v>
      </c>
    </row>
    <row r="16" spans="1:26" ht="15" customHeight="1" x14ac:dyDescent="0.2">
      <c r="A16" s="423" t="s">
        <v>146</v>
      </c>
      <c r="B16" s="422">
        <v>1194529</v>
      </c>
      <c r="C16" s="422">
        <v>141709</v>
      </c>
      <c r="D16" s="422">
        <v>645624</v>
      </c>
      <c r="E16" s="422">
        <v>356549</v>
      </c>
      <c r="F16" s="422">
        <v>50647</v>
      </c>
      <c r="G16" s="422"/>
      <c r="H16" s="422">
        <v>1472829</v>
      </c>
      <c r="I16" s="422">
        <v>133808</v>
      </c>
      <c r="J16" s="422">
        <v>789417</v>
      </c>
      <c r="K16" s="422">
        <v>486318</v>
      </c>
      <c r="L16" s="422">
        <v>63286</v>
      </c>
    </row>
    <row r="17" spans="1:12" ht="15" customHeight="1" x14ac:dyDescent="0.2">
      <c r="A17" s="423" t="s">
        <v>147</v>
      </c>
      <c r="B17" s="422">
        <v>1527852</v>
      </c>
      <c r="C17" s="422"/>
      <c r="D17" s="422"/>
      <c r="E17" s="422">
        <v>1527852</v>
      </c>
      <c r="F17" s="422"/>
      <c r="G17" s="422"/>
      <c r="H17" s="422">
        <v>1497784</v>
      </c>
      <c r="I17" s="422">
        <v>416127</v>
      </c>
      <c r="J17" s="422"/>
      <c r="K17" s="422">
        <v>1081657</v>
      </c>
      <c r="L17" s="422"/>
    </row>
    <row r="18" spans="1:12" ht="15" customHeight="1" thickBot="1" x14ac:dyDescent="0.25">
      <c r="A18" s="423" t="s">
        <v>148</v>
      </c>
      <c r="B18" s="422">
        <v>643363</v>
      </c>
      <c r="C18" s="422">
        <v>128880</v>
      </c>
      <c r="D18" s="422">
        <v>444549</v>
      </c>
      <c r="E18" s="422">
        <v>37911</v>
      </c>
      <c r="F18" s="422">
        <v>32023</v>
      </c>
      <c r="G18" s="422"/>
      <c r="H18" s="422">
        <v>657033</v>
      </c>
      <c r="I18" s="422">
        <v>-245022</v>
      </c>
      <c r="J18" s="422">
        <v>440035</v>
      </c>
      <c r="K18" s="422">
        <v>431822</v>
      </c>
      <c r="L18" s="422">
        <v>30198</v>
      </c>
    </row>
    <row r="19" spans="1:12" ht="15" customHeight="1" x14ac:dyDescent="0.2">
      <c r="A19" s="756"/>
      <c r="B19" s="757"/>
      <c r="C19" s="757"/>
      <c r="D19" s="757"/>
      <c r="E19" s="757"/>
      <c r="F19" s="757"/>
      <c r="G19" s="757"/>
      <c r="H19" s="757"/>
      <c r="I19" s="757"/>
      <c r="J19" s="757"/>
      <c r="K19" s="757"/>
      <c r="L19" s="757"/>
    </row>
    <row r="20" spans="1:12" ht="15" customHeight="1" x14ac:dyDescent="0.2">
      <c r="A20" s="421" t="s">
        <v>55</v>
      </c>
      <c r="B20" s="422">
        <v>47190623</v>
      </c>
      <c r="C20" s="422">
        <v>3968741</v>
      </c>
      <c r="D20" s="422">
        <v>25747555</v>
      </c>
      <c r="E20" s="422">
        <v>16613764</v>
      </c>
      <c r="F20" s="422">
        <v>860563</v>
      </c>
      <c r="G20" s="422"/>
      <c r="H20" s="422">
        <v>57986162</v>
      </c>
      <c r="I20" s="422">
        <v>4906258</v>
      </c>
      <c r="J20" s="422">
        <v>32344258</v>
      </c>
      <c r="K20" s="422">
        <v>19664773</v>
      </c>
      <c r="L20" s="422">
        <v>1070873</v>
      </c>
    </row>
    <row r="21" spans="1:12" ht="15" customHeight="1" thickBot="1" x14ac:dyDescent="0.25">
      <c r="A21" s="754"/>
      <c r="B21" s="755"/>
      <c r="C21" s="755"/>
      <c r="D21" s="755"/>
      <c r="E21" s="755"/>
      <c r="F21" s="755"/>
      <c r="G21" s="755"/>
      <c r="H21" s="755"/>
      <c r="I21" s="755"/>
      <c r="J21" s="755"/>
      <c r="K21" s="755"/>
      <c r="L21" s="755"/>
    </row>
    <row r="22" spans="1:12" ht="15" customHeight="1" x14ac:dyDescent="0.2">
      <c r="A22" s="423" t="s">
        <v>149</v>
      </c>
      <c r="B22" s="422">
        <v>23154427</v>
      </c>
      <c r="C22" s="422">
        <v>1690875</v>
      </c>
      <c r="D22" s="422">
        <v>18794216</v>
      </c>
      <c r="E22" s="422">
        <v>2669336</v>
      </c>
      <c r="F22" s="422"/>
      <c r="G22" s="422"/>
      <c r="H22" s="422">
        <v>28404032</v>
      </c>
      <c r="I22" s="422">
        <v>2092041</v>
      </c>
      <c r="J22" s="422">
        <v>24041834</v>
      </c>
      <c r="K22" s="422">
        <v>2270157</v>
      </c>
      <c r="L22" s="422">
        <v>0</v>
      </c>
    </row>
    <row r="23" spans="1:12" ht="15" customHeight="1" x14ac:dyDescent="0.2">
      <c r="A23" s="423" t="s">
        <v>150</v>
      </c>
      <c r="B23" s="422">
        <v>20703792</v>
      </c>
      <c r="C23" s="422">
        <v>1494727</v>
      </c>
      <c r="D23" s="422">
        <v>16734292</v>
      </c>
      <c r="E23" s="422">
        <v>2474773</v>
      </c>
      <c r="F23" s="422"/>
      <c r="G23" s="422"/>
      <c r="H23" s="422">
        <v>25244570</v>
      </c>
      <c r="I23" s="422">
        <v>1842377</v>
      </c>
      <c r="J23" s="422">
        <v>21383150</v>
      </c>
      <c r="K23" s="422">
        <v>2019043</v>
      </c>
      <c r="L23" s="422"/>
    </row>
    <row r="24" spans="1:12" ht="15" customHeight="1" x14ac:dyDescent="0.2">
      <c r="A24" s="423" t="s">
        <v>151</v>
      </c>
      <c r="B24" s="422">
        <v>2450635</v>
      </c>
      <c r="C24" s="422">
        <v>196148</v>
      </c>
      <c r="D24" s="422">
        <v>2059924</v>
      </c>
      <c r="E24" s="422">
        <v>194563</v>
      </c>
      <c r="F24" s="422"/>
      <c r="G24" s="422"/>
      <c r="H24" s="422">
        <v>3159462</v>
      </c>
      <c r="I24" s="422">
        <v>249664</v>
      </c>
      <c r="J24" s="422">
        <v>2658684</v>
      </c>
      <c r="K24" s="422">
        <v>251114</v>
      </c>
      <c r="L24" s="422"/>
    </row>
    <row r="25" spans="1:12" ht="15" customHeight="1" x14ac:dyDescent="0.2">
      <c r="A25" s="423" t="s">
        <v>152</v>
      </c>
      <c r="B25" s="422">
        <v>1309731</v>
      </c>
      <c r="C25" s="422"/>
      <c r="D25" s="422"/>
      <c r="E25" s="422">
        <v>605466</v>
      </c>
      <c r="F25" s="422">
        <v>704265</v>
      </c>
      <c r="G25" s="422"/>
      <c r="H25" s="422">
        <v>1576828</v>
      </c>
      <c r="I25" s="422">
        <v>0</v>
      </c>
      <c r="J25" s="422">
        <v>0</v>
      </c>
      <c r="K25" s="422">
        <v>687404</v>
      </c>
      <c r="L25" s="422">
        <v>889424</v>
      </c>
    </row>
    <row r="26" spans="1:12" ht="15" customHeight="1" x14ac:dyDescent="0.2">
      <c r="A26" s="423" t="s">
        <v>153</v>
      </c>
      <c r="B26" s="422">
        <v>605466</v>
      </c>
      <c r="C26" s="422"/>
      <c r="D26" s="422"/>
      <c r="E26" s="422">
        <v>605466</v>
      </c>
      <c r="F26" s="422"/>
      <c r="G26" s="422"/>
      <c r="H26" s="422">
        <v>687404</v>
      </c>
      <c r="I26" s="422">
        <v>0</v>
      </c>
      <c r="J26" s="422">
        <v>0</v>
      </c>
      <c r="K26" s="422">
        <v>687404</v>
      </c>
      <c r="L26" s="422">
        <v>0</v>
      </c>
    </row>
    <row r="27" spans="1:12" ht="15" customHeight="1" x14ac:dyDescent="0.2">
      <c r="A27" s="423" t="s">
        <v>154</v>
      </c>
      <c r="B27" s="422">
        <v>459937</v>
      </c>
      <c r="C27" s="422"/>
      <c r="D27" s="422"/>
      <c r="E27" s="422">
        <v>459937</v>
      </c>
      <c r="F27" s="422"/>
      <c r="G27" s="422"/>
      <c r="H27" s="422">
        <v>533767</v>
      </c>
      <c r="I27" s="422"/>
      <c r="J27" s="422"/>
      <c r="K27" s="422">
        <v>533767</v>
      </c>
      <c r="L27" s="422"/>
    </row>
    <row r="28" spans="1:12" ht="15" customHeight="1" x14ac:dyDescent="0.2">
      <c r="A28" s="423" t="s">
        <v>155</v>
      </c>
      <c r="B28" s="422">
        <v>145529</v>
      </c>
      <c r="C28" s="422"/>
      <c r="D28" s="422"/>
      <c r="E28" s="422">
        <v>145529</v>
      </c>
      <c r="F28" s="422"/>
      <c r="G28" s="422"/>
      <c r="H28" s="422">
        <v>153637</v>
      </c>
      <c r="I28" s="422"/>
      <c r="J28" s="422"/>
      <c r="K28" s="422">
        <v>153637</v>
      </c>
      <c r="L28" s="422"/>
    </row>
    <row r="29" spans="1:12" ht="15" customHeight="1" x14ac:dyDescent="0.2">
      <c r="A29" s="423" t="s">
        <v>156</v>
      </c>
      <c r="B29" s="422">
        <v>704265</v>
      </c>
      <c r="C29" s="422"/>
      <c r="D29" s="422"/>
      <c r="E29" s="422"/>
      <c r="F29" s="422">
        <v>704265</v>
      </c>
      <c r="G29" s="422"/>
      <c r="H29" s="422">
        <v>889424</v>
      </c>
      <c r="I29" s="422">
        <v>0</v>
      </c>
      <c r="J29" s="422">
        <v>0</v>
      </c>
      <c r="K29" s="422">
        <v>0</v>
      </c>
      <c r="L29" s="422">
        <v>889424</v>
      </c>
    </row>
    <row r="30" spans="1:12" ht="15" customHeight="1" x14ac:dyDescent="0.2">
      <c r="A30" s="423" t="s">
        <v>154</v>
      </c>
      <c r="B30" s="422">
        <v>700598</v>
      </c>
      <c r="C30" s="422"/>
      <c r="D30" s="422"/>
      <c r="E30" s="422"/>
      <c r="F30" s="422">
        <v>700598</v>
      </c>
      <c r="G30" s="422"/>
      <c r="H30" s="422">
        <v>878574</v>
      </c>
      <c r="I30" s="422"/>
      <c r="J30" s="422"/>
      <c r="K30" s="422"/>
      <c r="L30" s="422">
        <v>878574</v>
      </c>
    </row>
    <row r="31" spans="1:12" ht="15" customHeight="1" x14ac:dyDescent="0.2">
      <c r="A31" s="423" t="s">
        <v>155</v>
      </c>
      <c r="B31" s="422">
        <v>3667</v>
      </c>
      <c r="C31" s="422"/>
      <c r="D31" s="422"/>
      <c r="E31" s="422"/>
      <c r="F31" s="422">
        <v>3667</v>
      </c>
      <c r="G31" s="422"/>
      <c r="H31" s="422">
        <v>10850</v>
      </c>
      <c r="I31" s="422"/>
      <c r="J31" s="422"/>
      <c r="K31" s="422"/>
      <c r="L31" s="422">
        <v>10850</v>
      </c>
    </row>
    <row r="32" spans="1:12" ht="15" customHeight="1" x14ac:dyDescent="0.2">
      <c r="A32" s="423" t="s">
        <v>1200</v>
      </c>
      <c r="B32" s="422">
        <v>14156378</v>
      </c>
      <c r="C32" s="422">
        <v>1741000</v>
      </c>
      <c r="D32" s="422">
        <v>1335195</v>
      </c>
      <c r="E32" s="422">
        <v>11080183</v>
      </c>
      <c r="F32" s="422"/>
      <c r="G32" s="422"/>
      <c r="H32" s="422">
        <v>18470482</v>
      </c>
      <c r="I32" s="422">
        <v>2208015</v>
      </c>
      <c r="J32" s="422">
        <v>1527600</v>
      </c>
      <c r="K32" s="422">
        <v>14734867</v>
      </c>
      <c r="L32" s="422">
        <v>0</v>
      </c>
    </row>
    <row r="33" spans="1:12" ht="15" customHeight="1" x14ac:dyDescent="0.2">
      <c r="A33" s="423" t="s">
        <v>150</v>
      </c>
      <c r="B33" s="422">
        <v>13993300</v>
      </c>
      <c r="C33" s="422">
        <v>1702540</v>
      </c>
      <c r="D33" s="422">
        <v>1321793</v>
      </c>
      <c r="E33" s="422">
        <v>10968967</v>
      </c>
      <c r="F33" s="422"/>
      <c r="G33" s="422"/>
      <c r="H33" s="422">
        <v>18257748</v>
      </c>
      <c r="I33" s="422">
        <v>2161599</v>
      </c>
      <c r="J33" s="422">
        <v>1511978</v>
      </c>
      <c r="K33" s="422">
        <v>14584171</v>
      </c>
      <c r="L33" s="422">
        <v>0</v>
      </c>
    </row>
    <row r="34" spans="1:12" ht="15" customHeight="1" x14ac:dyDescent="0.2">
      <c r="A34" s="423" t="s">
        <v>157</v>
      </c>
      <c r="B34" s="422">
        <v>519774</v>
      </c>
      <c r="C34" s="422">
        <v>519774</v>
      </c>
      <c r="D34" s="422"/>
      <c r="E34" s="422"/>
      <c r="F34" s="422"/>
      <c r="G34" s="422"/>
      <c r="H34" s="422">
        <v>542756</v>
      </c>
      <c r="I34" s="422">
        <v>542756</v>
      </c>
      <c r="J34" s="422"/>
      <c r="K34" s="422"/>
      <c r="L34" s="422"/>
    </row>
    <row r="35" spans="1:12" ht="15" customHeight="1" x14ac:dyDescent="0.2">
      <c r="A35" s="423" t="s">
        <v>158</v>
      </c>
      <c r="B35" s="422">
        <v>697363</v>
      </c>
      <c r="C35" s="422"/>
      <c r="D35" s="422">
        <v>697363</v>
      </c>
      <c r="E35" s="422"/>
      <c r="F35" s="422"/>
      <c r="G35" s="422"/>
      <c r="H35" s="422">
        <v>782684</v>
      </c>
      <c r="I35" s="422"/>
      <c r="J35" s="422">
        <v>782684</v>
      </c>
      <c r="K35" s="422"/>
      <c r="L35" s="422"/>
    </row>
    <row r="36" spans="1:12" ht="15" customHeight="1" x14ac:dyDescent="0.2">
      <c r="A36" s="423" t="s">
        <v>159</v>
      </c>
      <c r="B36" s="422">
        <v>590455</v>
      </c>
      <c r="C36" s="422"/>
      <c r="D36" s="422">
        <v>590455</v>
      </c>
      <c r="E36" s="422"/>
      <c r="F36" s="422"/>
      <c r="G36" s="422"/>
      <c r="H36" s="422">
        <v>696737</v>
      </c>
      <c r="I36" s="422"/>
      <c r="J36" s="422">
        <v>696737</v>
      </c>
      <c r="K36" s="422"/>
      <c r="L36" s="422"/>
    </row>
    <row r="37" spans="1:12" ht="15" customHeight="1" x14ac:dyDescent="0.2">
      <c r="A37" s="423" t="s">
        <v>160</v>
      </c>
      <c r="B37" s="422">
        <v>679120</v>
      </c>
      <c r="C37" s="422">
        <v>679120</v>
      </c>
      <c r="D37" s="422"/>
      <c r="E37" s="422"/>
      <c r="F37" s="422"/>
      <c r="G37" s="422"/>
      <c r="H37" s="422">
        <v>969803</v>
      </c>
      <c r="I37" s="422">
        <v>969803</v>
      </c>
      <c r="J37" s="422" t="s">
        <v>120</v>
      </c>
      <c r="K37" s="422"/>
      <c r="L37" s="422"/>
    </row>
    <row r="38" spans="1:12" ht="15" customHeight="1" x14ac:dyDescent="0.2">
      <c r="A38" s="423" t="s">
        <v>161</v>
      </c>
      <c r="B38" s="422">
        <v>2144185</v>
      </c>
      <c r="C38" s="422">
        <v>181042</v>
      </c>
      <c r="D38" s="422"/>
      <c r="E38" s="422">
        <v>1963143</v>
      </c>
      <c r="F38" s="422"/>
      <c r="G38" s="422"/>
      <c r="H38" s="422">
        <v>2918514</v>
      </c>
      <c r="I38" s="422">
        <v>249782</v>
      </c>
      <c r="J38" s="422"/>
      <c r="K38" s="422">
        <v>2668732</v>
      </c>
      <c r="L38" s="422"/>
    </row>
    <row r="39" spans="1:12" ht="15" customHeight="1" x14ac:dyDescent="0.2">
      <c r="A39" s="423" t="s">
        <v>162</v>
      </c>
      <c r="B39" s="422">
        <v>396606</v>
      </c>
      <c r="C39" s="422">
        <v>88215</v>
      </c>
      <c r="D39" s="422"/>
      <c r="E39" s="422">
        <v>308391</v>
      </c>
      <c r="F39" s="422"/>
      <c r="G39" s="422"/>
      <c r="H39" s="422">
        <v>418708</v>
      </c>
      <c r="I39" s="422">
        <v>103187</v>
      </c>
      <c r="J39" s="422"/>
      <c r="K39" s="422">
        <v>315521</v>
      </c>
      <c r="L39" s="422"/>
    </row>
    <row r="40" spans="1:12" ht="15" customHeight="1" x14ac:dyDescent="0.2">
      <c r="A40" s="423" t="s">
        <v>163</v>
      </c>
      <c r="B40" s="422">
        <v>47275</v>
      </c>
      <c r="C40" s="422">
        <v>20563</v>
      </c>
      <c r="D40" s="422"/>
      <c r="E40" s="422">
        <v>26712</v>
      </c>
      <c r="F40" s="422"/>
      <c r="G40" s="422"/>
      <c r="H40" s="422">
        <v>60419</v>
      </c>
      <c r="I40" s="422">
        <v>26261</v>
      </c>
      <c r="J40" s="422"/>
      <c r="K40" s="422">
        <v>34158</v>
      </c>
      <c r="L40" s="422"/>
    </row>
    <row r="41" spans="1:12" ht="15" customHeight="1" x14ac:dyDescent="0.2">
      <c r="A41" s="423" t="s">
        <v>164</v>
      </c>
      <c r="B41" s="422">
        <v>2590006</v>
      </c>
      <c r="C41" s="422"/>
      <c r="D41" s="422"/>
      <c r="E41" s="422">
        <v>2590006</v>
      </c>
      <c r="F41" s="422"/>
      <c r="G41" s="422"/>
      <c r="H41" s="422">
        <v>3231732</v>
      </c>
      <c r="I41" s="422"/>
      <c r="J41" s="422"/>
      <c r="K41" s="422">
        <v>3231732</v>
      </c>
      <c r="L41" s="422"/>
    </row>
    <row r="42" spans="1:12" ht="15" customHeight="1" x14ac:dyDescent="0.2">
      <c r="A42" s="423" t="s">
        <v>165</v>
      </c>
      <c r="B42" s="422">
        <v>3801658</v>
      </c>
      <c r="C42" s="422"/>
      <c r="D42" s="422"/>
      <c r="E42" s="422">
        <v>3801658</v>
      </c>
      <c r="F42" s="422"/>
      <c r="G42" s="422"/>
      <c r="H42" s="422">
        <v>5274361</v>
      </c>
      <c r="I42" s="422"/>
      <c r="J42" s="422"/>
      <c r="K42" s="422">
        <v>5274361</v>
      </c>
      <c r="L42" s="422"/>
    </row>
    <row r="43" spans="1:12" ht="15" customHeight="1" x14ac:dyDescent="0.2">
      <c r="A43" s="423" t="s">
        <v>166</v>
      </c>
      <c r="B43" s="422">
        <v>1268</v>
      </c>
      <c r="C43" s="422">
        <v>50</v>
      </c>
      <c r="D43" s="422"/>
      <c r="E43" s="422">
        <v>1218</v>
      </c>
      <c r="F43" s="422"/>
      <c r="G43" s="422"/>
      <c r="H43" s="422">
        <v>372</v>
      </c>
      <c r="I43" s="422">
        <v>34</v>
      </c>
      <c r="J43" s="422"/>
      <c r="K43" s="422">
        <v>338</v>
      </c>
      <c r="L43" s="422"/>
    </row>
    <row r="44" spans="1:12" ht="15" customHeight="1" x14ac:dyDescent="0.2">
      <c r="A44" s="423" t="s">
        <v>167</v>
      </c>
      <c r="B44" s="422">
        <v>126</v>
      </c>
      <c r="C44" s="422">
        <v>19</v>
      </c>
      <c r="D44" s="422"/>
      <c r="E44" s="422">
        <v>107</v>
      </c>
      <c r="F44" s="422"/>
      <c r="G44" s="422"/>
      <c r="H44" s="422">
        <v>6</v>
      </c>
      <c r="I44" s="422"/>
      <c r="J44" s="422"/>
      <c r="K44" s="422">
        <v>6</v>
      </c>
      <c r="L44" s="422"/>
    </row>
    <row r="45" spans="1:12" ht="15" customHeight="1" x14ac:dyDescent="0.2">
      <c r="A45" s="423" t="s">
        <v>168</v>
      </c>
      <c r="B45" s="422">
        <v>57</v>
      </c>
      <c r="C45" s="422"/>
      <c r="D45" s="422"/>
      <c r="E45" s="422">
        <v>57</v>
      </c>
      <c r="F45" s="422"/>
      <c r="G45" s="422"/>
      <c r="H45" s="422">
        <v>0</v>
      </c>
      <c r="I45" s="422"/>
      <c r="J45" s="422"/>
      <c r="K45" s="422"/>
      <c r="L45" s="422"/>
    </row>
    <row r="46" spans="1:12" ht="15" customHeight="1" x14ac:dyDescent="0.2">
      <c r="A46" s="423" t="s">
        <v>169</v>
      </c>
      <c r="B46" s="422">
        <v>39894</v>
      </c>
      <c r="C46" s="422"/>
      <c r="D46" s="422"/>
      <c r="E46" s="422">
        <v>39894</v>
      </c>
      <c r="F46" s="422"/>
      <c r="G46" s="422"/>
      <c r="H46" s="422">
        <v>52596</v>
      </c>
      <c r="I46" s="422"/>
      <c r="J46" s="422"/>
      <c r="K46" s="422">
        <v>52596</v>
      </c>
      <c r="L46" s="422"/>
    </row>
    <row r="47" spans="1:12" ht="15" customHeight="1" x14ac:dyDescent="0.2">
      <c r="A47" s="423" t="s">
        <v>170</v>
      </c>
      <c r="B47" s="422">
        <v>41934</v>
      </c>
      <c r="C47" s="422">
        <v>3895</v>
      </c>
      <c r="D47" s="422">
        <v>33975</v>
      </c>
      <c r="E47" s="422">
        <v>4064</v>
      </c>
      <c r="F47" s="422"/>
      <c r="G47" s="422"/>
      <c r="H47" s="422">
        <v>58364</v>
      </c>
      <c r="I47" s="422">
        <v>944</v>
      </c>
      <c r="J47" s="422">
        <v>32557</v>
      </c>
      <c r="K47" s="422">
        <v>24863</v>
      </c>
      <c r="L47" s="422"/>
    </row>
    <row r="48" spans="1:12" ht="15" customHeight="1" x14ac:dyDescent="0.2">
      <c r="A48" s="423" t="s">
        <v>171</v>
      </c>
      <c r="B48" s="422">
        <v>71586</v>
      </c>
      <c r="C48" s="422">
        <v>71586</v>
      </c>
      <c r="D48" s="422"/>
      <c r="E48" s="422"/>
      <c r="F48" s="422"/>
      <c r="G48" s="422"/>
      <c r="H48" s="422">
        <v>84099</v>
      </c>
      <c r="I48" s="422">
        <v>84099</v>
      </c>
      <c r="J48" s="422"/>
      <c r="K48" s="422"/>
      <c r="L48" s="422"/>
    </row>
    <row r="49" spans="1:12" ht="15" customHeight="1" x14ac:dyDescent="0.2">
      <c r="A49" s="423" t="s">
        <v>172</v>
      </c>
      <c r="B49" s="422">
        <v>2224306</v>
      </c>
      <c r="C49" s="422"/>
      <c r="D49" s="422"/>
      <c r="E49" s="422">
        <v>2224306</v>
      </c>
      <c r="F49" s="422"/>
      <c r="G49" s="422"/>
      <c r="H49" s="422">
        <v>2970742</v>
      </c>
      <c r="I49" s="422"/>
      <c r="J49" s="422"/>
      <c r="K49" s="422">
        <v>2970742</v>
      </c>
      <c r="L49" s="422"/>
    </row>
    <row r="50" spans="1:12" ht="15" customHeight="1" x14ac:dyDescent="0.2">
      <c r="A50" s="423" t="s">
        <v>173</v>
      </c>
      <c r="B50" s="422">
        <v>138276</v>
      </c>
      <c r="C50" s="422">
        <v>138276</v>
      </c>
      <c r="D50" s="422"/>
      <c r="E50" s="422"/>
      <c r="F50" s="422"/>
      <c r="G50" s="422"/>
      <c r="H50" s="422">
        <v>184733</v>
      </c>
      <c r="I50" s="422">
        <v>184733</v>
      </c>
      <c r="J50" s="422"/>
      <c r="K50" s="422"/>
      <c r="L50" s="422"/>
    </row>
    <row r="51" spans="1:12" ht="15" customHeight="1" x14ac:dyDescent="0.2">
      <c r="A51" s="423" t="s">
        <v>174</v>
      </c>
      <c r="B51" s="422">
        <v>9411</v>
      </c>
      <c r="C51" s="422"/>
      <c r="D51" s="422"/>
      <c r="E51" s="422">
        <v>9411</v>
      </c>
      <c r="F51" s="422"/>
      <c r="G51" s="422"/>
      <c r="H51" s="422">
        <v>11122</v>
      </c>
      <c r="I51" s="422"/>
      <c r="J51" s="422"/>
      <c r="K51" s="422">
        <v>11122</v>
      </c>
      <c r="L51" s="422"/>
    </row>
    <row r="52" spans="1:12" ht="15" customHeight="1" x14ac:dyDescent="0.2">
      <c r="A52" s="423" t="s">
        <v>175</v>
      </c>
      <c r="B52" s="422">
        <v>163078</v>
      </c>
      <c r="C52" s="422">
        <v>38460</v>
      </c>
      <c r="D52" s="422">
        <v>13402</v>
      </c>
      <c r="E52" s="422">
        <v>111216</v>
      </c>
      <c r="F52" s="422"/>
      <c r="G52" s="422"/>
      <c r="H52" s="422">
        <v>212734</v>
      </c>
      <c r="I52" s="422">
        <v>46416</v>
      </c>
      <c r="J52" s="422">
        <v>15622</v>
      </c>
      <c r="K52" s="422">
        <v>150696</v>
      </c>
      <c r="L52" s="422"/>
    </row>
    <row r="53" spans="1:12" ht="15" customHeight="1" x14ac:dyDescent="0.2">
      <c r="A53" s="423" t="s">
        <v>176</v>
      </c>
      <c r="B53" s="422">
        <v>5096551</v>
      </c>
      <c r="C53" s="422">
        <v>413862</v>
      </c>
      <c r="D53" s="422">
        <v>3144602</v>
      </c>
      <c r="E53" s="422">
        <v>1424293</v>
      </c>
      <c r="F53" s="422">
        <v>113794</v>
      </c>
      <c r="G53" s="422"/>
      <c r="H53" s="422">
        <v>5502252</v>
      </c>
      <c r="I53" s="422">
        <v>448425</v>
      </c>
      <c r="J53" s="422">
        <v>3480378</v>
      </c>
      <c r="K53" s="422">
        <v>1448658</v>
      </c>
      <c r="L53" s="422">
        <v>124791</v>
      </c>
    </row>
    <row r="54" spans="1:12" ht="15" customHeight="1" x14ac:dyDescent="0.2">
      <c r="A54" s="423" t="s">
        <v>177</v>
      </c>
      <c r="B54" s="422">
        <v>2846190</v>
      </c>
      <c r="C54" s="422">
        <v>123004</v>
      </c>
      <c r="D54" s="422">
        <v>2473542</v>
      </c>
      <c r="E54" s="422">
        <v>207140</v>
      </c>
      <c r="F54" s="422">
        <v>42504</v>
      </c>
      <c r="G54" s="422"/>
      <c r="H54" s="422">
        <v>3777568</v>
      </c>
      <c r="I54" s="422">
        <v>157777</v>
      </c>
      <c r="J54" s="422">
        <v>3294446</v>
      </c>
      <c r="K54" s="422">
        <v>268687</v>
      </c>
      <c r="L54" s="422">
        <v>56658</v>
      </c>
    </row>
    <row r="55" spans="1:12" ht="15" customHeight="1" x14ac:dyDescent="0.2">
      <c r="A55" s="423" t="s">
        <v>178</v>
      </c>
      <c r="B55" s="422">
        <v>999591</v>
      </c>
      <c r="C55" s="422">
        <v>24779</v>
      </c>
      <c r="D55" s="422">
        <v>974812</v>
      </c>
      <c r="E55" s="422"/>
      <c r="F55" s="422"/>
      <c r="G55" s="422"/>
      <c r="H55" s="422">
        <v>1167921</v>
      </c>
      <c r="I55" s="422">
        <v>29225</v>
      </c>
      <c r="J55" s="422">
        <v>1138696</v>
      </c>
      <c r="K55" s="422"/>
      <c r="L55" s="422"/>
    </row>
    <row r="56" spans="1:12" ht="15" customHeight="1" x14ac:dyDescent="0.2">
      <c r="A56" s="423" t="s">
        <v>179</v>
      </c>
      <c r="B56" s="422">
        <v>562937</v>
      </c>
      <c r="C56" s="422"/>
      <c r="D56" s="422">
        <v>562937</v>
      </c>
      <c r="E56" s="422"/>
      <c r="F56" s="422"/>
      <c r="G56" s="422"/>
      <c r="H56" s="422">
        <v>912943</v>
      </c>
      <c r="I56" s="422"/>
      <c r="J56" s="422">
        <v>912943</v>
      </c>
      <c r="K56" s="422"/>
      <c r="L56" s="422"/>
    </row>
    <row r="57" spans="1:12" ht="15" customHeight="1" x14ac:dyDescent="0.2">
      <c r="A57" s="423" t="s">
        <v>180</v>
      </c>
      <c r="B57" s="422">
        <v>365906</v>
      </c>
      <c r="C57" s="422">
        <v>34793</v>
      </c>
      <c r="D57" s="422">
        <v>199352</v>
      </c>
      <c r="E57" s="422">
        <v>115677</v>
      </c>
      <c r="F57" s="422">
        <v>16084</v>
      </c>
      <c r="G57" s="422"/>
      <c r="H57" s="422">
        <v>455401</v>
      </c>
      <c r="I57" s="422">
        <v>41935</v>
      </c>
      <c r="J57" s="422">
        <v>247398</v>
      </c>
      <c r="K57" s="422">
        <v>146235</v>
      </c>
      <c r="L57" s="422">
        <v>19833</v>
      </c>
    </row>
    <row r="58" spans="1:12" ht="15" customHeight="1" x14ac:dyDescent="0.2">
      <c r="A58" s="423" t="s">
        <v>181</v>
      </c>
      <c r="B58" s="422">
        <v>917756</v>
      </c>
      <c r="C58" s="422">
        <v>63432</v>
      </c>
      <c r="D58" s="422">
        <v>736441</v>
      </c>
      <c r="E58" s="422">
        <v>91463</v>
      </c>
      <c r="F58" s="422">
        <v>26420</v>
      </c>
      <c r="G58" s="422"/>
      <c r="H58" s="422">
        <v>1241303</v>
      </c>
      <c r="I58" s="422">
        <v>86617</v>
      </c>
      <c r="J58" s="422">
        <v>995409</v>
      </c>
      <c r="K58" s="422">
        <v>122452</v>
      </c>
      <c r="L58" s="422">
        <v>36825</v>
      </c>
    </row>
    <row r="59" spans="1:12" ht="15" customHeight="1" x14ac:dyDescent="0.2">
      <c r="A59" s="423" t="s">
        <v>182</v>
      </c>
      <c r="B59" s="422">
        <v>0</v>
      </c>
      <c r="C59" s="422"/>
      <c r="D59" s="422"/>
      <c r="E59" s="422"/>
      <c r="F59" s="422"/>
      <c r="G59" s="422"/>
      <c r="H59" s="422">
        <v>0</v>
      </c>
      <c r="I59" s="422"/>
      <c r="J59" s="422"/>
      <c r="K59" s="422"/>
      <c r="L59" s="422"/>
    </row>
    <row r="60" spans="1:12" ht="15" customHeight="1" x14ac:dyDescent="0.2">
      <c r="A60" s="423" t="s">
        <v>183</v>
      </c>
      <c r="B60" s="422">
        <v>627346</v>
      </c>
      <c r="C60" s="422">
        <v>0</v>
      </c>
      <c r="D60" s="422"/>
      <c r="E60" s="422">
        <v>627346</v>
      </c>
      <c r="F60" s="422"/>
      <c r="G60" s="422"/>
      <c r="H60" s="422">
        <v>255000</v>
      </c>
      <c r="I60" s="422">
        <v>0</v>
      </c>
      <c r="J60" s="422"/>
      <c r="K60" s="422">
        <v>255000</v>
      </c>
      <c r="L60" s="422"/>
    </row>
    <row r="61" spans="1:12" ht="15" customHeight="1" x14ac:dyDescent="0.2">
      <c r="A61" s="423" t="s">
        <v>184</v>
      </c>
      <c r="B61" s="422">
        <v>0</v>
      </c>
      <c r="C61" s="422"/>
      <c r="D61" s="422"/>
      <c r="E61" s="422"/>
      <c r="F61" s="422"/>
      <c r="G61" s="422"/>
      <c r="H61" s="422">
        <v>0</v>
      </c>
      <c r="I61" s="422" t="s">
        <v>120</v>
      </c>
      <c r="J61" s="422"/>
      <c r="K61" s="422"/>
      <c r="L61" s="422"/>
    </row>
    <row r="62" spans="1:12" ht="15" customHeight="1" x14ac:dyDescent="0.2">
      <c r="A62" s="423" t="s">
        <v>185</v>
      </c>
      <c r="B62" s="422">
        <v>627346</v>
      </c>
      <c r="C62" s="422"/>
      <c r="D62" s="422"/>
      <c r="E62" s="422">
        <v>627346</v>
      </c>
      <c r="F62" s="422"/>
      <c r="G62" s="422"/>
      <c r="H62" s="422">
        <v>255000</v>
      </c>
      <c r="I62" s="422"/>
      <c r="J62" s="422"/>
      <c r="K62" s="422">
        <v>255000</v>
      </c>
      <c r="L62" s="422"/>
    </row>
    <row r="63" spans="1:12" ht="15" customHeight="1" x14ac:dyDescent="0.2">
      <c r="A63" s="423" t="s">
        <v>186</v>
      </c>
      <c r="B63" s="422">
        <v>0</v>
      </c>
      <c r="C63" s="422"/>
      <c r="D63" s="422"/>
      <c r="E63" s="422"/>
      <c r="F63" s="422"/>
      <c r="G63" s="422"/>
      <c r="H63" s="422">
        <v>0</v>
      </c>
      <c r="I63" s="422"/>
      <c r="J63" s="422"/>
      <c r="K63" s="422"/>
      <c r="L63" s="422"/>
    </row>
    <row r="64" spans="1:12" ht="12" customHeight="1" x14ac:dyDescent="0.2">
      <c r="A64" s="26"/>
      <c r="B64" s="422"/>
      <c r="C64" s="422"/>
      <c r="D64" s="422"/>
      <c r="E64" s="422"/>
      <c r="F64" s="422"/>
      <c r="G64" s="422"/>
      <c r="H64" s="422"/>
      <c r="I64" s="422"/>
      <c r="J64" s="422"/>
      <c r="K64" s="422"/>
      <c r="L64" s="422"/>
    </row>
    <row r="65" spans="1:12" ht="15" customHeight="1" x14ac:dyDescent="0.2">
      <c r="A65" s="421" t="s">
        <v>187</v>
      </c>
      <c r="B65" s="422">
        <v>849459</v>
      </c>
      <c r="C65" s="422">
        <v>281020</v>
      </c>
      <c r="D65" s="422">
        <v>-384809</v>
      </c>
      <c r="E65" s="422">
        <v>-108320</v>
      </c>
      <c r="F65" s="422">
        <v>1061568</v>
      </c>
      <c r="G65" s="422"/>
      <c r="H65" s="422">
        <v>1089199</v>
      </c>
      <c r="I65" s="422">
        <v>197291</v>
      </c>
      <c r="J65" s="422">
        <v>-1146497</v>
      </c>
      <c r="K65" s="422">
        <v>746234</v>
      </c>
      <c r="L65" s="422">
        <v>1292171</v>
      </c>
    </row>
    <row r="66" spans="1:12" ht="8.25" customHeight="1" thickBot="1" x14ac:dyDescent="0.25">
      <c r="A66" s="421"/>
      <c r="B66" s="422"/>
      <c r="C66" s="422"/>
      <c r="D66" s="422"/>
      <c r="E66" s="422"/>
      <c r="F66" s="422"/>
      <c r="G66" s="422"/>
      <c r="H66" s="422"/>
      <c r="I66" s="422"/>
      <c r="J66" s="422"/>
      <c r="K66" s="422"/>
      <c r="L66" s="422"/>
    </row>
    <row r="67" spans="1:12" ht="9.75" customHeight="1" thickTop="1" x14ac:dyDescent="0.2">
      <c r="A67" s="424"/>
      <c r="B67" s="425"/>
      <c r="C67" s="425"/>
      <c r="D67" s="425"/>
      <c r="E67" s="425"/>
      <c r="F67" s="425"/>
      <c r="G67" s="425"/>
      <c r="H67" s="425"/>
      <c r="I67" s="425"/>
      <c r="J67" s="425"/>
      <c r="K67" s="425"/>
      <c r="L67" s="425"/>
    </row>
    <row r="68" spans="1:12" ht="15" customHeight="1" x14ac:dyDescent="0.2">
      <c r="A68" s="1044" t="s">
        <v>1201</v>
      </c>
      <c r="B68" s="1044"/>
      <c r="C68" s="1044"/>
      <c r="D68" s="1044"/>
      <c r="E68" s="1044"/>
      <c r="F68" s="1044"/>
      <c r="G68" s="1044"/>
      <c r="H68" s="1044"/>
      <c r="I68" s="1044"/>
      <c r="J68" s="1044"/>
      <c r="K68" s="1044"/>
      <c r="L68" s="1044"/>
    </row>
    <row r="69" spans="1:12" ht="15" customHeight="1" x14ac:dyDescent="0.2">
      <c r="A69" s="960" t="s">
        <v>1202</v>
      </c>
      <c r="B69" s="960"/>
      <c r="C69" s="960"/>
      <c r="D69" s="960"/>
      <c r="E69" s="960"/>
      <c r="F69" s="960"/>
      <c r="G69" s="960"/>
      <c r="H69" s="960"/>
      <c r="I69" s="960"/>
      <c r="J69" s="960"/>
      <c r="K69" s="960"/>
      <c r="L69" s="960"/>
    </row>
    <row r="70" spans="1:12" ht="15" customHeight="1" x14ac:dyDescent="0.2">
      <c r="A70" s="960" t="s">
        <v>188</v>
      </c>
      <c r="B70" s="960"/>
      <c r="C70" s="960"/>
      <c r="D70" s="960"/>
      <c r="E70" s="960"/>
      <c r="F70" s="960"/>
      <c r="G70" s="960"/>
      <c r="H70" s="960"/>
      <c r="I70" s="960"/>
      <c r="J70" s="960"/>
      <c r="K70" s="960"/>
      <c r="L70" s="960"/>
    </row>
    <row r="71" spans="1:12" ht="15" customHeight="1" x14ac:dyDescent="0.2">
      <c r="A71" s="1044" t="s">
        <v>189</v>
      </c>
      <c r="B71" s="1044"/>
      <c r="C71" s="1044"/>
      <c r="D71" s="1044"/>
      <c r="E71" s="1044"/>
      <c r="F71" s="1044"/>
      <c r="G71" s="1044"/>
      <c r="H71" s="1044"/>
      <c r="I71" s="1044"/>
      <c r="J71" s="1044"/>
      <c r="K71" s="1044"/>
      <c r="L71" s="1044"/>
    </row>
    <row r="72" spans="1:12" x14ac:dyDescent="0.2">
      <c r="A72" s="26"/>
      <c r="B72" s="26"/>
      <c r="C72" s="26"/>
      <c r="D72" s="26"/>
      <c r="E72" s="26"/>
      <c r="F72" s="26"/>
      <c r="G72" s="26"/>
      <c r="H72" s="26"/>
      <c r="I72" s="26"/>
      <c r="J72" s="26"/>
      <c r="K72" s="26"/>
      <c r="L72" s="26"/>
    </row>
  </sheetData>
  <mergeCells count="19">
    <mergeCell ref="A69:L69"/>
    <mergeCell ref="A70:L70"/>
    <mergeCell ref="A71:L71"/>
    <mergeCell ref="C6:C7"/>
    <mergeCell ref="D6:D7"/>
    <mergeCell ref="E6:E7"/>
    <mergeCell ref="A68:L68"/>
    <mergeCell ref="H6:H7"/>
    <mergeCell ref="I6:I7"/>
    <mergeCell ref="J6:J7"/>
    <mergeCell ref="K6:K7"/>
    <mergeCell ref="L6:L7"/>
    <mergeCell ref="A2:L2"/>
    <mergeCell ref="A5:A7"/>
    <mergeCell ref="B5:F5"/>
    <mergeCell ref="H5:L5"/>
    <mergeCell ref="B6:B7"/>
    <mergeCell ref="F6:F7"/>
    <mergeCell ref="A3:L3"/>
  </mergeCells>
  <pageMargins left="0.7" right="0.7" top="0.75" bottom="0.75" header="0.3" footer="0.3"/>
  <pageSetup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Z132"/>
  <sheetViews>
    <sheetView showGridLines="0" workbookViewId="0"/>
  </sheetViews>
  <sheetFormatPr baseColWidth="10" defaultColWidth="0" defaultRowHeight="15" zeroHeight="1" x14ac:dyDescent="0.2"/>
  <cols>
    <col min="1" max="1" width="53.7109375" style="8" customWidth="1"/>
    <col min="2" max="2" width="14.140625" style="8" customWidth="1"/>
    <col min="3" max="3" width="17.28515625" style="8" customWidth="1"/>
    <col min="4" max="4" width="16.28515625" style="8" customWidth="1"/>
    <col min="5" max="5" width="13.5703125" style="8" customWidth="1"/>
    <col min="6" max="6" width="15.85546875" style="8" customWidth="1"/>
    <col min="7" max="7" width="13.28515625" style="8" customWidth="1"/>
    <col min="8" max="8" width="11.42578125" style="8" customWidth="1"/>
    <col min="9" max="9" width="12" style="8" bestFit="1" customWidth="1"/>
    <col min="10" max="10" width="13.140625" style="8" customWidth="1"/>
    <col min="11" max="11" width="3.85546875" style="8" customWidth="1"/>
    <col min="12" max="12" width="11.42578125" style="8" hidden="1" customWidth="1"/>
    <col min="13" max="16384" width="11.42578125" style="8" hidden="1"/>
  </cols>
  <sheetData>
    <row r="1" spans="1:26" s="59" customFormat="1" ht="15" customHeight="1" x14ac:dyDescent="0.2">
      <c r="A1" s="36"/>
      <c r="B1" s="396"/>
      <c r="C1" s="396"/>
      <c r="D1" s="396"/>
      <c r="E1" s="396"/>
      <c r="F1" s="396"/>
      <c r="G1" s="396"/>
    </row>
    <row r="2" spans="1:26" s="5" customFormat="1" ht="15" customHeight="1" x14ac:dyDescent="0.2">
      <c r="A2" s="1099" t="s">
        <v>487</v>
      </c>
      <c r="B2" s="1099"/>
      <c r="C2" s="1099"/>
      <c r="D2" s="1099"/>
      <c r="E2" s="1099"/>
      <c r="F2" s="1099"/>
      <c r="G2" s="1099"/>
      <c r="H2" s="1099"/>
      <c r="I2" s="1099"/>
      <c r="J2" s="1099"/>
      <c r="K2" s="629"/>
      <c r="L2" s="629"/>
      <c r="M2" s="629"/>
      <c r="N2" s="629"/>
      <c r="O2" s="629"/>
      <c r="P2" s="629"/>
      <c r="Q2" s="629"/>
      <c r="R2" s="629"/>
      <c r="S2" s="629"/>
      <c r="T2" s="629"/>
      <c r="U2" s="629"/>
      <c r="V2" s="629"/>
      <c r="W2" s="629"/>
      <c r="X2" s="629"/>
      <c r="Y2" s="629"/>
      <c r="Z2" s="629"/>
    </row>
    <row r="3" spans="1:26" s="634" customFormat="1" ht="35.1" customHeight="1" x14ac:dyDescent="0.2">
      <c r="A3" s="1100" t="s">
        <v>1291</v>
      </c>
      <c r="B3" s="1101"/>
      <c r="C3" s="1101"/>
      <c r="D3" s="1101"/>
      <c r="E3" s="1101"/>
      <c r="F3" s="1101"/>
      <c r="G3" s="1101"/>
      <c r="H3" s="1101"/>
      <c r="I3" s="1101"/>
      <c r="J3" s="1101"/>
    </row>
    <row r="4" spans="1:26" s="634" customFormat="1" ht="18.75" customHeight="1" thickBot="1" x14ac:dyDescent="0.25">
      <c r="A4" s="864"/>
      <c r="B4" s="864"/>
      <c r="C4" s="864"/>
      <c r="D4" s="864"/>
      <c r="E4" s="864"/>
      <c r="F4" s="864"/>
      <c r="G4" s="864"/>
      <c r="H4" s="864"/>
      <c r="I4" s="864"/>
      <c r="J4" s="864"/>
    </row>
    <row r="5" spans="1:26" ht="21.75" customHeight="1" thickTop="1" x14ac:dyDescent="0.2">
      <c r="A5" s="1102" t="s">
        <v>53</v>
      </c>
      <c r="B5" s="1053" t="s">
        <v>561</v>
      </c>
      <c r="C5" s="1053" t="s">
        <v>190</v>
      </c>
      <c r="D5" s="1053" t="s">
        <v>141</v>
      </c>
      <c r="E5" s="1053" t="s">
        <v>142</v>
      </c>
      <c r="F5" s="1053" t="s">
        <v>18</v>
      </c>
      <c r="G5" s="1096" t="s">
        <v>191</v>
      </c>
    </row>
    <row r="6" spans="1:26" ht="21.75" customHeight="1" x14ac:dyDescent="0.2">
      <c r="A6" s="1103"/>
      <c r="B6" s="1045"/>
      <c r="C6" s="1045"/>
      <c r="D6" s="1045"/>
      <c r="E6" s="1045"/>
      <c r="F6" s="1045"/>
      <c r="G6" s="1097"/>
    </row>
    <row r="7" spans="1:26" ht="21.75" customHeight="1" thickBot="1" x14ac:dyDescent="0.25">
      <c r="A7" s="1104"/>
      <c r="B7" s="1046"/>
      <c r="C7" s="1046"/>
      <c r="D7" s="1046"/>
      <c r="E7" s="1046"/>
      <c r="F7" s="1046" t="s">
        <v>120</v>
      </c>
      <c r="G7" s="1098"/>
    </row>
    <row r="8" spans="1:26" ht="15" customHeight="1" thickTop="1" x14ac:dyDescent="0.2">
      <c r="A8" s="664"/>
      <c r="B8" s="664"/>
      <c r="C8" s="664"/>
      <c r="D8" s="664"/>
      <c r="E8" s="664"/>
      <c r="F8" s="664"/>
      <c r="G8" s="664"/>
    </row>
    <row r="9" spans="1:26" ht="15" customHeight="1" x14ac:dyDescent="0.2">
      <c r="A9" s="375" t="s">
        <v>54</v>
      </c>
      <c r="B9" s="665"/>
      <c r="C9" s="665"/>
      <c r="D9" s="665"/>
      <c r="E9" s="665"/>
      <c r="F9" s="665"/>
      <c r="G9" s="666"/>
    </row>
    <row r="10" spans="1:26" ht="15" customHeight="1" thickBot="1" x14ac:dyDescent="0.25">
      <c r="A10" s="667"/>
      <c r="B10" s="668"/>
      <c r="C10" s="668"/>
      <c r="D10" s="668"/>
      <c r="E10" s="668"/>
      <c r="F10" s="668"/>
      <c r="G10" s="669"/>
    </row>
    <row r="11" spans="1:26" ht="21" customHeight="1" x14ac:dyDescent="0.2">
      <c r="A11" s="399" t="s">
        <v>192</v>
      </c>
      <c r="B11" s="411">
        <v>2841561</v>
      </c>
      <c r="C11" s="411">
        <v>17452382</v>
      </c>
      <c r="D11" s="411">
        <v>10338720</v>
      </c>
      <c r="E11" s="411">
        <v>1405319</v>
      </c>
      <c r="F11" s="411">
        <v>32037982</v>
      </c>
      <c r="G11" s="412">
        <v>91.367020855950159</v>
      </c>
    </row>
    <row r="12" spans="1:26" ht="15" customHeight="1" x14ac:dyDescent="0.2">
      <c r="A12" s="399" t="s">
        <v>193</v>
      </c>
      <c r="B12" s="411">
        <v>0</v>
      </c>
      <c r="C12" s="411">
        <v>997930</v>
      </c>
      <c r="D12" s="411">
        <v>589024</v>
      </c>
      <c r="E12" s="411">
        <v>0</v>
      </c>
      <c r="F12" s="411">
        <v>1586954</v>
      </c>
      <c r="G12" s="412">
        <v>4.525730091721555</v>
      </c>
    </row>
    <row r="13" spans="1:26" ht="15" customHeight="1" x14ac:dyDescent="0.2">
      <c r="A13" s="402" t="s">
        <v>194</v>
      </c>
      <c r="B13" s="411">
        <v>2841561</v>
      </c>
      <c r="C13" s="411">
        <v>18450312</v>
      </c>
      <c r="D13" s="411">
        <v>10927744</v>
      </c>
      <c r="E13" s="411">
        <v>1405319</v>
      </c>
      <c r="F13" s="411">
        <v>33624936</v>
      </c>
      <c r="G13" s="412">
        <v>95.892750947671729</v>
      </c>
    </row>
    <row r="14" spans="1:26" ht="15" customHeight="1" x14ac:dyDescent="0.2">
      <c r="A14" s="399" t="s">
        <v>195</v>
      </c>
      <c r="B14" s="411">
        <v>111856</v>
      </c>
      <c r="C14" s="411">
        <v>531367</v>
      </c>
      <c r="D14" s="411">
        <v>752186</v>
      </c>
      <c r="E14" s="411">
        <v>44804</v>
      </c>
      <c r="F14" s="411">
        <v>1440213</v>
      </c>
      <c r="G14" s="412">
        <v>4.1072490523282816</v>
      </c>
    </row>
    <row r="15" spans="1:26" ht="15" customHeight="1" x14ac:dyDescent="0.2">
      <c r="A15" s="403" t="s">
        <v>196</v>
      </c>
      <c r="B15" s="411">
        <v>66405</v>
      </c>
      <c r="C15" s="411">
        <v>407846</v>
      </c>
      <c r="D15" s="411">
        <v>241606</v>
      </c>
      <c r="E15" s="411">
        <v>32841</v>
      </c>
      <c r="F15" s="411">
        <v>748698</v>
      </c>
      <c r="G15" s="412">
        <v>2.1351627509125941</v>
      </c>
    </row>
    <row r="16" spans="1:26" ht="15" customHeight="1" x14ac:dyDescent="0.2">
      <c r="A16" s="403" t="s">
        <v>197</v>
      </c>
      <c r="B16" s="411">
        <v>2049</v>
      </c>
      <c r="C16" s="411"/>
      <c r="D16" s="411">
        <v>7453</v>
      </c>
      <c r="E16" s="411"/>
      <c r="F16" s="411">
        <v>9502</v>
      </c>
      <c r="G16" s="412">
        <v>2.7098130967588362E-2</v>
      </c>
    </row>
    <row r="17" spans="1:7" ht="15" customHeight="1" x14ac:dyDescent="0.2">
      <c r="A17" s="403" t="s">
        <v>198</v>
      </c>
      <c r="B17" s="411">
        <v>43402</v>
      </c>
      <c r="C17" s="411">
        <v>123521</v>
      </c>
      <c r="D17" s="411">
        <v>503127</v>
      </c>
      <c r="E17" s="411">
        <v>11963</v>
      </c>
      <c r="F17" s="411">
        <v>682013</v>
      </c>
      <c r="G17" s="412">
        <v>1.9449881704480994</v>
      </c>
    </row>
    <row r="18" spans="1:7" ht="15" customHeight="1" x14ac:dyDescent="0.2">
      <c r="A18" s="399"/>
      <c r="B18" s="411"/>
      <c r="C18" s="411"/>
      <c r="D18" s="411"/>
      <c r="E18" s="411"/>
      <c r="F18" s="411">
        <v>0</v>
      </c>
      <c r="G18" s="412">
        <v>0</v>
      </c>
    </row>
    <row r="19" spans="1:7" ht="15" customHeight="1" thickBot="1" x14ac:dyDescent="0.25">
      <c r="A19" s="375" t="s">
        <v>199</v>
      </c>
      <c r="B19" s="411">
        <v>2953417</v>
      </c>
      <c r="C19" s="411">
        <v>18981679</v>
      </c>
      <c r="D19" s="411">
        <v>11679930</v>
      </c>
      <c r="E19" s="411">
        <v>1450123</v>
      </c>
      <c r="F19" s="411">
        <v>35065149</v>
      </c>
      <c r="G19" s="412">
        <v>100</v>
      </c>
    </row>
    <row r="20" spans="1:7" ht="15" customHeight="1" x14ac:dyDescent="0.2">
      <c r="A20" s="670"/>
      <c r="B20" s="671"/>
      <c r="C20" s="671"/>
      <c r="D20" s="671"/>
      <c r="E20" s="671"/>
      <c r="F20" s="671"/>
      <c r="G20" s="672"/>
    </row>
    <row r="21" spans="1:7" ht="15" customHeight="1" x14ac:dyDescent="0.2">
      <c r="A21" s="375" t="s">
        <v>55</v>
      </c>
      <c r="B21" s="411"/>
      <c r="C21" s="411"/>
      <c r="D21" s="411"/>
      <c r="E21" s="411"/>
      <c r="F21" s="411"/>
      <c r="G21" s="412"/>
    </row>
    <row r="22" spans="1:7" ht="15" customHeight="1" thickBot="1" x14ac:dyDescent="0.25">
      <c r="A22" s="667"/>
      <c r="B22" s="673"/>
      <c r="C22" s="674"/>
      <c r="D22" s="673"/>
      <c r="E22" s="673"/>
      <c r="F22" s="673"/>
      <c r="G22" s="675"/>
    </row>
    <row r="23" spans="1:7" ht="15" customHeight="1" x14ac:dyDescent="0.2">
      <c r="A23" s="399" t="s">
        <v>200</v>
      </c>
      <c r="B23" s="411">
        <v>1243736</v>
      </c>
      <c r="C23" s="411">
        <v>14298825</v>
      </c>
      <c r="D23" s="411">
        <v>1349791</v>
      </c>
      <c r="E23" s="411">
        <v>0</v>
      </c>
      <c r="F23" s="411">
        <v>16892352</v>
      </c>
      <c r="G23" s="412">
        <v>48.174191417238809</v>
      </c>
    </row>
    <row r="24" spans="1:7" ht="15" customHeight="1" x14ac:dyDescent="0.2">
      <c r="A24" s="403" t="s">
        <v>154</v>
      </c>
      <c r="B24" s="411">
        <v>1112947</v>
      </c>
      <c r="C24" s="411">
        <v>12795189</v>
      </c>
      <c r="D24" s="411">
        <v>1207850</v>
      </c>
      <c r="E24" s="411"/>
      <c r="F24" s="411">
        <v>15115986</v>
      </c>
      <c r="G24" s="412">
        <v>43.108289658201656</v>
      </c>
    </row>
    <row r="25" spans="1:7" ht="15" customHeight="1" x14ac:dyDescent="0.2">
      <c r="A25" s="403" t="s">
        <v>155</v>
      </c>
      <c r="B25" s="411">
        <v>130789</v>
      </c>
      <c r="C25" s="411">
        <v>1503636</v>
      </c>
      <c r="D25" s="411">
        <v>141941</v>
      </c>
      <c r="E25" s="411"/>
      <c r="F25" s="411">
        <v>1776366</v>
      </c>
      <c r="G25" s="412">
        <v>5.0659017590371569</v>
      </c>
    </row>
    <row r="26" spans="1:7" ht="15" customHeight="1" x14ac:dyDescent="0.2">
      <c r="A26" s="399" t="s">
        <v>201</v>
      </c>
      <c r="B26" s="411">
        <v>0</v>
      </c>
      <c r="C26" s="411">
        <v>0</v>
      </c>
      <c r="D26" s="411">
        <v>408142</v>
      </c>
      <c r="E26" s="411">
        <v>0</v>
      </c>
      <c r="F26" s="411">
        <v>408142</v>
      </c>
      <c r="G26" s="412">
        <v>1.1639534171093926</v>
      </c>
    </row>
    <row r="27" spans="1:7" ht="15" customHeight="1" x14ac:dyDescent="0.2">
      <c r="A27" s="403" t="s">
        <v>154</v>
      </c>
      <c r="B27" s="411"/>
      <c r="C27" s="411"/>
      <c r="D27" s="411">
        <v>315072</v>
      </c>
      <c r="E27" s="411"/>
      <c r="F27" s="411">
        <v>315072</v>
      </c>
      <c r="G27" s="412">
        <v>0.89853318461587028</v>
      </c>
    </row>
    <row r="28" spans="1:7" ht="15" customHeight="1" x14ac:dyDescent="0.2">
      <c r="A28" s="403" t="s">
        <v>202</v>
      </c>
      <c r="B28" s="411"/>
      <c r="C28" s="411"/>
      <c r="D28" s="411">
        <v>93070</v>
      </c>
      <c r="E28" s="411"/>
      <c r="F28" s="411">
        <v>93070</v>
      </c>
      <c r="G28" s="412">
        <v>0.26542023249352231</v>
      </c>
    </row>
    <row r="29" spans="1:7" ht="15" customHeight="1" x14ac:dyDescent="0.2">
      <c r="A29" s="399" t="s">
        <v>203</v>
      </c>
      <c r="B29" s="411"/>
      <c r="C29" s="411">
        <v>0</v>
      </c>
      <c r="D29" s="411">
        <v>0</v>
      </c>
      <c r="E29" s="411">
        <v>508533</v>
      </c>
      <c r="F29" s="411">
        <v>508533</v>
      </c>
      <c r="G29" s="412">
        <v>1.4502519296296159</v>
      </c>
    </row>
    <row r="30" spans="1:7" ht="15" customHeight="1" x14ac:dyDescent="0.2">
      <c r="A30" s="403" t="s">
        <v>154</v>
      </c>
      <c r="B30" s="411"/>
      <c r="C30" s="411"/>
      <c r="D30" s="411"/>
      <c r="E30" s="411">
        <v>502687</v>
      </c>
      <c r="F30" s="411">
        <v>502687</v>
      </c>
      <c r="G30" s="412">
        <v>1.4335801054203421</v>
      </c>
    </row>
    <row r="31" spans="1:7" ht="15" customHeight="1" x14ac:dyDescent="0.2">
      <c r="A31" s="403" t="s">
        <v>202</v>
      </c>
      <c r="B31" s="411"/>
      <c r="C31" s="411"/>
      <c r="D31" s="411"/>
      <c r="E31" s="411">
        <v>5846</v>
      </c>
      <c r="F31" s="411">
        <v>5846</v>
      </c>
      <c r="G31" s="412">
        <v>1.6671824209273999E-2</v>
      </c>
    </row>
    <row r="32" spans="1:7" ht="15" customHeight="1" x14ac:dyDescent="0.2">
      <c r="A32" s="399" t="s">
        <v>1197</v>
      </c>
      <c r="B32" s="411">
        <v>1224369</v>
      </c>
      <c r="C32" s="411">
        <v>923276</v>
      </c>
      <c r="D32" s="411">
        <v>9103292</v>
      </c>
      <c r="E32" s="411">
        <v>0</v>
      </c>
      <c r="F32" s="411">
        <v>11250937</v>
      </c>
      <c r="G32" s="412">
        <v>32.085809759428088</v>
      </c>
    </row>
    <row r="33" spans="1:7" ht="15" customHeight="1" x14ac:dyDescent="0.2">
      <c r="A33" s="403" t="s">
        <v>154</v>
      </c>
      <c r="B33" s="411">
        <v>1201298</v>
      </c>
      <c r="C33" s="411">
        <v>876919</v>
      </c>
      <c r="D33" s="411">
        <v>9064451</v>
      </c>
      <c r="E33" s="411"/>
      <c r="F33" s="411">
        <v>11142667.699999999</v>
      </c>
      <c r="G33" s="412">
        <v>31.777043639540786</v>
      </c>
    </row>
    <row r="34" spans="1:7" ht="15" customHeight="1" x14ac:dyDescent="0.2">
      <c r="A34" s="403" t="s">
        <v>204</v>
      </c>
      <c r="B34" s="411">
        <v>320695</v>
      </c>
      <c r="C34" s="411"/>
      <c r="D34" s="411"/>
      <c r="E34" s="411"/>
      <c r="F34" s="411">
        <v>320695</v>
      </c>
      <c r="G34" s="412">
        <v>0.9145690497422384</v>
      </c>
    </row>
    <row r="35" spans="1:7" ht="15" customHeight="1" x14ac:dyDescent="0.2">
      <c r="A35" s="403" t="s">
        <v>205</v>
      </c>
      <c r="B35" s="411"/>
      <c r="C35" s="411">
        <v>480072</v>
      </c>
      <c r="D35" s="411"/>
      <c r="E35" s="411"/>
      <c r="F35" s="411">
        <v>480072</v>
      </c>
      <c r="G35" s="412">
        <v>1.3690858692772132</v>
      </c>
    </row>
    <row r="36" spans="1:7" ht="15" customHeight="1" x14ac:dyDescent="0.2">
      <c r="A36" s="403" t="s">
        <v>206</v>
      </c>
      <c r="B36" s="411"/>
      <c r="C36" s="411">
        <v>396847</v>
      </c>
      <c r="D36" s="411"/>
      <c r="E36" s="411"/>
      <c r="F36" s="411">
        <v>396847</v>
      </c>
      <c r="G36" s="412">
        <v>1.1317419469684844</v>
      </c>
    </row>
    <row r="37" spans="1:7" ht="15" customHeight="1" x14ac:dyDescent="0.2">
      <c r="A37" s="403" t="s">
        <v>207</v>
      </c>
      <c r="B37" s="411">
        <v>495494</v>
      </c>
      <c r="C37" s="411"/>
      <c r="D37" s="411"/>
      <c r="E37" s="411"/>
      <c r="F37" s="411">
        <v>495494</v>
      </c>
      <c r="G37" s="412">
        <v>1.4130668602035599</v>
      </c>
    </row>
    <row r="38" spans="1:7" ht="15" customHeight="1" x14ac:dyDescent="0.2">
      <c r="A38" s="403" t="s">
        <v>208</v>
      </c>
      <c r="B38" s="411">
        <v>155225</v>
      </c>
      <c r="C38" s="411"/>
      <c r="D38" s="411">
        <v>1687681</v>
      </c>
      <c r="E38" s="411"/>
      <c r="F38" s="411">
        <v>1842906</v>
      </c>
      <c r="G38" s="412">
        <v>5.2556628235060403</v>
      </c>
    </row>
    <row r="39" spans="1:7" ht="15" customHeight="1" x14ac:dyDescent="0.2">
      <c r="A39" s="403" t="s">
        <v>209</v>
      </c>
      <c r="B39" s="411">
        <v>58956</v>
      </c>
      <c r="C39" s="411"/>
      <c r="D39" s="411">
        <v>160128</v>
      </c>
      <c r="E39" s="411"/>
      <c r="F39" s="411">
        <v>219084</v>
      </c>
      <c r="G39" s="412">
        <v>0.62479129918997345</v>
      </c>
    </row>
    <row r="40" spans="1:7" ht="15" customHeight="1" x14ac:dyDescent="0.2">
      <c r="A40" s="403" t="s">
        <v>210</v>
      </c>
      <c r="B40" s="411">
        <v>14927</v>
      </c>
      <c r="C40" s="411"/>
      <c r="D40" s="411">
        <v>28869</v>
      </c>
      <c r="E40" s="411"/>
      <c r="F40" s="411">
        <v>43796</v>
      </c>
      <c r="G40" s="412">
        <v>0.12489894168138285</v>
      </c>
    </row>
    <row r="41" spans="1:7" ht="15" customHeight="1" x14ac:dyDescent="0.2">
      <c r="A41" s="403" t="s">
        <v>211</v>
      </c>
      <c r="B41" s="411"/>
      <c r="C41" s="411"/>
      <c r="D41" s="411">
        <v>1914996</v>
      </c>
      <c r="E41" s="411"/>
      <c r="F41" s="411">
        <v>1914996</v>
      </c>
      <c r="G41" s="412">
        <v>5.4612515691862598</v>
      </c>
    </row>
    <row r="42" spans="1:7" ht="15" customHeight="1" x14ac:dyDescent="0.2">
      <c r="A42" s="403" t="s">
        <v>212</v>
      </c>
      <c r="B42" s="411"/>
      <c r="C42" s="411"/>
      <c r="D42" s="411">
        <v>3384695</v>
      </c>
      <c r="E42" s="411"/>
      <c r="F42" s="411">
        <v>3384695</v>
      </c>
      <c r="G42" s="412">
        <v>9.6525898121807501</v>
      </c>
    </row>
    <row r="43" spans="1:7" ht="15" customHeight="1" x14ac:dyDescent="0.2">
      <c r="A43" s="403" t="s">
        <v>213</v>
      </c>
      <c r="B43" s="411"/>
      <c r="C43" s="411"/>
      <c r="D43" s="411">
        <v>39199</v>
      </c>
      <c r="E43" s="411"/>
      <c r="F43" s="411">
        <v>39199</v>
      </c>
      <c r="G43" s="412">
        <v>0.11178905870327259</v>
      </c>
    </row>
    <row r="44" spans="1:7" ht="15" customHeight="1" x14ac:dyDescent="0.2">
      <c r="A44" s="403" t="s">
        <v>214</v>
      </c>
      <c r="B44" s="411">
        <v>1025</v>
      </c>
      <c r="C44" s="411"/>
      <c r="D44" s="411">
        <v>37915</v>
      </c>
      <c r="E44" s="411"/>
      <c r="F44" s="411">
        <v>38939.699999999997</v>
      </c>
      <c r="G44" s="412">
        <v>0.11104957802974115</v>
      </c>
    </row>
    <row r="45" spans="1:7" ht="15" customHeight="1" x14ac:dyDescent="0.2">
      <c r="A45" s="403" t="s">
        <v>215</v>
      </c>
      <c r="B45" s="411">
        <v>35037</v>
      </c>
      <c r="C45" s="411"/>
      <c r="D45" s="411"/>
      <c r="E45" s="411"/>
      <c r="F45" s="411">
        <v>35037</v>
      </c>
      <c r="G45" s="412">
        <v>9.9919723711996783E-2</v>
      </c>
    </row>
    <row r="46" spans="1:7" ht="15" customHeight="1" x14ac:dyDescent="0.2">
      <c r="A46" s="403" t="s">
        <v>216</v>
      </c>
      <c r="B46" s="411"/>
      <c r="C46" s="411"/>
      <c r="D46" s="411">
        <v>1797339</v>
      </c>
      <c r="E46" s="411"/>
      <c r="F46" s="411">
        <v>1797339</v>
      </c>
      <c r="G46" s="412">
        <v>5.1257132830092917</v>
      </c>
    </row>
    <row r="47" spans="1:7" ht="15" customHeight="1" x14ac:dyDescent="0.2">
      <c r="A47" s="403" t="s">
        <v>217</v>
      </c>
      <c r="B47" s="411">
        <v>119939</v>
      </c>
      <c r="C47" s="411"/>
      <c r="D47" s="411"/>
      <c r="E47" s="411"/>
      <c r="F47" s="411">
        <v>119939</v>
      </c>
      <c r="G47" s="412">
        <v>0.3420461723975563</v>
      </c>
    </row>
    <row r="48" spans="1:7" ht="15" customHeight="1" x14ac:dyDescent="0.2">
      <c r="A48" s="403" t="s">
        <v>218</v>
      </c>
      <c r="B48" s="411"/>
      <c r="C48" s="411"/>
      <c r="D48" s="411">
        <v>12410</v>
      </c>
      <c r="E48" s="411"/>
      <c r="F48" s="411">
        <v>12410</v>
      </c>
      <c r="G48" s="412">
        <v>3.5391265555437965E-2</v>
      </c>
    </row>
    <row r="49" spans="1:7" ht="15" customHeight="1" x14ac:dyDescent="0.2">
      <c r="A49" s="403" t="s">
        <v>219</v>
      </c>
      <c r="B49" s="411"/>
      <c r="C49" s="411"/>
      <c r="D49" s="411">
        <v>1219</v>
      </c>
      <c r="E49" s="411"/>
      <c r="F49" s="411">
        <v>1219</v>
      </c>
      <c r="G49" s="412">
        <v>3.476386197588951E-3</v>
      </c>
    </row>
    <row r="50" spans="1:7" ht="15" customHeight="1" x14ac:dyDescent="0.2">
      <c r="A50" s="403" t="s">
        <v>220</v>
      </c>
      <c r="B50" s="411">
        <v>23071</v>
      </c>
      <c r="C50" s="411">
        <v>46357</v>
      </c>
      <c r="D50" s="411">
        <v>38841</v>
      </c>
      <c r="E50" s="411"/>
      <c r="F50" s="411">
        <v>108269</v>
      </c>
      <c r="G50" s="412">
        <v>0.30876526433696316</v>
      </c>
    </row>
    <row r="51" spans="1:7" ht="15" customHeight="1" x14ac:dyDescent="0.2">
      <c r="A51" s="403"/>
      <c r="B51" s="411"/>
      <c r="C51" s="411"/>
      <c r="D51" s="411"/>
      <c r="E51" s="411"/>
      <c r="F51" s="411"/>
      <c r="G51" s="412"/>
    </row>
    <row r="52" spans="1:7" ht="15" customHeight="1" x14ac:dyDescent="0.2">
      <c r="A52" s="375" t="s">
        <v>221</v>
      </c>
      <c r="B52" s="411">
        <v>2468105</v>
      </c>
      <c r="C52" s="411">
        <v>15222101</v>
      </c>
      <c r="D52" s="411">
        <v>10861225</v>
      </c>
      <c r="E52" s="411">
        <v>508533</v>
      </c>
      <c r="F52" s="411">
        <v>29059964</v>
      </c>
      <c r="G52" s="412">
        <v>82.874206523405903</v>
      </c>
    </row>
    <row r="53" spans="1:7" ht="15" customHeight="1" x14ac:dyDescent="0.2">
      <c r="A53" s="375" t="s">
        <v>222</v>
      </c>
      <c r="B53" s="411">
        <v>244017</v>
      </c>
      <c r="C53" s="411">
        <v>1994232</v>
      </c>
      <c r="D53" s="411">
        <v>790480</v>
      </c>
      <c r="E53" s="411">
        <v>69079</v>
      </c>
      <c r="F53" s="411">
        <v>3097808</v>
      </c>
      <c r="G53" s="412">
        <v>8.8344355816083944</v>
      </c>
    </row>
    <row r="54" spans="1:7" ht="15" customHeight="1" x14ac:dyDescent="0.2">
      <c r="A54" s="399" t="s">
        <v>223</v>
      </c>
      <c r="B54" s="411">
        <v>195770</v>
      </c>
      <c r="C54" s="411">
        <v>491141</v>
      </c>
      <c r="D54" s="411">
        <v>0</v>
      </c>
      <c r="E54" s="411"/>
      <c r="F54" s="411">
        <v>686911</v>
      </c>
      <c r="G54" s="412">
        <v>1.9589564555964101</v>
      </c>
    </row>
    <row r="55" spans="1:7" ht="15" customHeight="1" x14ac:dyDescent="0.2">
      <c r="A55" s="399" t="s">
        <v>224</v>
      </c>
      <c r="B55" s="411">
        <v>0</v>
      </c>
      <c r="C55" s="411">
        <v>15347</v>
      </c>
      <c r="D55" s="411">
        <v>0</v>
      </c>
      <c r="E55" s="411">
        <v>0</v>
      </c>
      <c r="F55" s="411">
        <v>15347</v>
      </c>
      <c r="G55" s="412">
        <v>4.3767103342409866E-2</v>
      </c>
    </row>
    <row r="56" spans="1:7" ht="15" customHeight="1" x14ac:dyDescent="0.2">
      <c r="A56" s="399" t="s">
        <v>225</v>
      </c>
      <c r="B56" s="411">
        <v>71121</v>
      </c>
      <c r="C56" s="411">
        <v>682189</v>
      </c>
      <c r="D56" s="411">
        <v>156593</v>
      </c>
      <c r="E56" s="411">
        <v>31336</v>
      </c>
      <c r="F56" s="411">
        <v>941239</v>
      </c>
      <c r="G56" s="412">
        <v>2.6842578082300466</v>
      </c>
    </row>
    <row r="57" spans="1:7" ht="15" customHeight="1" x14ac:dyDescent="0.2">
      <c r="A57" s="399" t="s">
        <v>226</v>
      </c>
      <c r="B57" s="411">
        <v>25333</v>
      </c>
      <c r="C57" s="411">
        <v>155591</v>
      </c>
      <c r="D57" s="411">
        <v>92171</v>
      </c>
      <c r="E57" s="411">
        <v>12529</v>
      </c>
      <c r="F57" s="411">
        <v>285624</v>
      </c>
      <c r="G57" s="412">
        <v>0.81455236365885686</v>
      </c>
    </row>
    <row r="58" spans="1:7" ht="15" customHeight="1" x14ac:dyDescent="0.2">
      <c r="A58" s="399" t="s">
        <v>227</v>
      </c>
      <c r="B58" s="411">
        <v>45788</v>
      </c>
      <c r="C58" s="411">
        <v>526598</v>
      </c>
      <c r="D58" s="411">
        <v>64422</v>
      </c>
      <c r="E58" s="411">
        <v>18807</v>
      </c>
      <c r="F58" s="411">
        <v>655615</v>
      </c>
      <c r="G58" s="412">
        <v>1.8697054445711896</v>
      </c>
    </row>
    <row r="59" spans="1:7" ht="15" customHeight="1" x14ac:dyDescent="0.2">
      <c r="A59" s="375" t="s">
        <v>228</v>
      </c>
      <c r="B59" s="411">
        <v>266891</v>
      </c>
      <c r="C59" s="411">
        <v>1188677</v>
      </c>
      <c r="D59" s="411">
        <v>156593</v>
      </c>
      <c r="E59" s="411">
        <v>31336</v>
      </c>
      <c r="F59" s="411">
        <v>1643497</v>
      </c>
      <c r="G59" s="412">
        <v>4.6869813671688672</v>
      </c>
    </row>
    <row r="60" spans="1:7" ht="15" customHeight="1" x14ac:dyDescent="0.2">
      <c r="A60" s="399"/>
      <c r="B60" s="411"/>
      <c r="C60" s="411"/>
      <c r="D60" s="411"/>
      <c r="E60" s="411"/>
      <c r="F60" s="411"/>
      <c r="G60" s="412"/>
    </row>
    <row r="61" spans="1:7" ht="15" customHeight="1" x14ac:dyDescent="0.2">
      <c r="A61" s="375" t="s">
        <v>229</v>
      </c>
      <c r="B61" s="411">
        <v>2979013</v>
      </c>
      <c r="C61" s="411">
        <v>18405010</v>
      </c>
      <c r="D61" s="411">
        <v>11808298</v>
      </c>
      <c r="E61" s="411">
        <v>608948</v>
      </c>
      <c r="F61" s="411">
        <v>33801269</v>
      </c>
      <c r="G61" s="412">
        <v>96.395623472183161</v>
      </c>
    </row>
    <row r="62" spans="1:7" ht="15" customHeight="1" x14ac:dyDescent="0.2">
      <c r="A62" s="399"/>
      <c r="B62" s="411"/>
      <c r="C62" s="411"/>
      <c r="D62" s="411"/>
      <c r="E62" s="411"/>
      <c r="F62" s="411"/>
      <c r="G62" s="412"/>
    </row>
    <row r="63" spans="1:7" ht="15" customHeight="1" x14ac:dyDescent="0.2">
      <c r="A63" s="399" t="s">
        <v>230</v>
      </c>
      <c r="B63" s="413">
        <v>-25596</v>
      </c>
      <c r="C63" s="413">
        <v>576669</v>
      </c>
      <c r="D63" s="413">
        <v>-128368</v>
      </c>
      <c r="E63" s="413">
        <v>841175</v>
      </c>
      <c r="F63" s="413">
        <v>1263880</v>
      </c>
      <c r="G63" s="412">
        <v>3.6043765278168394</v>
      </c>
    </row>
    <row r="64" spans="1:7" ht="15" customHeight="1" x14ac:dyDescent="0.2">
      <c r="A64" s="399" t="s">
        <v>182</v>
      </c>
      <c r="B64" s="413">
        <v>66023</v>
      </c>
      <c r="C64" s="413">
        <v>716957</v>
      </c>
      <c r="D64" s="413">
        <v>111071</v>
      </c>
      <c r="E64" s="413">
        <v>27650</v>
      </c>
      <c r="F64" s="411">
        <v>921701</v>
      </c>
      <c r="G64" s="412">
        <v>2.63</v>
      </c>
    </row>
    <row r="65" spans="1:10" ht="15" customHeight="1" x14ac:dyDescent="0.2">
      <c r="A65" s="399" t="s">
        <v>231</v>
      </c>
      <c r="B65" s="413">
        <v>-91619</v>
      </c>
      <c r="C65" s="413">
        <v>-140288</v>
      </c>
      <c r="D65" s="413">
        <v>-239439</v>
      </c>
      <c r="E65" s="413">
        <v>813525</v>
      </c>
      <c r="F65" s="413">
        <v>342179</v>
      </c>
      <c r="G65" s="412">
        <v>0.97583786111959769</v>
      </c>
    </row>
    <row r="66" spans="1:10" ht="15" customHeight="1" x14ac:dyDescent="0.2">
      <c r="A66" s="399" t="s">
        <v>232</v>
      </c>
      <c r="B66" s="413">
        <v>0</v>
      </c>
      <c r="C66" s="413">
        <v>0</v>
      </c>
      <c r="D66" s="413">
        <v>0</v>
      </c>
      <c r="E66" s="413">
        <v>0</v>
      </c>
      <c r="F66" s="411">
        <v>0</v>
      </c>
      <c r="G66" s="412"/>
    </row>
    <row r="67" spans="1:10" ht="15" customHeight="1" x14ac:dyDescent="0.2">
      <c r="A67" s="375" t="s">
        <v>233</v>
      </c>
      <c r="B67" s="413">
        <v>-91619</v>
      </c>
      <c r="C67" s="413">
        <v>-140288</v>
      </c>
      <c r="D67" s="413">
        <v>-239439</v>
      </c>
      <c r="E67" s="413">
        <v>813525</v>
      </c>
      <c r="F67" s="413">
        <v>342179</v>
      </c>
      <c r="G67" s="412">
        <v>0.97583786111959769</v>
      </c>
    </row>
    <row r="68" spans="1:10" ht="15" customHeight="1" thickBot="1" x14ac:dyDescent="0.25">
      <c r="A68" s="374"/>
      <c r="B68" s="414"/>
      <c r="C68" s="414"/>
      <c r="D68" s="414"/>
      <c r="E68" s="414"/>
      <c r="F68" s="414"/>
      <c r="G68" s="415"/>
    </row>
    <row r="69" spans="1:10" ht="4.5" customHeight="1" thickTop="1" x14ac:dyDescent="0.2">
      <c r="A69" s="375"/>
      <c r="B69" s="413"/>
      <c r="C69" s="413"/>
      <c r="D69" s="413"/>
      <c r="E69" s="413"/>
      <c r="F69" s="413"/>
      <c r="G69" s="412"/>
    </row>
    <row r="70" spans="1:10" ht="15" customHeight="1" x14ac:dyDescent="0.2">
      <c r="A70" s="1105" t="s">
        <v>1198</v>
      </c>
      <c r="B70" s="1105"/>
      <c r="C70" s="1105"/>
      <c r="D70" s="1105"/>
      <c r="E70" s="1105"/>
      <c r="F70" s="1105"/>
      <c r="G70" s="1105"/>
    </row>
    <row r="71" spans="1:10" ht="15" customHeight="1" x14ac:dyDescent="0.2">
      <c r="A71" s="1105" t="s">
        <v>234</v>
      </c>
      <c r="B71" s="1105"/>
      <c r="C71" s="1105"/>
      <c r="D71" s="1105"/>
      <c r="E71" s="1105"/>
      <c r="F71" s="1105"/>
      <c r="G71" s="1105"/>
    </row>
    <row r="72" spans="1:10" ht="15" customHeight="1" x14ac:dyDescent="0.2">
      <c r="A72" s="1044" t="s">
        <v>189</v>
      </c>
      <c r="B72" s="1044"/>
      <c r="C72" s="1044"/>
      <c r="D72" s="1044"/>
      <c r="E72" s="1044"/>
      <c r="F72" s="1044"/>
      <c r="G72" s="1044"/>
    </row>
    <row r="73" spans="1:10" x14ac:dyDescent="0.2">
      <c r="B73" s="397"/>
      <c r="C73" s="397"/>
      <c r="D73" s="397"/>
      <c r="E73" s="397"/>
      <c r="F73" s="397"/>
      <c r="G73" s="397"/>
    </row>
    <row r="74" spans="1:10" x14ac:dyDescent="0.2"/>
    <row r="75" spans="1:10" x14ac:dyDescent="0.2"/>
    <row r="76" spans="1:10" ht="35.1" customHeight="1" thickBot="1" x14ac:dyDescent="0.25">
      <c r="A76" s="1106" t="s">
        <v>1265</v>
      </c>
      <c r="B76" s="1106"/>
      <c r="C76" s="1106"/>
      <c r="D76" s="1106"/>
      <c r="E76" s="1106"/>
      <c r="F76" s="1106"/>
      <c r="G76" s="1106"/>
      <c r="H76" s="1106"/>
      <c r="I76" s="1106"/>
      <c r="J76" s="1106"/>
    </row>
    <row r="77" spans="1:10" ht="15.75" thickTop="1" x14ac:dyDescent="0.2">
      <c r="A77" s="1107" t="s">
        <v>1258</v>
      </c>
      <c r="B77" s="1108" t="s">
        <v>235</v>
      </c>
      <c r="C77" s="1102" t="s">
        <v>140</v>
      </c>
      <c r="D77" s="1102"/>
      <c r="E77" s="1096" t="s">
        <v>236</v>
      </c>
      <c r="F77" s="1108" t="s">
        <v>237</v>
      </c>
      <c r="G77" s="1108" t="s">
        <v>238</v>
      </c>
      <c r="H77" s="1108" t="s">
        <v>239</v>
      </c>
      <c r="I77" s="1108" t="s">
        <v>18</v>
      </c>
      <c r="J77" s="1108" t="s">
        <v>191</v>
      </c>
    </row>
    <row r="78" spans="1:10" ht="15.75" thickBot="1" x14ac:dyDescent="0.25">
      <c r="A78" s="1103"/>
      <c r="B78" s="1109"/>
      <c r="C78" s="1111"/>
      <c r="D78" s="1111"/>
      <c r="E78" s="1097"/>
      <c r="F78" s="1109"/>
      <c r="G78" s="1109"/>
      <c r="H78" s="1109"/>
      <c r="I78" s="1109"/>
      <c r="J78" s="1109"/>
    </row>
    <row r="79" spans="1:10" ht="27.75" customHeight="1" thickBot="1" x14ac:dyDescent="0.25">
      <c r="A79" s="1104"/>
      <c r="B79" s="1110"/>
      <c r="C79" s="381" t="s">
        <v>240</v>
      </c>
      <c r="D79" s="381" t="s">
        <v>241</v>
      </c>
      <c r="E79" s="1098"/>
      <c r="F79" s="1110"/>
      <c r="G79" s="1110"/>
      <c r="H79" s="1110"/>
      <c r="I79" s="1110" t="s">
        <v>120</v>
      </c>
      <c r="J79" s="1110"/>
    </row>
    <row r="80" spans="1:10" ht="15.75" thickTop="1" x14ac:dyDescent="0.2">
      <c r="A80" s="397"/>
      <c r="B80" s="397"/>
      <c r="C80" s="397"/>
      <c r="D80" s="397"/>
      <c r="E80" s="397"/>
      <c r="F80" s="397"/>
      <c r="G80" s="397"/>
      <c r="H80" s="397"/>
      <c r="I80" s="398"/>
      <c r="J80" s="397"/>
    </row>
    <row r="81" spans="1:10" x14ac:dyDescent="0.2">
      <c r="A81" s="375" t="s">
        <v>54</v>
      </c>
      <c r="B81" s="665"/>
      <c r="C81" s="665"/>
      <c r="D81" s="665"/>
      <c r="E81" s="665"/>
      <c r="F81" s="665"/>
      <c r="G81" s="665"/>
      <c r="H81" s="665"/>
      <c r="I81" s="398"/>
      <c r="J81" s="397"/>
    </row>
    <row r="82" spans="1:10" ht="15.75" thickBot="1" x14ac:dyDescent="0.25">
      <c r="A82" s="667"/>
      <c r="B82" s="668"/>
      <c r="C82" s="676"/>
      <c r="D82" s="668"/>
      <c r="E82" s="668"/>
      <c r="F82" s="668"/>
      <c r="G82" s="668"/>
      <c r="H82" s="668"/>
      <c r="I82" s="677"/>
      <c r="J82" s="678"/>
    </row>
    <row r="83" spans="1:10" x14ac:dyDescent="0.2">
      <c r="A83" s="399" t="s">
        <v>192</v>
      </c>
      <c r="B83" s="400">
        <v>3468475</v>
      </c>
      <c r="C83" s="400">
        <v>14518822</v>
      </c>
      <c r="D83" s="400">
        <v>2319356</v>
      </c>
      <c r="E83" s="400">
        <v>16838178</v>
      </c>
      <c r="F83" s="400">
        <v>4763468</v>
      </c>
      <c r="G83" s="400">
        <v>1636722</v>
      </c>
      <c r="H83" s="400">
        <v>45868</v>
      </c>
      <c r="I83" s="400">
        <v>26752711</v>
      </c>
      <c r="J83" s="401">
        <v>67.950332146934926</v>
      </c>
    </row>
    <row r="84" spans="1:10" x14ac:dyDescent="0.2">
      <c r="A84" s="399" t="s">
        <v>242</v>
      </c>
      <c r="B84" s="400"/>
      <c r="C84" s="400">
        <v>6957238</v>
      </c>
      <c r="D84" s="400">
        <v>123972</v>
      </c>
      <c r="E84" s="400">
        <v>7081210</v>
      </c>
      <c r="F84" s="400">
        <v>287218</v>
      </c>
      <c r="G84" s="400">
        <v>0</v>
      </c>
      <c r="H84" s="400">
        <v>40211</v>
      </c>
      <c r="I84" s="400">
        <v>7408639</v>
      </c>
      <c r="J84" s="401">
        <v>18.817512767462553</v>
      </c>
    </row>
    <row r="85" spans="1:10" x14ac:dyDescent="0.2">
      <c r="A85" s="402" t="s">
        <v>243</v>
      </c>
      <c r="B85" s="400">
        <v>3468475</v>
      </c>
      <c r="C85" s="400">
        <v>21476060</v>
      </c>
      <c r="D85" s="400">
        <v>2443328</v>
      </c>
      <c r="E85" s="400">
        <v>23919388</v>
      </c>
      <c r="F85" s="400">
        <v>5050686</v>
      </c>
      <c r="G85" s="400">
        <v>1636722</v>
      </c>
      <c r="H85" s="400">
        <v>86079</v>
      </c>
      <c r="I85" s="400">
        <v>34161350</v>
      </c>
      <c r="J85" s="401">
        <v>86.767844914397486</v>
      </c>
    </row>
    <row r="86" spans="1:10" ht="16.5" x14ac:dyDescent="0.2">
      <c r="A86" s="399" t="s">
        <v>1191</v>
      </c>
      <c r="B86" s="400">
        <v>266376</v>
      </c>
      <c r="C86" s="400">
        <v>316541.48191214469</v>
      </c>
      <c r="D86" s="400">
        <v>50780.5180878553</v>
      </c>
      <c r="E86" s="400">
        <v>367322</v>
      </c>
      <c r="F86" s="400">
        <v>4656535</v>
      </c>
      <c r="G86" s="400">
        <v>-86845</v>
      </c>
      <c r="H86" s="400">
        <v>6241</v>
      </c>
      <c r="I86" s="400">
        <v>5209629</v>
      </c>
      <c r="J86" s="401">
        <v>13.232155085602521</v>
      </c>
    </row>
    <row r="87" spans="1:10" x14ac:dyDescent="0.2">
      <c r="A87" s="403" t="s">
        <v>244</v>
      </c>
      <c r="B87" s="400">
        <v>53824</v>
      </c>
      <c r="C87" s="397"/>
      <c r="D87" s="397"/>
      <c r="E87" s="400">
        <v>280379</v>
      </c>
      <c r="F87" s="400">
        <v>488409</v>
      </c>
      <c r="G87" s="400">
        <v>14873</v>
      </c>
      <c r="H87" s="400"/>
      <c r="I87" s="400">
        <v>837485</v>
      </c>
      <c r="J87" s="401">
        <v>2.1271632590086216</v>
      </c>
    </row>
    <row r="88" spans="1:10" x14ac:dyDescent="0.2">
      <c r="A88" s="403" t="s">
        <v>245</v>
      </c>
      <c r="B88" s="400">
        <v>183694</v>
      </c>
      <c r="C88" s="397"/>
      <c r="D88" s="397"/>
      <c r="E88" s="400">
        <v>-38956</v>
      </c>
      <c r="F88" s="400">
        <v>521757</v>
      </c>
      <c r="G88" s="400">
        <v>-2243</v>
      </c>
      <c r="H88" s="400">
        <v>5574</v>
      </c>
      <c r="I88" s="400">
        <v>669826</v>
      </c>
      <c r="J88" s="401">
        <v>1.7013191366158305</v>
      </c>
    </row>
    <row r="89" spans="1:10" x14ac:dyDescent="0.2">
      <c r="A89" s="403" t="s">
        <v>246</v>
      </c>
      <c r="B89" s="400">
        <v>28858</v>
      </c>
      <c r="C89" s="397"/>
      <c r="D89" s="397"/>
      <c r="E89" s="400">
        <v>125899</v>
      </c>
      <c r="F89" s="400">
        <v>3646369.4</v>
      </c>
      <c r="G89" s="400">
        <v>-99475</v>
      </c>
      <c r="H89" s="400">
        <v>667</v>
      </c>
      <c r="I89" s="400">
        <v>3702318.4</v>
      </c>
      <c r="J89" s="401">
        <v>9.4036737059548354</v>
      </c>
    </row>
    <row r="90" spans="1:10" ht="15.75" thickBot="1" x14ac:dyDescent="0.25">
      <c r="A90" s="375" t="s">
        <v>199</v>
      </c>
      <c r="B90" s="400">
        <v>3734851</v>
      </c>
      <c r="C90" s="400">
        <v>21792601.481912144</v>
      </c>
      <c r="D90" s="400">
        <v>2494108.5180878602</v>
      </c>
      <c r="E90" s="400">
        <v>24286710.000000004</v>
      </c>
      <c r="F90" s="400">
        <v>9707221</v>
      </c>
      <c r="G90" s="400">
        <v>1549877</v>
      </c>
      <c r="H90" s="400">
        <v>92320</v>
      </c>
      <c r="I90" s="400">
        <v>39370979</v>
      </c>
      <c r="J90" s="401">
        <v>100</v>
      </c>
    </row>
    <row r="91" spans="1:10" x14ac:dyDescent="0.2">
      <c r="A91" s="670"/>
      <c r="B91" s="679"/>
      <c r="C91" s="679"/>
      <c r="D91" s="679"/>
      <c r="E91" s="679"/>
      <c r="F91" s="679"/>
      <c r="G91" s="679"/>
      <c r="H91" s="679"/>
      <c r="I91" s="679"/>
      <c r="J91" s="680"/>
    </row>
    <row r="92" spans="1:10" x14ac:dyDescent="0.2">
      <c r="A92" s="375" t="s">
        <v>55</v>
      </c>
      <c r="B92" s="400"/>
      <c r="C92" s="400"/>
      <c r="D92" s="400"/>
      <c r="E92" s="400"/>
      <c r="F92" s="400"/>
      <c r="G92" s="400"/>
      <c r="H92" s="400"/>
      <c r="I92" s="400"/>
      <c r="J92" s="401"/>
    </row>
    <row r="93" spans="1:10" ht="15.75" thickBot="1" x14ac:dyDescent="0.25">
      <c r="A93" s="667"/>
      <c r="B93" s="681"/>
      <c r="C93" s="681"/>
      <c r="D93" s="681"/>
      <c r="E93" s="681"/>
      <c r="F93" s="681"/>
      <c r="G93" s="681"/>
      <c r="H93" s="681"/>
      <c r="I93" s="681"/>
      <c r="J93" s="682"/>
    </row>
    <row r="94" spans="1:10" x14ac:dyDescent="0.2">
      <c r="A94" s="399" t="s">
        <v>247</v>
      </c>
      <c r="B94" s="400">
        <v>482782</v>
      </c>
      <c r="C94" s="400">
        <v>12620159.141402271</v>
      </c>
      <c r="D94" s="400">
        <v>1239576.8585977294</v>
      </c>
      <c r="E94" s="400">
        <v>13859736</v>
      </c>
      <c r="F94" s="400">
        <v>1369943</v>
      </c>
      <c r="G94" s="400">
        <v>833358</v>
      </c>
      <c r="H94" s="400">
        <v>9176</v>
      </c>
      <c r="I94" s="400">
        <v>16554995</v>
      </c>
      <c r="J94" s="401">
        <v>42.04872578860688</v>
      </c>
    </row>
    <row r="95" spans="1:10" x14ac:dyDescent="0.2">
      <c r="A95" s="399" t="s">
        <v>248</v>
      </c>
      <c r="B95" s="400">
        <v>111118</v>
      </c>
      <c r="C95" s="400">
        <v>3750914.4329207921</v>
      </c>
      <c r="D95" s="400">
        <v>368056.56707920786</v>
      </c>
      <c r="E95" s="400">
        <v>4118971</v>
      </c>
      <c r="F95" s="400">
        <v>41442</v>
      </c>
      <c r="G95" s="400">
        <v>64376</v>
      </c>
      <c r="H95" s="400">
        <v>2672</v>
      </c>
      <c r="I95" s="400">
        <v>4338579</v>
      </c>
      <c r="J95" s="401">
        <v>11.019738676043591</v>
      </c>
    </row>
    <row r="96" spans="1:10" x14ac:dyDescent="0.2">
      <c r="A96" s="399" t="s">
        <v>249</v>
      </c>
      <c r="B96" s="400"/>
      <c r="C96" s="400">
        <v>0</v>
      </c>
      <c r="D96" s="400">
        <v>0</v>
      </c>
      <c r="E96" s="400">
        <v>0</v>
      </c>
      <c r="F96" s="400">
        <v>495434</v>
      </c>
      <c r="G96" s="400">
        <v>0</v>
      </c>
      <c r="H96" s="400"/>
      <c r="I96" s="400">
        <v>495434</v>
      </c>
      <c r="J96" s="401">
        <v>1.258373585274575</v>
      </c>
    </row>
    <row r="97" spans="1:10" ht="16.5" x14ac:dyDescent="0.2">
      <c r="A97" s="399" t="s">
        <v>1192</v>
      </c>
      <c r="B97" s="400">
        <v>109504</v>
      </c>
      <c r="C97" s="400">
        <v>2802272.8127025273</v>
      </c>
      <c r="D97" s="400">
        <v>273052.18729747273</v>
      </c>
      <c r="E97" s="400">
        <v>3075325</v>
      </c>
      <c r="F97" s="400">
        <v>877357</v>
      </c>
      <c r="G97" s="400">
        <v>699696</v>
      </c>
      <c r="H97" s="400">
        <v>2043</v>
      </c>
      <c r="I97" s="400">
        <v>4763925</v>
      </c>
      <c r="J97" s="401">
        <v>12.100092812017705</v>
      </c>
    </row>
    <row r="98" spans="1:10" x14ac:dyDescent="0.2">
      <c r="A98" s="399" t="s">
        <v>250</v>
      </c>
      <c r="B98" s="400">
        <v>462710</v>
      </c>
      <c r="C98" s="400">
        <v>1015607</v>
      </c>
      <c r="D98" s="400"/>
      <c r="E98" s="400">
        <v>1015607</v>
      </c>
      <c r="F98" s="400">
        <v>2665905</v>
      </c>
      <c r="G98" s="400">
        <v>0</v>
      </c>
      <c r="H98" s="400"/>
      <c r="I98" s="400">
        <v>4144222</v>
      </c>
      <c r="J98" s="401">
        <v>10.526083184266259</v>
      </c>
    </row>
    <row r="99" spans="1:10" x14ac:dyDescent="0.2">
      <c r="A99" s="403" t="s">
        <v>251</v>
      </c>
      <c r="B99" s="400">
        <v>58245</v>
      </c>
      <c r="C99" s="400">
        <v>0</v>
      </c>
      <c r="D99" s="400"/>
      <c r="E99" s="400"/>
      <c r="F99" s="400">
        <v>1338463</v>
      </c>
      <c r="G99" s="400"/>
      <c r="H99" s="400"/>
      <c r="I99" s="400">
        <v>1396708</v>
      </c>
      <c r="J99" s="401">
        <v>3.5475571994285438</v>
      </c>
    </row>
    <row r="100" spans="1:10" x14ac:dyDescent="0.2">
      <c r="A100" s="403" t="s">
        <v>252</v>
      </c>
      <c r="B100" s="400">
        <v>58245</v>
      </c>
      <c r="C100" s="400"/>
      <c r="D100" s="400"/>
      <c r="E100" s="400"/>
      <c r="F100" s="400"/>
      <c r="G100" s="400"/>
      <c r="H100" s="400"/>
      <c r="I100" s="400">
        <v>58245</v>
      </c>
      <c r="J100" s="401">
        <v>0.14793891713995733</v>
      </c>
    </row>
    <row r="101" spans="1:10" x14ac:dyDescent="0.2">
      <c r="A101" s="403" t="s">
        <v>253</v>
      </c>
      <c r="B101" s="400"/>
      <c r="C101" s="397"/>
      <c r="D101" s="400">
        <v>0</v>
      </c>
      <c r="E101" s="400"/>
      <c r="F101" s="400">
        <v>1338463</v>
      </c>
      <c r="G101" s="400"/>
      <c r="H101" s="400"/>
      <c r="I101" s="400">
        <v>1338463</v>
      </c>
      <c r="J101" s="401">
        <v>3.3996182822885865</v>
      </c>
    </row>
    <row r="102" spans="1:10" x14ac:dyDescent="0.2">
      <c r="A102" s="399" t="s">
        <v>254</v>
      </c>
      <c r="B102" s="400"/>
      <c r="C102" s="397"/>
      <c r="D102" s="400">
        <v>0</v>
      </c>
      <c r="E102" s="400"/>
      <c r="F102" s="400">
        <v>1308390</v>
      </c>
      <c r="G102" s="400"/>
      <c r="H102" s="400"/>
      <c r="I102" s="400">
        <v>1308390</v>
      </c>
      <c r="J102" s="401">
        <v>3.3232346089234914</v>
      </c>
    </row>
    <row r="103" spans="1:10" x14ac:dyDescent="0.2">
      <c r="A103" s="403" t="s">
        <v>255</v>
      </c>
      <c r="B103" s="400">
        <v>404465</v>
      </c>
      <c r="C103" s="400">
        <v>1015607</v>
      </c>
      <c r="D103" s="397"/>
      <c r="E103" s="400">
        <v>1015607</v>
      </c>
      <c r="F103" s="400"/>
      <c r="G103" s="400"/>
      <c r="H103" s="400"/>
      <c r="I103" s="400">
        <v>2435679</v>
      </c>
      <c r="J103" s="401">
        <v>3.6552913759142234</v>
      </c>
    </row>
    <row r="104" spans="1:10" x14ac:dyDescent="0.2">
      <c r="A104" s="397" t="s">
        <v>256</v>
      </c>
      <c r="B104" s="400">
        <v>352779</v>
      </c>
      <c r="C104" s="397"/>
      <c r="D104" s="397"/>
      <c r="E104" s="400">
        <v>0</v>
      </c>
      <c r="F104" s="400"/>
      <c r="G104" s="400">
        <v>0</v>
      </c>
      <c r="H104" s="400"/>
      <c r="I104" s="400">
        <v>352779</v>
      </c>
      <c r="J104" s="401">
        <v>0.89603817065356706</v>
      </c>
    </row>
    <row r="105" spans="1:10" x14ac:dyDescent="0.2">
      <c r="A105" s="397" t="s">
        <v>257</v>
      </c>
      <c r="B105" s="400"/>
      <c r="C105" s="397"/>
      <c r="D105" s="397"/>
      <c r="E105" s="400">
        <v>507132</v>
      </c>
      <c r="F105" s="400"/>
      <c r="G105" s="400"/>
      <c r="H105" s="400"/>
      <c r="I105" s="400">
        <v>1014264</v>
      </c>
      <c r="J105" s="401">
        <v>2.5761716517133091</v>
      </c>
    </row>
    <row r="106" spans="1:10" x14ac:dyDescent="0.2">
      <c r="A106" s="403" t="s">
        <v>258</v>
      </c>
      <c r="B106" s="400"/>
      <c r="C106" s="397"/>
      <c r="D106" s="397"/>
      <c r="E106" s="400">
        <v>478081</v>
      </c>
      <c r="F106" s="400"/>
      <c r="G106" s="400"/>
      <c r="H106" s="400"/>
      <c r="I106" s="400">
        <v>956162</v>
      </c>
      <c r="J106" s="401">
        <v>2.4285959462679347</v>
      </c>
    </row>
    <row r="107" spans="1:10" x14ac:dyDescent="0.2">
      <c r="A107" s="403" t="s">
        <v>259</v>
      </c>
      <c r="B107" s="400"/>
      <c r="C107" s="397"/>
      <c r="D107" s="397"/>
      <c r="E107" s="400">
        <v>0</v>
      </c>
      <c r="F107" s="400">
        <v>9279</v>
      </c>
      <c r="G107" s="400"/>
      <c r="H107" s="400"/>
      <c r="I107" s="400">
        <v>9279</v>
      </c>
      <c r="J107" s="401">
        <v>2.3568121077202575E-2</v>
      </c>
    </row>
    <row r="108" spans="1:10" x14ac:dyDescent="0.2">
      <c r="A108" s="403" t="s">
        <v>260</v>
      </c>
      <c r="B108" s="400">
        <v>1010</v>
      </c>
      <c r="C108" s="397"/>
      <c r="D108" s="397"/>
      <c r="E108" s="400">
        <v>30394</v>
      </c>
      <c r="F108" s="400"/>
      <c r="G108" s="400"/>
      <c r="H108" s="400"/>
      <c r="I108" s="400">
        <v>61798</v>
      </c>
      <c r="J108" s="401">
        <v>0.15696333078230035</v>
      </c>
    </row>
    <row r="109" spans="1:10" x14ac:dyDescent="0.2">
      <c r="A109" s="403" t="s">
        <v>261</v>
      </c>
      <c r="B109" s="400"/>
      <c r="C109" s="397"/>
      <c r="D109" s="397"/>
      <c r="E109" s="400">
        <v>50676</v>
      </c>
      <c r="F109" s="400"/>
      <c r="G109" s="400"/>
      <c r="H109" s="400"/>
      <c r="I109" s="400">
        <v>101352</v>
      </c>
      <c r="J109" s="401">
        <v>0.2574281934924707</v>
      </c>
    </row>
    <row r="110" spans="1:10" x14ac:dyDescent="0.2">
      <c r="A110" s="403" t="s">
        <v>262</v>
      </c>
      <c r="B110" s="400"/>
      <c r="C110" s="397"/>
      <c r="D110" s="397"/>
      <c r="E110" s="400"/>
      <c r="F110" s="400">
        <v>9773</v>
      </c>
      <c r="G110" s="400"/>
      <c r="H110" s="400"/>
      <c r="I110" s="400">
        <v>9773</v>
      </c>
      <c r="J110" s="401">
        <v>2.4822852385763639E-2</v>
      </c>
    </row>
    <row r="111" spans="1:10" x14ac:dyDescent="0.2">
      <c r="A111" s="399" t="s">
        <v>263</v>
      </c>
      <c r="B111" s="400">
        <v>354</v>
      </c>
      <c r="C111" s="400">
        <v>-139209</v>
      </c>
      <c r="D111" s="397"/>
      <c r="E111" s="400">
        <v>-139209</v>
      </c>
      <c r="F111" s="400">
        <v>-37839</v>
      </c>
      <c r="G111" s="400">
        <v>-264796</v>
      </c>
      <c r="H111" s="400">
        <v>-55</v>
      </c>
      <c r="I111" s="400">
        <v>-441545</v>
      </c>
      <c r="J111" s="401">
        <v>-1.1214986551388524</v>
      </c>
    </row>
    <row r="112" spans="1:10" x14ac:dyDescent="0.2">
      <c r="A112" s="375" t="s">
        <v>264</v>
      </c>
      <c r="B112" s="400">
        <v>1166468</v>
      </c>
      <c r="C112" s="400">
        <v>20049744.387025587</v>
      </c>
      <c r="D112" s="400">
        <v>1880685.6129744099</v>
      </c>
      <c r="E112" s="400">
        <v>21930429.999999996</v>
      </c>
      <c r="F112" s="400">
        <v>5412242</v>
      </c>
      <c r="G112" s="400">
        <v>1332634</v>
      </c>
      <c r="H112" s="400">
        <v>13836</v>
      </c>
      <c r="I112" s="400">
        <v>29855609.999999996</v>
      </c>
      <c r="J112" s="401">
        <v>75.831515391070141</v>
      </c>
    </row>
    <row r="113" spans="1:10" x14ac:dyDescent="0.2">
      <c r="A113" s="399"/>
      <c r="B113" s="400"/>
      <c r="C113" s="400"/>
      <c r="D113" s="400"/>
      <c r="E113" s="400"/>
      <c r="F113" s="400"/>
      <c r="G113" s="400"/>
      <c r="H113" s="400"/>
      <c r="I113" s="400"/>
      <c r="J113" s="401"/>
    </row>
    <row r="114" spans="1:10" x14ac:dyDescent="0.2">
      <c r="A114" s="375" t="s">
        <v>265</v>
      </c>
      <c r="B114" s="400"/>
      <c r="C114" s="400"/>
      <c r="D114" s="400"/>
      <c r="E114" s="400"/>
      <c r="F114" s="400"/>
      <c r="G114" s="400"/>
      <c r="H114" s="400"/>
      <c r="I114" s="400"/>
      <c r="J114" s="401"/>
    </row>
    <row r="115" spans="1:10" x14ac:dyDescent="0.2">
      <c r="A115" s="399" t="s">
        <v>224</v>
      </c>
      <c r="B115" s="400">
        <v>502</v>
      </c>
      <c r="C115" s="400">
        <v>39943.314285714288</v>
      </c>
      <c r="D115" s="400">
        <v>25588.685714285712</v>
      </c>
      <c r="E115" s="400">
        <v>65532</v>
      </c>
      <c r="F115" s="400">
        <v>-6688</v>
      </c>
      <c r="G115" s="400">
        <v>9082</v>
      </c>
      <c r="H115" s="400"/>
      <c r="I115" s="400">
        <v>68428</v>
      </c>
      <c r="J115" s="401">
        <v>0.17380314571298824</v>
      </c>
    </row>
    <row r="116" spans="1:10" x14ac:dyDescent="0.2">
      <c r="A116" s="399" t="s">
        <v>266</v>
      </c>
      <c r="B116" s="400">
        <v>31235</v>
      </c>
      <c r="C116" s="400">
        <v>111286</v>
      </c>
      <c r="D116" s="400">
        <v>41512</v>
      </c>
      <c r="E116" s="400">
        <v>152798</v>
      </c>
      <c r="F116" s="400">
        <v>44799</v>
      </c>
      <c r="G116" s="400">
        <v>15486</v>
      </c>
      <c r="H116" s="400"/>
      <c r="I116" s="400">
        <v>244318</v>
      </c>
      <c r="J116" s="401">
        <v>0.62055353005064973</v>
      </c>
    </row>
    <row r="117" spans="1:10" x14ac:dyDescent="0.2">
      <c r="A117" s="399" t="s">
        <v>267</v>
      </c>
      <c r="B117" s="400">
        <v>0</v>
      </c>
      <c r="C117" s="400"/>
      <c r="D117" s="400">
        <v>0</v>
      </c>
      <c r="E117" s="400"/>
      <c r="F117" s="400">
        <v>994871</v>
      </c>
      <c r="G117" s="400">
        <v>0</v>
      </c>
      <c r="H117" s="400"/>
      <c r="I117" s="400">
        <v>994871</v>
      </c>
      <c r="J117" s="401">
        <v>2.5269145580555668</v>
      </c>
    </row>
    <row r="118" spans="1:10" x14ac:dyDescent="0.2">
      <c r="A118" s="399" t="s">
        <v>223</v>
      </c>
      <c r="B118" s="400">
        <v>17490</v>
      </c>
      <c r="C118" s="400">
        <v>455050</v>
      </c>
      <c r="D118" s="400">
        <v>-1</v>
      </c>
      <c r="E118" s="400">
        <v>455049</v>
      </c>
      <c r="F118" s="400">
        <v>56405</v>
      </c>
      <c r="G118" s="400">
        <v>5058</v>
      </c>
      <c r="H118" s="400"/>
      <c r="I118" s="400">
        <v>534002</v>
      </c>
      <c r="J118" s="401">
        <v>1.3563340652514635</v>
      </c>
    </row>
    <row r="119" spans="1:10" x14ac:dyDescent="0.2">
      <c r="A119" s="375" t="s">
        <v>268</v>
      </c>
      <c r="B119" s="400">
        <v>49227</v>
      </c>
      <c r="C119" s="400">
        <v>606279.3142857143</v>
      </c>
      <c r="D119" s="400">
        <v>67099.685714285704</v>
      </c>
      <c r="E119" s="400">
        <v>673379</v>
      </c>
      <c r="F119" s="400">
        <v>1089387</v>
      </c>
      <c r="G119" s="400">
        <v>29626</v>
      </c>
      <c r="H119" s="400">
        <v>0</v>
      </c>
      <c r="I119" s="400">
        <v>1841619</v>
      </c>
      <c r="J119" s="401">
        <v>4.6776052990706685</v>
      </c>
    </row>
    <row r="120" spans="1:10" x14ac:dyDescent="0.2">
      <c r="A120" s="403"/>
      <c r="B120" s="400"/>
      <c r="C120" s="400"/>
      <c r="D120" s="400"/>
      <c r="E120" s="400"/>
      <c r="F120" s="400"/>
      <c r="G120" s="400"/>
      <c r="H120" s="400"/>
      <c r="I120" s="400"/>
      <c r="J120" s="401"/>
    </row>
    <row r="121" spans="1:10" x14ac:dyDescent="0.2">
      <c r="A121" s="375" t="s">
        <v>229</v>
      </c>
      <c r="B121" s="400">
        <v>1215695</v>
      </c>
      <c r="C121" s="400">
        <v>20656023.701311301</v>
      </c>
      <c r="D121" s="400">
        <v>1947785.2986886958</v>
      </c>
      <c r="E121" s="400">
        <v>22603808.999999996</v>
      </c>
      <c r="F121" s="400">
        <v>6501629</v>
      </c>
      <c r="G121" s="400">
        <v>1362260</v>
      </c>
      <c r="H121" s="400">
        <v>13836</v>
      </c>
      <c r="I121" s="400">
        <v>31697228.999999996</v>
      </c>
      <c r="J121" s="401">
        <v>80.509120690140819</v>
      </c>
    </row>
    <row r="122" spans="1:10" x14ac:dyDescent="0.2">
      <c r="A122" s="397"/>
      <c r="B122" s="400"/>
      <c r="C122" s="400"/>
      <c r="D122" s="400"/>
      <c r="E122" s="400"/>
      <c r="F122" s="400"/>
      <c r="G122" s="400"/>
      <c r="H122" s="400"/>
      <c r="I122" s="400"/>
      <c r="J122" s="401"/>
    </row>
    <row r="123" spans="1:10" x14ac:dyDescent="0.2">
      <c r="A123" s="403" t="s">
        <v>269</v>
      </c>
      <c r="B123" s="400">
        <v>2519156</v>
      </c>
      <c r="C123" s="400">
        <v>1136577.7806008421</v>
      </c>
      <c r="D123" s="400">
        <v>546322.21939915977</v>
      </c>
      <c r="E123" s="400">
        <v>1682900.0000000019</v>
      </c>
      <c r="F123" s="400">
        <v>3205593</v>
      </c>
      <c r="G123" s="400">
        <v>187617</v>
      </c>
      <c r="H123" s="400">
        <v>78484</v>
      </c>
      <c r="I123" s="400">
        <v>7673750.0000000037</v>
      </c>
      <c r="J123" s="401">
        <v>19.490879309859181</v>
      </c>
    </row>
    <row r="124" spans="1:10" x14ac:dyDescent="0.2">
      <c r="A124" s="397"/>
      <c r="B124" s="400"/>
      <c r="C124" s="400"/>
      <c r="D124" s="400"/>
      <c r="E124" s="400"/>
      <c r="F124" s="400"/>
      <c r="G124" s="400"/>
      <c r="H124" s="400"/>
      <c r="I124" s="400"/>
      <c r="J124" s="401"/>
    </row>
    <row r="125" spans="1:10" x14ac:dyDescent="0.2">
      <c r="A125" s="397" t="s">
        <v>270</v>
      </c>
      <c r="B125" s="400">
        <v>55100</v>
      </c>
      <c r="C125" s="400">
        <v>1448402</v>
      </c>
      <c r="D125" s="400">
        <v>141898</v>
      </c>
      <c r="E125" s="400">
        <v>1590300</v>
      </c>
      <c r="F125" s="400">
        <v>157700</v>
      </c>
      <c r="G125" s="400">
        <v>95000</v>
      </c>
      <c r="H125" s="400">
        <v>1900</v>
      </c>
      <c r="I125" s="400">
        <v>1900000</v>
      </c>
      <c r="J125" s="401">
        <v>4.8258896483117679</v>
      </c>
    </row>
    <row r="126" spans="1:10" x14ac:dyDescent="0.2">
      <c r="A126" s="397"/>
      <c r="B126" s="404"/>
      <c r="C126" s="404"/>
      <c r="D126" s="400"/>
      <c r="E126" s="400"/>
      <c r="F126" s="400"/>
      <c r="G126" s="400"/>
      <c r="H126" s="400"/>
      <c r="I126" s="400"/>
      <c r="J126" s="401"/>
    </row>
    <row r="127" spans="1:10" x14ac:dyDescent="0.2">
      <c r="A127" s="397" t="s">
        <v>271</v>
      </c>
      <c r="B127" s="400">
        <v>2464056</v>
      </c>
      <c r="C127" s="400">
        <v>-311824.21939915791</v>
      </c>
      <c r="D127" s="400">
        <v>404424.21939915977</v>
      </c>
      <c r="E127" s="400">
        <v>92600.000000001863</v>
      </c>
      <c r="F127" s="400">
        <v>3047893</v>
      </c>
      <c r="G127" s="400">
        <v>92617</v>
      </c>
      <c r="H127" s="400">
        <v>76584</v>
      </c>
      <c r="I127" s="400">
        <v>5773750.0000000037</v>
      </c>
      <c r="J127" s="401">
        <v>14.664989661547414</v>
      </c>
    </row>
    <row r="128" spans="1:10" ht="15.75" thickBot="1" x14ac:dyDescent="0.25">
      <c r="A128" s="405"/>
      <c r="B128" s="406"/>
      <c r="C128" s="406"/>
      <c r="D128" s="406"/>
      <c r="E128" s="406"/>
      <c r="F128" s="406"/>
      <c r="G128" s="406"/>
      <c r="H128" s="406"/>
      <c r="I128" s="406"/>
      <c r="J128" s="407"/>
    </row>
    <row r="129" spans="1:10" ht="3.75" customHeight="1" thickTop="1" x14ac:dyDescent="0.2">
      <c r="A129" s="397"/>
      <c r="B129" s="400"/>
      <c r="C129" s="400"/>
      <c r="D129" s="400"/>
      <c r="E129" s="400"/>
      <c r="F129" s="400"/>
      <c r="G129" s="400"/>
      <c r="H129" s="400"/>
      <c r="I129" s="400"/>
      <c r="J129" s="401"/>
    </row>
    <row r="130" spans="1:10" x14ac:dyDescent="0.2">
      <c r="A130" s="1105" t="s">
        <v>1283</v>
      </c>
      <c r="B130" s="1105"/>
      <c r="C130" s="1105"/>
      <c r="D130" s="1105"/>
      <c r="E130" s="1105"/>
      <c r="F130" s="1105"/>
      <c r="G130" s="1105"/>
      <c r="H130" s="1105"/>
      <c r="I130" s="1105"/>
      <c r="J130" s="1105"/>
    </row>
    <row r="131" spans="1:10" x14ac:dyDescent="0.2">
      <c r="A131" s="1044" t="s">
        <v>189</v>
      </c>
      <c r="B131" s="1044"/>
      <c r="C131" s="1044"/>
      <c r="D131" s="1044"/>
      <c r="E131" s="1044"/>
      <c r="F131" s="1044"/>
      <c r="G131" s="1044"/>
      <c r="H131" s="1044"/>
      <c r="I131" s="1044"/>
      <c r="J131" s="1044"/>
    </row>
    <row r="132" spans="1:10" x14ac:dyDescent="0.2"/>
  </sheetData>
  <mergeCells count="24">
    <mergeCell ref="A130:J130"/>
    <mergeCell ref="A131:J131"/>
    <mergeCell ref="A70:G70"/>
    <mergeCell ref="A71:G71"/>
    <mergeCell ref="A72:G72"/>
    <mergeCell ref="A76:J76"/>
    <mergeCell ref="A77:A79"/>
    <mergeCell ref="B77:B79"/>
    <mergeCell ref="C77:D78"/>
    <mergeCell ref="E77:E79"/>
    <mergeCell ref="F77:F79"/>
    <mergeCell ref="G77:G79"/>
    <mergeCell ref="H77:H79"/>
    <mergeCell ref="I77:I79"/>
    <mergeCell ref="J77:J79"/>
    <mergeCell ref="F5:F7"/>
    <mergeCell ref="G5:G7"/>
    <mergeCell ref="A2:J2"/>
    <mergeCell ref="A3:J3"/>
    <mergeCell ref="A5:A7"/>
    <mergeCell ref="B5:B7"/>
    <mergeCell ref="C5:C7"/>
    <mergeCell ref="D5:D7"/>
    <mergeCell ref="E5:E7"/>
  </mergeCell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Z60"/>
  <sheetViews>
    <sheetView showGridLines="0" workbookViewId="0"/>
  </sheetViews>
  <sheetFormatPr baseColWidth="10" defaultColWidth="0" defaultRowHeight="15" zeroHeight="1" x14ac:dyDescent="0.2"/>
  <cols>
    <col min="1" max="1" width="53.7109375" style="8" customWidth="1"/>
    <col min="2" max="2" width="14.28515625" style="8" customWidth="1"/>
    <col min="3" max="3" width="14.7109375" style="8" customWidth="1"/>
    <col min="4" max="4" width="13.7109375" style="8" customWidth="1"/>
    <col min="5" max="5" width="14.85546875" style="8" customWidth="1"/>
    <col min="6" max="6" width="13.7109375" style="8" customWidth="1"/>
    <col min="7" max="7" width="13.140625" style="8" customWidth="1"/>
    <col min="8" max="8" width="12.7109375" style="8" customWidth="1"/>
    <col min="9" max="9" width="15" style="8" customWidth="1"/>
    <col min="10" max="10" width="12.85546875" style="8" customWidth="1"/>
    <col min="11" max="11" width="3.7109375" style="8" customWidth="1"/>
    <col min="12" max="16384" width="11.42578125" style="8" hidden="1"/>
  </cols>
  <sheetData>
    <row r="1" spans="1:26" s="59" customFormat="1" ht="15" customHeight="1" x14ac:dyDescent="0.2">
      <c r="A1" s="36"/>
      <c r="B1" s="378"/>
      <c r="C1" s="378"/>
      <c r="D1" s="378"/>
      <c r="E1" s="378"/>
      <c r="F1" s="378"/>
      <c r="G1" s="378"/>
      <c r="H1" s="378"/>
      <c r="I1" s="379"/>
      <c r="J1" s="378"/>
    </row>
    <row r="2" spans="1:26" s="5" customFormat="1" ht="15" customHeight="1" x14ac:dyDescent="0.2">
      <c r="A2" s="1113" t="s">
        <v>488</v>
      </c>
      <c r="B2" s="1113"/>
      <c r="C2" s="1113"/>
      <c r="D2" s="1113"/>
      <c r="E2" s="1113"/>
      <c r="F2" s="1113"/>
      <c r="G2" s="1113"/>
      <c r="H2" s="1113"/>
      <c r="I2" s="1113"/>
      <c r="J2" s="1113"/>
      <c r="K2" s="629"/>
      <c r="L2" s="629"/>
      <c r="M2" s="629"/>
      <c r="N2" s="629"/>
      <c r="O2" s="629"/>
      <c r="P2" s="629"/>
      <c r="Q2" s="629"/>
      <c r="R2" s="629"/>
      <c r="S2" s="629"/>
      <c r="T2" s="629"/>
      <c r="U2" s="629"/>
      <c r="V2" s="629"/>
      <c r="W2" s="629"/>
      <c r="X2" s="629"/>
      <c r="Y2" s="629"/>
      <c r="Z2" s="629"/>
    </row>
    <row r="3" spans="1:26" s="634" customFormat="1" ht="44.25" customHeight="1" x14ac:dyDescent="0.2">
      <c r="A3" s="1114" t="s">
        <v>1292</v>
      </c>
      <c r="B3" s="935"/>
      <c r="C3" s="935"/>
      <c r="D3" s="935"/>
      <c r="E3" s="935"/>
      <c r="F3" s="935"/>
      <c r="G3" s="935"/>
      <c r="H3" s="935"/>
      <c r="I3" s="935"/>
      <c r="J3" s="935"/>
    </row>
    <row r="4" spans="1:26" s="634" customFormat="1" ht="17.25" customHeight="1" thickBot="1" x14ac:dyDescent="0.25">
      <c r="A4" s="865"/>
      <c r="B4" s="845"/>
      <c r="C4" s="845"/>
      <c r="D4" s="845"/>
      <c r="E4" s="845"/>
      <c r="F4" s="845"/>
      <c r="G4" s="845"/>
      <c r="H4" s="845"/>
      <c r="I4" s="845"/>
      <c r="J4" s="845"/>
    </row>
    <row r="5" spans="1:26" ht="15.75" thickTop="1" x14ac:dyDescent="0.2">
      <c r="A5" s="1115" t="s">
        <v>53</v>
      </c>
      <c r="B5" s="1096" t="s">
        <v>235</v>
      </c>
      <c r="C5" s="1102" t="s">
        <v>140</v>
      </c>
      <c r="D5" s="1102"/>
      <c r="E5" s="1096" t="s">
        <v>236</v>
      </c>
      <c r="F5" s="1096" t="s">
        <v>237</v>
      </c>
      <c r="G5" s="1096" t="s">
        <v>272</v>
      </c>
      <c r="H5" s="1096" t="s">
        <v>239</v>
      </c>
      <c r="I5" s="380" t="s">
        <v>120</v>
      </c>
      <c r="J5" s="1108" t="s">
        <v>191</v>
      </c>
    </row>
    <row r="6" spans="1:26" ht="9" customHeight="1" thickBot="1" x14ac:dyDescent="0.25">
      <c r="A6" s="1116"/>
      <c r="B6" s="1097"/>
      <c r="C6" s="1111"/>
      <c r="D6" s="1111"/>
      <c r="E6" s="1097"/>
      <c r="F6" s="1097"/>
      <c r="G6" s="1097"/>
      <c r="H6" s="1097"/>
      <c r="I6" s="382" t="s">
        <v>18</v>
      </c>
      <c r="J6" s="1109"/>
    </row>
    <row r="7" spans="1:26" ht="30" customHeight="1" thickBot="1" x14ac:dyDescent="0.25">
      <c r="A7" s="1117"/>
      <c r="B7" s="1098"/>
      <c r="C7" s="381" t="s">
        <v>240</v>
      </c>
      <c r="D7" s="381" t="s">
        <v>241</v>
      </c>
      <c r="E7" s="1098"/>
      <c r="F7" s="1098"/>
      <c r="G7" s="1098"/>
      <c r="H7" s="1098"/>
      <c r="I7" s="383" t="s">
        <v>120</v>
      </c>
      <c r="J7" s="1110"/>
    </row>
    <row r="8" spans="1:26" ht="15" customHeight="1" thickTop="1" x14ac:dyDescent="0.2">
      <c r="A8" s="683"/>
      <c r="B8" s="683"/>
      <c r="C8" s="683"/>
      <c r="D8" s="683"/>
      <c r="E8" s="683"/>
      <c r="F8" s="683"/>
      <c r="G8" s="683"/>
      <c r="H8" s="683"/>
      <c r="I8" s="684"/>
      <c r="J8" s="683"/>
    </row>
    <row r="9" spans="1:26" ht="15" customHeight="1" x14ac:dyDescent="0.2">
      <c r="A9" s="385" t="s">
        <v>54</v>
      </c>
      <c r="B9" s="685"/>
      <c r="C9" s="685"/>
      <c r="D9" s="685"/>
      <c r="E9" s="685"/>
      <c r="F9" s="685"/>
      <c r="G9" s="685"/>
      <c r="H9" s="685"/>
      <c r="I9" s="686"/>
      <c r="J9" s="384"/>
    </row>
    <row r="10" spans="1:26" ht="15" customHeight="1" thickBot="1" x14ac:dyDescent="0.25">
      <c r="A10" s="687"/>
      <c r="B10" s="688"/>
      <c r="C10" s="689"/>
      <c r="D10" s="688"/>
      <c r="E10" s="688"/>
      <c r="F10" s="688"/>
      <c r="G10" s="688"/>
      <c r="H10" s="688"/>
      <c r="I10" s="690"/>
      <c r="J10" s="691"/>
    </row>
    <row r="11" spans="1:26" ht="15" customHeight="1" x14ac:dyDescent="0.2">
      <c r="A11" s="386" t="s">
        <v>192</v>
      </c>
      <c r="B11" s="387">
        <v>7505941</v>
      </c>
      <c r="C11" s="387">
        <v>32707242</v>
      </c>
      <c r="D11" s="387">
        <v>5224923</v>
      </c>
      <c r="E11" s="387">
        <v>37932165</v>
      </c>
      <c r="F11" s="387">
        <v>9637415</v>
      </c>
      <c r="G11" s="387">
        <v>3735607</v>
      </c>
      <c r="H11" s="387">
        <v>407805</v>
      </c>
      <c r="I11" s="387">
        <v>59218933</v>
      </c>
      <c r="J11" s="388">
        <v>67.56682273225735</v>
      </c>
    </row>
    <row r="12" spans="1:26" ht="15" customHeight="1" x14ac:dyDescent="0.2">
      <c r="A12" s="386" t="s">
        <v>242</v>
      </c>
      <c r="B12" s="387"/>
      <c r="C12" s="387">
        <v>16937287</v>
      </c>
      <c r="D12" s="387">
        <v>180201</v>
      </c>
      <c r="E12" s="387">
        <v>17117488</v>
      </c>
      <c r="F12" s="387">
        <v>468730</v>
      </c>
      <c r="G12" s="387"/>
      <c r="H12" s="387">
        <v>310552</v>
      </c>
      <c r="I12" s="387">
        <v>17896770</v>
      </c>
      <c r="J12" s="388">
        <v>20.419616241143377</v>
      </c>
    </row>
    <row r="13" spans="1:26" ht="15" customHeight="1" x14ac:dyDescent="0.2">
      <c r="A13" s="389" t="s">
        <v>243</v>
      </c>
      <c r="B13" s="387">
        <v>7505941</v>
      </c>
      <c r="C13" s="387">
        <v>49644529</v>
      </c>
      <c r="D13" s="387">
        <v>5405124</v>
      </c>
      <c r="E13" s="387">
        <v>55049653</v>
      </c>
      <c r="F13" s="387">
        <v>10106145</v>
      </c>
      <c r="G13" s="387">
        <v>3735607</v>
      </c>
      <c r="H13" s="387">
        <v>718357</v>
      </c>
      <c r="I13" s="387">
        <v>77115703</v>
      </c>
      <c r="J13" s="388">
        <v>87.986438973400723</v>
      </c>
    </row>
    <row r="14" spans="1:26" ht="15" customHeight="1" x14ac:dyDescent="0.2">
      <c r="A14" s="390" t="s">
        <v>1195</v>
      </c>
      <c r="B14" s="387">
        <v>577723</v>
      </c>
      <c r="C14" s="387">
        <v>2510138</v>
      </c>
      <c r="D14" s="387">
        <v>400314</v>
      </c>
      <c r="E14" s="387">
        <v>2910452</v>
      </c>
      <c r="F14" s="387">
        <v>7034593</v>
      </c>
      <c r="G14" s="387">
        <v>-24872</v>
      </c>
      <c r="H14" s="387">
        <v>31388</v>
      </c>
      <c r="I14" s="387">
        <v>10529284</v>
      </c>
      <c r="J14" s="388">
        <v>12.013561026599273</v>
      </c>
    </row>
    <row r="15" spans="1:26" ht="15" customHeight="1" x14ac:dyDescent="0.2">
      <c r="A15" s="390" t="s">
        <v>273</v>
      </c>
      <c r="B15" s="387">
        <v>41542</v>
      </c>
      <c r="C15" s="384"/>
      <c r="D15" s="384"/>
      <c r="E15" s="387">
        <v>288753</v>
      </c>
      <c r="F15" s="387">
        <v>455395</v>
      </c>
      <c r="G15" s="387">
        <v>18687</v>
      </c>
      <c r="H15" s="387">
        <v>1552</v>
      </c>
      <c r="I15" s="387">
        <v>805929</v>
      </c>
      <c r="J15" s="388">
        <v>0.91953804499965286</v>
      </c>
    </row>
    <row r="16" spans="1:26" ht="15" customHeight="1" x14ac:dyDescent="0.2">
      <c r="A16" s="390" t="s">
        <v>274</v>
      </c>
      <c r="B16" s="387">
        <v>988702</v>
      </c>
      <c r="C16" s="384"/>
      <c r="D16" s="384"/>
      <c r="E16" s="387">
        <v>-20012</v>
      </c>
      <c r="F16" s="387">
        <v>1263365</v>
      </c>
      <c r="G16" s="387">
        <v>-7887</v>
      </c>
      <c r="H16" s="387">
        <v>11910</v>
      </c>
      <c r="I16" s="387">
        <v>2236078</v>
      </c>
      <c r="J16" s="388">
        <v>2.5512902409352858</v>
      </c>
    </row>
    <row r="17" spans="1:10" ht="15" customHeight="1" x14ac:dyDescent="0.2">
      <c r="A17" s="390" t="s">
        <v>246</v>
      </c>
      <c r="B17" s="387">
        <v>-452521</v>
      </c>
      <c r="C17" s="384"/>
      <c r="D17" s="384"/>
      <c r="E17" s="387">
        <v>2641711</v>
      </c>
      <c r="F17" s="387">
        <v>5315833</v>
      </c>
      <c r="G17" s="387">
        <v>-35672</v>
      </c>
      <c r="H17" s="387">
        <v>17926</v>
      </c>
      <c r="I17" s="387">
        <v>7487277</v>
      </c>
      <c r="J17" s="388">
        <v>8.5427327406643361</v>
      </c>
    </row>
    <row r="18" spans="1:10" ht="15" customHeight="1" thickBot="1" x14ac:dyDescent="0.25">
      <c r="A18" s="385" t="s">
        <v>199</v>
      </c>
      <c r="B18" s="387">
        <v>8083664</v>
      </c>
      <c r="C18" s="387">
        <v>52154667</v>
      </c>
      <c r="D18" s="387">
        <v>5805438</v>
      </c>
      <c r="E18" s="387">
        <v>57960105</v>
      </c>
      <c r="F18" s="387">
        <v>17140738</v>
      </c>
      <c r="G18" s="387">
        <v>3710735</v>
      </c>
      <c r="H18" s="387">
        <v>749745</v>
      </c>
      <c r="I18" s="387">
        <v>87644987</v>
      </c>
      <c r="J18" s="388">
        <v>100</v>
      </c>
    </row>
    <row r="19" spans="1:10" ht="15" customHeight="1" x14ac:dyDescent="0.2">
      <c r="A19" s="692"/>
      <c r="B19" s="693"/>
      <c r="C19" s="693"/>
      <c r="D19" s="693"/>
      <c r="E19" s="693"/>
      <c r="F19" s="693"/>
      <c r="G19" s="693"/>
      <c r="H19" s="693"/>
      <c r="I19" s="693"/>
      <c r="J19" s="694"/>
    </row>
    <row r="20" spans="1:10" ht="15" customHeight="1" x14ac:dyDescent="0.2">
      <c r="A20" s="385" t="s">
        <v>55</v>
      </c>
      <c r="B20" s="387"/>
      <c r="C20" s="387"/>
      <c r="D20" s="387"/>
      <c r="E20" s="387"/>
      <c r="F20" s="387"/>
      <c r="G20" s="387"/>
      <c r="H20" s="387"/>
      <c r="I20" s="387"/>
      <c r="J20" s="388"/>
    </row>
    <row r="21" spans="1:10" ht="15" customHeight="1" thickBot="1" x14ac:dyDescent="0.25">
      <c r="A21" s="687"/>
      <c r="B21" s="695"/>
      <c r="C21" s="695"/>
      <c r="D21" s="695"/>
      <c r="E21" s="695"/>
      <c r="F21" s="695"/>
      <c r="G21" s="695"/>
      <c r="H21" s="695"/>
      <c r="I21" s="695"/>
      <c r="J21" s="696"/>
    </row>
    <row r="22" spans="1:10" ht="15" customHeight="1" x14ac:dyDescent="0.2">
      <c r="A22" s="386" t="s">
        <v>247</v>
      </c>
      <c r="B22" s="387">
        <v>1355778</v>
      </c>
      <c r="C22" s="387">
        <v>30042897</v>
      </c>
      <c r="D22" s="387">
        <v>2950872</v>
      </c>
      <c r="E22" s="387">
        <v>32993769</v>
      </c>
      <c r="F22" s="387">
        <v>2273318</v>
      </c>
      <c r="G22" s="387">
        <v>1466330</v>
      </c>
      <c r="H22" s="387">
        <v>328905</v>
      </c>
      <c r="I22" s="387">
        <v>38418100</v>
      </c>
      <c r="J22" s="388">
        <v>49.657762636021268</v>
      </c>
    </row>
    <row r="23" spans="1:10" ht="15" customHeight="1" x14ac:dyDescent="0.2">
      <c r="A23" s="386" t="s">
        <v>275</v>
      </c>
      <c r="B23" s="387">
        <v>319563</v>
      </c>
      <c r="C23" s="387">
        <v>9224838</v>
      </c>
      <c r="D23" s="387">
        <v>905183</v>
      </c>
      <c r="E23" s="387">
        <v>10130021</v>
      </c>
      <c r="F23" s="387">
        <v>73120</v>
      </c>
      <c r="G23" s="387">
        <v>118410</v>
      </c>
      <c r="H23" s="387">
        <v>99564</v>
      </c>
      <c r="I23" s="387">
        <v>10740678</v>
      </c>
      <c r="J23" s="388">
        <v>13.882988452680786</v>
      </c>
    </row>
    <row r="24" spans="1:10" ht="15" customHeight="1" x14ac:dyDescent="0.2">
      <c r="A24" s="386" t="s">
        <v>249</v>
      </c>
      <c r="B24" s="387"/>
      <c r="C24" s="387"/>
      <c r="D24" s="387">
        <v>0</v>
      </c>
      <c r="E24" s="387"/>
      <c r="F24" s="387">
        <v>1128907</v>
      </c>
      <c r="G24" s="387"/>
      <c r="H24" s="387"/>
      <c r="I24" s="387">
        <v>1128907</v>
      </c>
      <c r="J24" s="388">
        <v>1.4591818919765127</v>
      </c>
    </row>
    <row r="25" spans="1:10" ht="15" customHeight="1" x14ac:dyDescent="0.2">
      <c r="A25" s="386" t="s">
        <v>1192</v>
      </c>
      <c r="B25" s="387">
        <v>250647</v>
      </c>
      <c r="C25" s="387">
        <v>5389727</v>
      </c>
      <c r="D25" s="387">
        <v>779142</v>
      </c>
      <c r="E25" s="387">
        <v>6168869</v>
      </c>
      <c r="F25" s="387">
        <v>975367</v>
      </c>
      <c r="G25" s="387">
        <v>1377855</v>
      </c>
      <c r="H25" s="387">
        <v>60740</v>
      </c>
      <c r="I25" s="387">
        <v>8833478</v>
      </c>
      <c r="J25" s="388">
        <v>11.417814878260922</v>
      </c>
    </row>
    <row r="26" spans="1:10" ht="15" customHeight="1" x14ac:dyDescent="0.2">
      <c r="A26" s="386" t="s">
        <v>250</v>
      </c>
      <c r="B26" s="387">
        <v>1783388</v>
      </c>
      <c r="C26" s="387">
        <v>2444655</v>
      </c>
      <c r="D26" s="387">
        <v>0</v>
      </c>
      <c r="E26" s="387">
        <v>2444655</v>
      </c>
      <c r="F26" s="387">
        <v>10960533</v>
      </c>
      <c r="G26" s="387">
        <v>0</v>
      </c>
      <c r="H26" s="387">
        <v>0</v>
      </c>
      <c r="I26" s="387">
        <v>15188576</v>
      </c>
      <c r="J26" s="388">
        <v>19.632170820190726</v>
      </c>
    </row>
    <row r="27" spans="1:10" ht="15" customHeight="1" x14ac:dyDescent="0.2">
      <c r="A27" s="390" t="s">
        <v>251</v>
      </c>
      <c r="B27" s="387">
        <v>847086</v>
      </c>
      <c r="C27" s="387">
        <v>0</v>
      </c>
      <c r="D27" s="387"/>
      <c r="E27" s="387"/>
      <c r="F27" s="387">
        <v>6911440</v>
      </c>
      <c r="G27" s="387"/>
      <c r="H27" s="387"/>
      <c r="I27" s="387">
        <v>7758526</v>
      </c>
      <c r="J27" s="388">
        <v>10.028373149983981</v>
      </c>
    </row>
    <row r="28" spans="1:10" ht="15" customHeight="1" x14ac:dyDescent="0.2">
      <c r="A28" s="390" t="s">
        <v>276</v>
      </c>
      <c r="B28" s="387">
        <v>847086</v>
      </c>
      <c r="C28" s="387"/>
      <c r="D28" s="387"/>
      <c r="E28" s="387"/>
      <c r="F28" s="387"/>
      <c r="G28" s="387"/>
      <c r="H28" s="387"/>
      <c r="I28" s="387">
        <v>847086</v>
      </c>
      <c r="J28" s="388">
        <v>0.96649680602953358</v>
      </c>
    </row>
    <row r="29" spans="1:10" ht="15" customHeight="1" x14ac:dyDescent="0.2">
      <c r="A29" s="390" t="s">
        <v>253</v>
      </c>
      <c r="B29" s="387"/>
      <c r="C29" s="384"/>
      <c r="D29" s="384"/>
      <c r="E29" s="387"/>
      <c r="F29" s="387">
        <v>6911440</v>
      </c>
      <c r="G29" s="387"/>
      <c r="H29" s="387"/>
      <c r="I29" s="387">
        <v>6911440</v>
      </c>
      <c r="J29" s="388">
        <v>7.8857219751769723</v>
      </c>
    </row>
    <row r="30" spans="1:10" ht="15" customHeight="1" x14ac:dyDescent="0.2">
      <c r="A30" s="386" t="s">
        <v>254</v>
      </c>
      <c r="B30" s="387"/>
      <c r="C30" s="384"/>
      <c r="D30" s="384"/>
      <c r="E30" s="387"/>
      <c r="F30" s="387">
        <v>3931129</v>
      </c>
      <c r="G30" s="387"/>
      <c r="H30" s="387"/>
      <c r="I30" s="387">
        <v>3931129</v>
      </c>
      <c r="J30" s="388">
        <v>5.0812265774095975</v>
      </c>
    </row>
    <row r="31" spans="1:10" ht="15" customHeight="1" x14ac:dyDescent="0.2">
      <c r="A31" s="390" t="s">
        <v>255</v>
      </c>
      <c r="B31" s="387">
        <v>936302</v>
      </c>
      <c r="C31" s="387">
        <v>2444655</v>
      </c>
      <c r="D31" s="387">
        <v>0</v>
      </c>
      <c r="E31" s="387">
        <v>2444655</v>
      </c>
      <c r="F31" s="387">
        <v>117964</v>
      </c>
      <c r="G31" s="387"/>
      <c r="H31" s="387"/>
      <c r="I31" s="387">
        <v>3498921</v>
      </c>
      <c r="J31" s="388">
        <v>4.5225710927971496</v>
      </c>
    </row>
    <row r="32" spans="1:10" ht="15" customHeight="1" x14ac:dyDescent="0.2">
      <c r="A32" s="390" t="s">
        <v>277</v>
      </c>
      <c r="B32" s="387">
        <v>826980</v>
      </c>
      <c r="C32" s="387"/>
      <c r="D32" s="387">
        <v>0</v>
      </c>
      <c r="E32" s="387"/>
      <c r="F32" s="387"/>
      <c r="G32" s="387"/>
      <c r="H32" s="387"/>
      <c r="I32" s="387">
        <v>826980</v>
      </c>
      <c r="J32" s="388">
        <v>0.94355653221786651</v>
      </c>
    </row>
    <row r="33" spans="1:10" ht="15" customHeight="1" x14ac:dyDescent="0.2">
      <c r="A33" s="390" t="s">
        <v>278</v>
      </c>
      <c r="B33" s="387"/>
      <c r="C33" s="384"/>
      <c r="D33" s="384"/>
      <c r="E33" s="387">
        <v>1239953</v>
      </c>
      <c r="F33" s="387"/>
      <c r="G33" s="387"/>
      <c r="H33" s="387"/>
      <c r="I33" s="387">
        <v>1239953</v>
      </c>
      <c r="J33" s="388">
        <v>1.4147449186112608</v>
      </c>
    </row>
    <row r="34" spans="1:10" ht="15" customHeight="1" x14ac:dyDescent="0.2">
      <c r="A34" s="390" t="s">
        <v>279</v>
      </c>
      <c r="B34" s="387"/>
      <c r="C34" s="384"/>
      <c r="D34" s="384"/>
      <c r="E34" s="387">
        <v>1122653</v>
      </c>
      <c r="F34" s="387"/>
      <c r="G34" s="387"/>
      <c r="H34" s="387"/>
      <c r="I34" s="387">
        <v>1122653</v>
      </c>
      <c r="J34" s="388">
        <v>1.2809095402113528</v>
      </c>
    </row>
    <row r="35" spans="1:10" ht="15" customHeight="1" x14ac:dyDescent="0.2">
      <c r="A35" s="390" t="s">
        <v>280</v>
      </c>
      <c r="B35" s="387"/>
      <c r="C35" s="384"/>
      <c r="D35" s="384"/>
      <c r="E35" s="387"/>
      <c r="F35" s="387">
        <v>84</v>
      </c>
      <c r="G35" s="387"/>
      <c r="H35" s="387"/>
      <c r="I35" s="387">
        <v>84</v>
      </c>
      <c r="J35" s="388">
        <v>9.584119169302859E-5</v>
      </c>
    </row>
    <row r="36" spans="1:10" ht="15" customHeight="1" x14ac:dyDescent="0.2">
      <c r="A36" s="390" t="s">
        <v>281</v>
      </c>
      <c r="B36" s="387">
        <v>1981</v>
      </c>
      <c r="C36" s="384"/>
      <c r="D36" s="384"/>
      <c r="E36" s="387">
        <v>83573</v>
      </c>
      <c r="F36" s="387"/>
      <c r="G36" s="387"/>
      <c r="H36" s="387"/>
      <c r="I36" s="387">
        <v>85554</v>
      </c>
      <c r="J36" s="388">
        <v>9.7614253739349635E-2</v>
      </c>
    </row>
    <row r="37" spans="1:10" ht="15" customHeight="1" x14ac:dyDescent="0.2">
      <c r="A37" s="390" t="s">
        <v>282</v>
      </c>
      <c r="B37" s="387">
        <v>104803</v>
      </c>
      <c r="C37" s="384"/>
      <c r="D37" s="384"/>
      <c r="E37" s="387"/>
      <c r="F37" s="387"/>
      <c r="G37" s="387"/>
      <c r="H37" s="387"/>
      <c r="I37" s="387">
        <v>104803</v>
      </c>
      <c r="J37" s="388">
        <v>0.11957671920243425</v>
      </c>
    </row>
    <row r="38" spans="1:10" ht="15" customHeight="1" x14ac:dyDescent="0.2">
      <c r="A38" s="390" t="s">
        <v>283</v>
      </c>
      <c r="B38" s="387"/>
      <c r="C38" s="384"/>
      <c r="D38" s="384"/>
      <c r="E38" s="387"/>
      <c r="F38" s="387">
        <v>18244</v>
      </c>
      <c r="G38" s="387"/>
      <c r="H38" s="387"/>
      <c r="I38" s="387">
        <v>18244</v>
      </c>
      <c r="J38" s="388">
        <v>2.0815794062471592E-2</v>
      </c>
    </row>
    <row r="39" spans="1:10" ht="15" customHeight="1" x14ac:dyDescent="0.2">
      <c r="A39" s="390" t="s">
        <v>284</v>
      </c>
      <c r="B39" s="387">
        <v>2538</v>
      </c>
      <c r="C39" s="384"/>
      <c r="D39" s="384"/>
      <c r="E39" s="387">
        <v>-1524</v>
      </c>
      <c r="F39" s="387">
        <v>99636</v>
      </c>
      <c r="G39" s="387"/>
      <c r="H39" s="387"/>
      <c r="I39" s="387">
        <v>100650</v>
      </c>
      <c r="J39" s="388">
        <v>0.1148382850464682</v>
      </c>
    </row>
    <row r="40" spans="1:10" ht="15" customHeight="1" x14ac:dyDescent="0.2">
      <c r="A40" s="385" t="s">
        <v>264</v>
      </c>
      <c r="B40" s="387">
        <v>3709376</v>
      </c>
      <c r="C40" s="387">
        <v>47102117</v>
      </c>
      <c r="D40" s="387">
        <v>4635197</v>
      </c>
      <c r="E40" s="387">
        <v>51737314</v>
      </c>
      <c r="F40" s="387">
        <v>15411245</v>
      </c>
      <c r="G40" s="387">
        <v>2962595</v>
      </c>
      <c r="H40" s="387">
        <v>489209</v>
      </c>
      <c r="I40" s="387">
        <v>74309739</v>
      </c>
      <c r="J40" s="388">
        <v>96.049918679130215</v>
      </c>
    </row>
    <row r="41" spans="1:10" ht="15" customHeight="1" x14ac:dyDescent="0.2">
      <c r="A41" s="386"/>
      <c r="B41" s="387"/>
      <c r="C41" s="387"/>
      <c r="D41" s="387"/>
      <c r="E41" s="387"/>
      <c r="F41" s="387"/>
      <c r="G41" s="387"/>
      <c r="H41" s="387"/>
      <c r="I41" s="387"/>
      <c r="J41" s="388"/>
    </row>
    <row r="42" spans="1:10" ht="15" customHeight="1" x14ac:dyDescent="0.2">
      <c r="A42" s="385" t="s">
        <v>265</v>
      </c>
      <c r="B42" s="387"/>
      <c r="C42" s="387"/>
      <c r="D42" s="387"/>
      <c r="E42" s="387"/>
      <c r="F42" s="387"/>
      <c r="G42" s="387"/>
      <c r="H42" s="387"/>
      <c r="I42" s="387"/>
      <c r="J42" s="388"/>
    </row>
    <row r="43" spans="1:10" ht="15" customHeight="1" x14ac:dyDescent="0.2">
      <c r="A43" s="386" t="s">
        <v>224</v>
      </c>
      <c r="B43" s="387">
        <v>855</v>
      </c>
      <c r="C43" s="387">
        <v>5487</v>
      </c>
      <c r="D43" s="387">
        <v>3515</v>
      </c>
      <c r="E43" s="387">
        <v>9002</v>
      </c>
      <c r="F43" s="387">
        <v>-29694</v>
      </c>
      <c r="G43" s="387">
        <v>-2817</v>
      </c>
      <c r="H43" s="387">
        <v>14</v>
      </c>
      <c r="I43" s="387">
        <v>-22640</v>
      </c>
      <c r="J43" s="388">
        <v>-2.9263595703054594E-2</v>
      </c>
    </row>
    <row r="44" spans="1:10" ht="15" customHeight="1" x14ac:dyDescent="0.2">
      <c r="A44" s="386" t="s">
        <v>285</v>
      </c>
      <c r="B44" s="387">
        <v>78920</v>
      </c>
      <c r="C44" s="387">
        <v>275106</v>
      </c>
      <c r="D44" s="387">
        <v>102619</v>
      </c>
      <c r="E44" s="387">
        <v>377725</v>
      </c>
      <c r="F44" s="387">
        <v>93134</v>
      </c>
      <c r="G44" s="387">
        <v>38193</v>
      </c>
      <c r="H44" s="387"/>
      <c r="I44" s="387">
        <v>587972</v>
      </c>
      <c r="J44" s="388">
        <v>0.75999005709878154</v>
      </c>
    </row>
    <row r="45" spans="1:10" ht="15" customHeight="1" x14ac:dyDescent="0.2">
      <c r="A45" s="386" t="s">
        <v>267</v>
      </c>
      <c r="B45" s="387">
        <v>0</v>
      </c>
      <c r="C45" s="387"/>
      <c r="D45" s="387">
        <v>0</v>
      </c>
      <c r="E45" s="387">
        <v>0</v>
      </c>
      <c r="F45" s="387">
        <v>1426194</v>
      </c>
      <c r="G45" s="387"/>
      <c r="H45" s="387"/>
      <c r="I45" s="387">
        <v>1426194</v>
      </c>
      <c r="J45" s="388">
        <v>1.8434436665248337</v>
      </c>
    </row>
    <row r="46" spans="1:10" ht="15" customHeight="1" x14ac:dyDescent="0.2">
      <c r="A46" s="386" t="s">
        <v>223</v>
      </c>
      <c r="B46" s="387">
        <v>41667</v>
      </c>
      <c r="C46" s="387">
        <v>1021686</v>
      </c>
      <c r="D46" s="387"/>
      <c r="E46" s="387">
        <v>1021686</v>
      </c>
      <c r="F46" s="387">
        <v>1131</v>
      </c>
      <c r="G46" s="387"/>
      <c r="H46" s="387"/>
      <c r="I46" s="387">
        <v>1064484</v>
      </c>
      <c r="J46" s="388">
        <v>1.3759111929492209</v>
      </c>
    </row>
    <row r="47" spans="1:10" ht="15" customHeight="1" x14ac:dyDescent="0.2">
      <c r="A47" s="385" t="s">
        <v>286</v>
      </c>
      <c r="B47" s="387">
        <v>121442</v>
      </c>
      <c r="C47" s="387">
        <v>1302279</v>
      </c>
      <c r="D47" s="387">
        <v>106134</v>
      </c>
      <c r="E47" s="387">
        <v>1408413</v>
      </c>
      <c r="F47" s="387">
        <v>1490765</v>
      </c>
      <c r="G47" s="387">
        <v>35376</v>
      </c>
      <c r="H47" s="387">
        <v>14</v>
      </c>
      <c r="I47" s="387">
        <v>3056010</v>
      </c>
      <c r="J47" s="388">
        <v>3.9500813208697818</v>
      </c>
    </row>
    <row r="48" spans="1:10" ht="15" customHeight="1" x14ac:dyDescent="0.2">
      <c r="A48" s="386"/>
      <c r="B48" s="387"/>
      <c r="C48" s="387"/>
      <c r="D48" s="387"/>
      <c r="E48" s="387"/>
      <c r="F48" s="387"/>
      <c r="G48" s="387"/>
      <c r="H48" s="387"/>
      <c r="I48" s="387"/>
      <c r="J48" s="388"/>
    </row>
    <row r="49" spans="1:10" ht="15" customHeight="1" x14ac:dyDescent="0.2">
      <c r="A49" s="375" t="s">
        <v>229</v>
      </c>
      <c r="B49" s="387">
        <v>3830818</v>
      </c>
      <c r="C49" s="387">
        <v>48404396</v>
      </c>
      <c r="D49" s="387">
        <v>4741331</v>
      </c>
      <c r="E49" s="387">
        <v>53145727</v>
      </c>
      <c r="F49" s="387">
        <v>16902010</v>
      </c>
      <c r="G49" s="387">
        <v>2997971</v>
      </c>
      <c r="H49" s="387">
        <v>489223</v>
      </c>
      <c r="I49" s="387">
        <v>77365749</v>
      </c>
      <c r="J49" s="388">
        <v>88.271733099806383</v>
      </c>
    </row>
    <row r="50" spans="1:10" ht="15" customHeight="1" x14ac:dyDescent="0.2">
      <c r="A50" s="386"/>
      <c r="B50" s="387"/>
      <c r="C50" s="387"/>
      <c r="D50" s="387"/>
      <c r="E50" s="387"/>
      <c r="F50" s="387"/>
      <c r="G50" s="387"/>
      <c r="H50" s="387"/>
      <c r="I50" s="387"/>
      <c r="J50" s="388"/>
    </row>
    <row r="51" spans="1:10" ht="15" customHeight="1" x14ac:dyDescent="0.2">
      <c r="A51" s="390" t="s">
        <v>287</v>
      </c>
      <c r="B51" s="391">
        <v>4252846</v>
      </c>
      <c r="C51" s="387">
        <v>3750271</v>
      </c>
      <c r="D51" s="387">
        <v>1064107</v>
      </c>
      <c r="E51" s="391">
        <v>4814378</v>
      </c>
      <c r="F51" s="391">
        <v>238728</v>
      </c>
      <c r="G51" s="391">
        <v>712764</v>
      </c>
      <c r="H51" s="391">
        <v>260522</v>
      </c>
      <c r="I51" s="391">
        <v>10279238</v>
      </c>
      <c r="J51" s="388">
        <v>11.728266900193617</v>
      </c>
    </row>
    <row r="52" spans="1:10" ht="15" customHeight="1" x14ac:dyDescent="0.2">
      <c r="A52" s="384"/>
      <c r="B52" s="391"/>
      <c r="C52" s="387"/>
      <c r="D52" s="387"/>
      <c r="E52" s="391"/>
      <c r="F52" s="391"/>
      <c r="G52" s="391"/>
      <c r="H52" s="391"/>
      <c r="I52" s="387"/>
      <c r="J52" s="388"/>
    </row>
    <row r="53" spans="1:10" ht="15" customHeight="1" x14ac:dyDescent="0.2">
      <c r="A53" s="384" t="s">
        <v>288</v>
      </c>
      <c r="B53" s="387">
        <v>156733</v>
      </c>
      <c r="C53" s="387">
        <v>3723677</v>
      </c>
      <c r="D53" s="387"/>
      <c r="E53" s="387">
        <v>3723677</v>
      </c>
      <c r="F53" s="387">
        <v>279479</v>
      </c>
      <c r="G53" s="387">
        <v>268203</v>
      </c>
      <c r="H53" s="387">
        <v>37110</v>
      </c>
      <c r="I53" s="387">
        <v>4465202</v>
      </c>
      <c r="J53" s="388">
        <v>5.0946462003582704</v>
      </c>
    </row>
    <row r="54" spans="1:10" ht="15" customHeight="1" x14ac:dyDescent="0.2">
      <c r="A54" s="384"/>
      <c r="B54" s="391"/>
      <c r="C54" s="391"/>
      <c r="D54" s="391"/>
      <c r="E54" s="391"/>
      <c r="F54" s="391"/>
      <c r="G54" s="391"/>
      <c r="H54" s="391"/>
      <c r="I54" s="387"/>
      <c r="J54" s="388"/>
    </row>
    <row r="55" spans="1:10" ht="15" customHeight="1" x14ac:dyDescent="0.2">
      <c r="A55" s="384" t="s">
        <v>271</v>
      </c>
      <c r="B55" s="391">
        <v>4096113</v>
      </c>
      <c r="C55" s="387">
        <v>1090701</v>
      </c>
      <c r="D55" s="387"/>
      <c r="E55" s="391">
        <v>1090701</v>
      </c>
      <c r="F55" s="391">
        <v>-40751</v>
      </c>
      <c r="G55" s="391">
        <v>444561</v>
      </c>
      <c r="H55" s="391">
        <v>223412</v>
      </c>
      <c r="I55" s="391">
        <v>5814036</v>
      </c>
      <c r="J55" s="388">
        <v>6.6336206998353475</v>
      </c>
    </row>
    <row r="56" spans="1:10" ht="9" customHeight="1" thickBot="1" x14ac:dyDescent="0.25">
      <c r="A56" s="392"/>
      <c r="B56" s="393"/>
      <c r="C56" s="394"/>
      <c r="D56" s="394"/>
      <c r="E56" s="393"/>
      <c r="F56" s="393"/>
      <c r="G56" s="393"/>
      <c r="H56" s="393"/>
      <c r="I56" s="393"/>
      <c r="J56" s="395"/>
    </row>
    <row r="57" spans="1:10" ht="4.5" customHeight="1" thickTop="1" x14ac:dyDescent="0.2">
      <c r="A57" s="384"/>
      <c r="B57" s="391"/>
      <c r="C57" s="387"/>
      <c r="D57" s="387"/>
      <c r="E57" s="391"/>
      <c r="F57" s="391"/>
      <c r="G57" s="391"/>
      <c r="H57" s="391"/>
      <c r="I57" s="391"/>
      <c r="J57" s="388"/>
    </row>
    <row r="58" spans="1:10" ht="15" customHeight="1" x14ac:dyDescent="0.2">
      <c r="A58" s="1112" t="s">
        <v>1196</v>
      </c>
      <c r="B58" s="1112"/>
      <c r="C58" s="1112"/>
      <c r="D58" s="1112"/>
      <c r="E58" s="1112"/>
      <c r="F58" s="1112"/>
      <c r="G58" s="1112"/>
      <c r="H58" s="1112"/>
      <c r="I58" s="1112"/>
      <c r="J58" s="1112"/>
    </row>
    <row r="59" spans="1:10" ht="15" customHeight="1" x14ac:dyDescent="0.2">
      <c r="A59" s="1044" t="s">
        <v>189</v>
      </c>
      <c r="B59" s="1044"/>
      <c r="C59" s="1044"/>
      <c r="D59" s="1044"/>
      <c r="E59" s="1044"/>
      <c r="F59" s="1044"/>
      <c r="G59" s="1044"/>
      <c r="H59" s="1044"/>
      <c r="I59" s="1044"/>
      <c r="J59" s="1044"/>
    </row>
    <row r="60" spans="1:10" x14ac:dyDescent="0.2">
      <c r="A60" s="386"/>
      <c r="B60" s="384"/>
      <c r="C60" s="384"/>
      <c r="D60" s="384"/>
      <c r="E60" s="384"/>
      <c r="F60" s="384"/>
      <c r="G60" s="384"/>
      <c r="H60" s="391"/>
      <c r="I60" s="384"/>
      <c r="J60" s="384"/>
    </row>
  </sheetData>
  <mergeCells count="12">
    <mergeCell ref="A58:J58"/>
    <mergeCell ref="A59:J59"/>
    <mergeCell ref="A2:J2"/>
    <mergeCell ref="A3:J3"/>
    <mergeCell ref="A5:A7"/>
    <mergeCell ref="B5:B7"/>
    <mergeCell ref="C5:D6"/>
    <mergeCell ref="E5:E7"/>
    <mergeCell ref="F5:F7"/>
    <mergeCell ref="G5:G7"/>
    <mergeCell ref="H5:H7"/>
    <mergeCell ref="J5:J7"/>
  </mergeCell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Z62"/>
  <sheetViews>
    <sheetView showGridLines="0" workbookViewId="0"/>
  </sheetViews>
  <sheetFormatPr baseColWidth="10" defaultColWidth="0" defaultRowHeight="15" zeroHeight="1" x14ac:dyDescent="0.2"/>
  <cols>
    <col min="1" max="1" width="54" style="8" customWidth="1"/>
    <col min="2" max="2" width="14.140625" style="8" customWidth="1"/>
    <col min="3" max="3" width="14.42578125" style="8" customWidth="1"/>
    <col min="4" max="4" width="13.85546875" style="8" customWidth="1"/>
    <col min="5" max="5" width="14.28515625" style="8" customWidth="1"/>
    <col min="6" max="6" width="13.7109375" style="8" customWidth="1"/>
    <col min="7" max="7" width="12.85546875" style="8" customWidth="1"/>
    <col min="8" max="8" width="12.140625" style="8" customWidth="1"/>
    <col min="9" max="9" width="14.5703125" style="8" customWidth="1"/>
    <col min="10" max="10" width="12.28515625" style="8" customWidth="1"/>
    <col min="11" max="11" width="4.85546875" style="8" customWidth="1"/>
    <col min="12" max="16384" width="11.42578125" style="8" hidden="1"/>
  </cols>
  <sheetData>
    <row r="1" spans="1:26" s="59" customFormat="1" ht="15" customHeight="1" x14ac:dyDescent="0.2">
      <c r="A1" s="36"/>
      <c r="B1" s="357"/>
      <c r="C1" s="357"/>
      <c r="D1" s="357"/>
      <c r="E1" s="357"/>
      <c r="F1" s="357"/>
      <c r="G1" s="357"/>
      <c r="H1" s="357"/>
      <c r="I1" s="358"/>
      <c r="J1" s="357"/>
    </row>
    <row r="2" spans="1:26" s="5" customFormat="1" ht="15" customHeight="1" x14ac:dyDescent="0.2">
      <c r="A2" s="1120" t="s">
        <v>489</v>
      </c>
      <c r="B2" s="1120"/>
      <c r="C2" s="1120"/>
      <c r="D2" s="1120"/>
      <c r="E2" s="1120"/>
      <c r="F2" s="1120"/>
      <c r="G2" s="1120"/>
      <c r="H2" s="1120"/>
      <c r="I2" s="1120"/>
      <c r="J2" s="1120"/>
      <c r="K2" s="629"/>
      <c r="L2" s="629"/>
      <c r="M2" s="629"/>
      <c r="N2" s="629"/>
      <c r="O2" s="629"/>
      <c r="P2" s="629"/>
      <c r="Q2" s="629"/>
      <c r="R2" s="629"/>
      <c r="S2" s="629"/>
      <c r="T2" s="629"/>
      <c r="U2" s="629"/>
      <c r="V2" s="629"/>
      <c r="W2" s="629"/>
      <c r="X2" s="629"/>
      <c r="Y2" s="629"/>
      <c r="Z2" s="629"/>
    </row>
    <row r="3" spans="1:26" s="634" customFormat="1" ht="39" customHeight="1" x14ac:dyDescent="0.2">
      <c r="A3" s="1121" t="s">
        <v>1293</v>
      </c>
      <c r="B3" s="915"/>
      <c r="C3" s="915"/>
      <c r="D3" s="915"/>
      <c r="E3" s="915"/>
      <c r="F3" s="915"/>
      <c r="G3" s="915"/>
      <c r="H3" s="915"/>
      <c r="I3" s="915"/>
      <c r="J3" s="915"/>
    </row>
    <row r="4" spans="1:26" s="634" customFormat="1" ht="21.75" customHeight="1" thickBot="1" x14ac:dyDescent="0.25">
      <c r="A4" s="874"/>
      <c r="B4" s="635"/>
      <c r="C4" s="635"/>
      <c r="D4" s="635"/>
      <c r="E4" s="635"/>
      <c r="F4" s="635"/>
      <c r="G4" s="635"/>
      <c r="H4" s="635"/>
      <c r="I4" s="635"/>
      <c r="J4" s="635"/>
    </row>
    <row r="5" spans="1:26" ht="18.75" customHeight="1" thickTop="1" x14ac:dyDescent="0.2">
      <c r="A5" s="1096" t="s">
        <v>53</v>
      </c>
      <c r="B5" s="1096" t="s">
        <v>235</v>
      </c>
      <c r="C5" s="1122" t="s">
        <v>1190</v>
      </c>
      <c r="D5" s="1122"/>
      <c r="E5" s="1096" t="s">
        <v>236</v>
      </c>
      <c r="F5" s="1096" t="s">
        <v>237</v>
      </c>
      <c r="G5" s="1096" t="s">
        <v>272</v>
      </c>
      <c r="H5" s="1096" t="s">
        <v>239</v>
      </c>
      <c r="I5" s="63" t="s">
        <v>120</v>
      </c>
      <c r="J5" s="1108" t="s">
        <v>191</v>
      </c>
    </row>
    <row r="6" spans="1:26" ht="18.75" customHeight="1" thickBot="1" x14ac:dyDescent="0.25">
      <c r="A6" s="1097"/>
      <c r="B6" s="1097"/>
      <c r="C6" s="1123"/>
      <c r="D6" s="1123"/>
      <c r="E6" s="1097"/>
      <c r="F6" s="1097"/>
      <c r="G6" s="1097"/>
      <c r="H6" s="1097"/>
      <c r="I6" s="168" t="s">
        <v>18</v>
      </c>
      <c r="J6" s="1109"/>
    </row>
    <row r="7" spans="1:26" ht="30.75" customHeight="1" thickBot="1" x14ac:dyDescent="0.25">
      <c r="A7" s="1098"/>
      <c r="B7" s="1098"/>
      <c r="C7" s="374" t="s">
        <v>240</v>
      </c>
      <c r="D7" s="374" t="s">
        <v>241</v>
      </c>
      <c r="E7" s="1098"/>
      <c r="F7" s="1098"/>
      <c r="G7" s="1098"/>
      <c r="H7" s="1098"/>
      <c r="I7" s="64" t="s">
        <v>120</v>
      </c>
      <c r="J7" s="1110"/>
    </row>
    <row r="8" spans="1:26" ht="15" customHeight="1" thickTop="1" x14ac:dyDescent="0.2">
      <c r="A8" s="697"/>
      <c r="B8" s="697"/>
      <c r="C8" s="697"/>
      <c r="D8" s="697"/>
      <c r="E8" s="697"/>
      <c r="F8" s="697"/>
      <c r="G8" s="697"/>
      <c r="H8" s="697"/>
      <c r="I8" s="698"/>
      <c r="J8" s="697"/>
    </row>
    <row r="9" spans="1:26" ht="15" customHeight="1" x14ac:dyDescent="0.2">
      <c r="A9" s="361" t="s">
        <v>54</v>
      </c>
      <c r="B9" s="699"/>
      <c r="C9" s="699"/>
      <c r="D9" s="699"/>
      <c r="E9" s="699"/>
      <c r="F9" s="699"/>
      <c r="G9" s="699"/>
      <c r="H9" s="699"/>
      <c r="I9" s="360"/>
      <c r="J9" s="359"/>
    </row>
    <row r="10" spans="1:26" ht="15" customHeight="1" thickBot="1" x14ac:dyDescent="0.25">
      <c r="A10" s="700"/>
      <c r="B10" s="701"/>
      <c r="C10" s="701"/>
      <c r="D10" s="701"/>
      <c r="E10" s="701"/>
      <c r="F10" s="701"/>
      <c r="G10" s="701"/>
      <c r="H10" s="701"/>
      <c r="I10" s="702"/>
      <c r="J10" s="703"/>
    </row>
    <row r="11" spans="1:26" ht="15" customHeight="1" x14ac:dyDescent="0.2">
      <c r="A11" s="362" t="s">
        <v>192</v>
      </c>
      <c r="B11" s="363">
        <v>9169457</v>
      </c>
      <c r="C11" s="363">
        <v>40965</v>
      </c>
      <c r="D11" s="363">
        <v>6544</v>
      </c>
      <c r="E11" s="363">
        <v>47508691</v>
      </c>
      <c r="F11" s="363">
        <v>10964349</v>
      </c>
      <c r="G11" s="363">
        <v>4749402</v>
      </c>
      <c r="H11" s="363">
        <v>507889</v>
      </c>
      <c r="I11" s="363">
        <v>72899788</v>
      </c>
      <c r="J11" s="364">
        <v>66.996506714783465</v>
      </c>
    </row>
    <row r="12" spans="1:26" ht="15" customHeight="1" x14ac:dyDescent="0.2">
      <c r="A12" s="362" t="s">
        <v>242</v>
      </c>
      <c r="B12" s="363"/>
      <c r="C12" s="363">
        <v>20632</v>
      </c>
      <c r="D12" s="363">
        <v>368</v>
      </c>
      <c r="E12" s="363">
        <v>21000040</v>
      </c>
      <c r="F12" s="363">
        <v>579701</v>
      </c>
      <c r="G12" s="363"/>
      <c r="H12" s="363">
        <v>364235</v>
      </c>
      <c r="I12" s="363">
        <v>21943976</v>
      </c>
      <c r="J12" s="364">
        <v>20.166996033418467</v>
      </c>
    </row>
    <row r="13" spans="1:26" ht="15" customHeight="1" x14ac:dyDescent="0.2">
      <c r="A13" s="365" t="s">
        <v>243</v>
      </c>
      <c r="B13" s="363">
        <v>9169457</v>
      </c>
      <c r="C13" s="363">
        <v>61597</v>
      </c>
      <c r="D13" s="363">
        <v>6912</v>
      </c>
      <c r="E13" s="363">
        <v>68508731</v>
      </c>
      <c r="F13" s="363">
        <v>11544050</v>
      </c>
      <c r="G13" s="363">
        <v>4749402</v>
      </c>
      <c r="H13" s="363">
        <v>872124</v>
      </c>
      <c r="I13" s="363">
        <v>94843764</v>
      </c>
      <c r="J13" s="364">
        <v>87.163502748201935</v>
      </c>
    </row>
    <row r="14" spans="1:26" ht="15" customHeight="1" x14ac:dyDescent="0.2">
      <c r="A14" s="78" t="s">
        <v>1191</v>
      </c>
      <c r="B14" s="363">
        <v>1630074</v>
      </c>
      <c r="C14" s="363">
        <v>1575</v>
      </c>
      <c r="D14" s="363">
        <v>18</v>
      </c>
      <c r="E14" s="363">
        <v>1592877</v>
      </c>
      <c r="F14" s="363">
        <v>10147599</v>
      </c>
      <c r="G14" s="363">
        <v>571642</v>
      </c>
      <c r="H14" s="363">
        <v>25371</v>
      </c>
      <c r="I14" s="363">
        <v>13967563</v>
      </c>
      <c r="J14" s="364">
        <v>12.836497251798059</v>
      </c>
    </row>
    <row r="15" spans="1:26" ht="15" customHeight="1" x14ac:dyDescent="0.2">
      <c r="A15" s="78" t="s">
        <v>196</v>
      </c>
      <c r="B15" s="363">
        <v>176988</v>
      </c>
      <c r="C15" s="363"/>
      <c r="D15" s="363"/>
      <c r="E15" s="363">
        <v>862098</v>
      </c>
      <c r="F15" s="363">
        <v>853954</v>
      </c>
      <c r="G15" s="363">
        <v>57871</v>
      </c>
      <c r="H15" s="363">
        <v>1661</v>
      </c>
      <c r="I15" s="363">
        <v>1952572</v>
      </c>
      <c r="J15" s="364">
        <v>1.794456564250889</v>
      </c>
    </row>
    <row r="16" spans="1:26" ht="15" customHeight="1" x14ac:dyDescent="0.2">
      <c r="A16" s="78" t="s">
        <v>289</v>
      </c>
      <c r="B16" s="363">
        <v>1402969</v>
      </c>
      <c r="C16" s="363"/>
      <c r="D16" s="363"/>
      <c r="E16" s="363">
        <v>280510</v>
      </c>
      <c r="F16" s="363">
        <v>1306486</v>
      </c>
      <c r="G16" s="363">
        <v>51804</v>
      </c>
      <c r="H16" s="363">
        <v>18312</v>
      </c>
      <c r="I16" s="363">
        <v>3060081</v>
      </c>
      <c r="J16" s="364">
        <v>2.8122816662276349</v>
      </c>
    </row>
    <row r="17" spans="1:10" ht="15" customHeight="1" x14ac:dyDescent="0.2">
      <c r="A17" s="78" t="s">
        <v>290</v>
      </c>
      <c r="B17" s="363">
        <v>50117</v>
      </c>
      <c r="C17" s="363"/>
      <c r="D17" s="363"/>
      <c r="E17" s="363">
        <v>450269</v>
      </c>
      <c r="F17" s="363">
        <v>7987159</v>
      </c>
      <c r="G17" s="363">
        <v>461967</v>
      </c>
      <c r="H17" s="363">
        <v>5398</v>
      </c>
      <c r="I17" s="363">
        <v>8954910</v>
      </c>
      <c r="J17" s="364">
        <v>8.229759021319536</v>
      </c>
    </row>
    <row r="18" spans="1:10" ht="15" customHeight="1" thickBot="1" x14ac:dyDescent="0.25">
      <c r="A18" s="361" t="s">
        <v>199</v>
      </c>
      <c r="B18" s="363">
        <v>10799531</v>
      </c>
      <c r="C18" s="363">
        <v>63172</v>
      </c>
      <c r="D18" s="363">
        <v>6930</v>
      </c>
      <c r="E18" s="363">
        <v>70101608</v>
      </c>
      <c r="F18" s="363">
        <v>21691649</v>
      </c>
      <c r="G18" s="363">
        <v>5321044</v>
      </c>
      <c r="H18" s="363">
        <v>897495</v>
      </c>
      <c r="I18" s="363">
        <v>108811327</v>
      </c>
      <c r="J18" s="364">
        <v>100</v>
      </c>
    </row>
    <row r="19" spans="1:10" ht="15" customHeight="1" x14ac:dyDescent="0.2">
      <c r="A19" s="704"/>
      <c r="B19" s="705"/>
      <c r="C19" s="705"/>
      <c r="D19" s="705"/>
      <c r="E19" s="705"/>
      <c r="F19" s="705"/>
      <c r="G19" s="705"/>
      <c r="H19" s="705"/>
      <c r="I19" s="705"/>
      <c r="J19" s="706"/>
    </row>
    <row r="20" spans="1:10" ht="15" customHeight="1" x14ac:dyDescent="0.2">
      <c r="A20" s="361" t="s">
        <v>55</v>
      </c>
      <c r="B20" s="363"/>
      <c r="C20" s="363"/>
      <c r="D20" s="363"/>
      <c r="E20" s="363"/>
      <c r="F20" s="363"/>
      <c r="G20" s="363"/>
      <c r="H20" s="363"/>
      <c r="I20" s="363"/>
      <c r="J20" s="364"/>
    </row>
    <row r="21" spans="1:10" ht="15" customHeight="1" thickBot="1" x14ac:dyDescent="0.25">
      <c r="A21" s="700"/>
      <c r="B21" s="707"/>
      <c r="C21" s="707"/>
      <c r="D21" s="707"/>
      <c r="E21" s="707"/>
      <c r="F21" s="707"/>
      <c r="G21" s="707"/>
      <c r="H21" s="707"/>
      <c r="I21" s="707"/>
      <c r="J21" s="708"/>
    </row>
    <row r="22" spans="1:10" ht="15" customHeight="1" x14ac:dyDescent="0.2">
      <c r="A22" s="362" t="s">
        <v>247</v>
      </c>
      <c r="B22" s="363">
        <v>1897747</v>
      </c>
      <c r="C22" s="363">
        <v>34959</v>
      </c>
      <c r="D22" s="363">
        <v>5854</v>
      </c>
      <c r="E22" s="363">
        <v>41335287</v>
      </c>
      <c r="F22" s="363">
        <v>2467930</v>
      </c>
      <c r="G22" s="363">
        <v>2480597</v>
      </c>
      <c r="H22" s="363">
        <v>705514</v>
      </c>
      <c r="I22" s="363">
        <v>48887075</v>
      </c>
      <c r="J22" s="364">
        <v>49.881412065746837</v>
      </c>
    </row>
    <row r="23" spans="1:10" ht="15" customHeight="1" x14ac:dyDescent="0.2">
      <c r="A23" s="362" t="s">
        <v>275</v>
      </c>
      <c r="B23" s="363">
        <v>458184</v>
      </c>
      <c r="C23" s="363">
        <v>11102</v>
      </c>
      <c r="D23" s="363">
        <v>1784</v>
      </c>
      <c r="E23" s="363">
        <v>12886050</v>
      </c>
      <c r="F23" s="363">
        <v>118090</v>
      </c>
      <c r="G23" s="363">
        <v>163143</v>
      </c>
      <c r="H23" s="363">
        <v>223357</v>
      </c>
      <c r="I23" s="363">
        <v>13848824</v>
      </c>
      <c r="J23" s="364">
        <v>14.13050170356898</v>
      </c>
    </row>
    <row r="24" spans="1:10" ht="15" customHeight="1" x14ac:dyDescent="0.2">
      <c r="A24" s="362" t="s">
        <v>249</v>
      </c>
      <c r="B24" s="363"/>
      <c r="C24" s="363"/>
      <c r="D24" s="363"/>
      <c r="E24" s="363"/>
      <c r="F24" s="363">
        <v>1577198</v>
      </c>
      <c r="G24" s="363"/>
      <c r="H24" s="363"/>
      <c r="I24" s="363">
        <v>1577198</v>
      </c>
      <c r="J24" s="364">
        <v>1.6092773672237863</v>
      </c>
    </row>
    <row r="25" spans="1:10" ht="15" customHeight="1" x14ac:dyDescent="0.2">
      <c r="A25" s="362" t="s">
        <v>1192</v>
      </c>
      <c r="B25" s="363">
        <v>338904</v>
      </c>
      <c r="C25" s="363">
        <v>6709</v>
      </c>
      <c r="D25" s="363">
        <v>795</v>
      </c>
      <c r="E25" s="363">
        <v>7744021</v>
      </c>
      <c r="F25" s="363">
        <v>1132218</v>
      </c>
      <c r="G25" s="363">
        <v>1925533</v>
      </c>
      <c r="H25" s="363">
        <v>113670</v>
      </c>
      <c r="I25" s="363">
        <v>11254346</v>
      </c>
      <c r="J25" s="364">
        <v>11.483253403000479</v>
      </c>
    </row>
    <row r="26" spans="1:10" ht="15" customHeight="1" x14ac:dyDescent="0.2">
      <c r="A26" s="362" t="s">
        <v>250</v>
      </c>
      <c r="B26" s="363">
        <v>2713986</v>
      </c>
      <c r="C26" s="363">
        <v>3130</v>
      </c>
      <c r="D26" s="363"/>
      <c r="E26" s="363">
        <v>3129671</v>
      </c>
      <c r="F26" s="363">
        <v>13111866</v>
      </c>
      <c r="G26" s="363">
        <v>0</v>
      </c>
      <c r="H26" s="363">
        <v>0</v>
      </c>
      <c r="I26" s="363">
        <v>18955523</v>
      </c>
      <c r="J26" s="364">
        <v>19.341068241140256</v>
      </c>
    </row>
    <row r="27" spans="1:10" ht="15" customHeight="1" x14ac:dyDescent="0.2">
      <c r="A27" s="78" t="s">
        <v>251</v>
      </c>
      <c r="B27" s="363">
        <v>1539729</v>
      </c>
      <c r="C27" s="363"/>
      <c r="D27" s="363"/>
      <c r="E27" s="363"/>
      <c r="F27" s="363">
        <v>7693605</v>
      </c>
      <c r="G27" s="363"/>
      <c r="H27" s="363"/>
      <c r="I27" s="363">
        <v>9233334</v>
      </c>
      <c r="J27" s="364">
        <v>9.421135095414698</v>
      </c>
    </row>
    <row r="28" spans="1:10" ht="15" customHeight="1" x14ac:dyDescent="0.2">
      <c r="A28" s="78" t="s">
        <v>276</v>
      </c>
      <c r="B28" s="363">
        <v>1539729</v>
      </c>
      <c r="C28" s="363"/>
      <c r="D28" s="363"/>
      <c r="E28" s="363"/>
      <c r="F28" s="363"/>
      <c r="G28" s="363"/>
      <c r="H28" s="363"/>
      <c r="I28" s="363">
        <v>1539729</v>
      </c>
      <c r="J28" s="364">
        <v>1.4150447774614494</v>
      </c>
    </row>
    <row r="29" spans="1:10" ht="15" customHeight="1" x14ac:dyDescent="0.2">
      <c r="A29" s="78" t="s">
        <v>253</v>
      </c>
      <c r="B29" s="363"/>
      <c r="C29" s="363"/>
      <c r="D29" s="363"/>
      <c r="E29" s="363"/>
      <c r="F29" s="363">
        <v>7693605</v>
      </c>
      <c r="G29" s="363"/>
      <c r="H29" s="363"/>
      <c r="I29" s="363">
        <v>7693605</v>
      </c>
      <c r="J29" s="364">
        <v>7.0705920165829799</v>
      </c>
    </row>
    <row r="30" spans="1:10" ht="15" customHeight="1" x14ac:dyDescent="0.2">
      <c r="A30" s="362" t="s">
        <v>254</v>
      </c>
      <c r="B30" s="363"/>
      <c r="C30" s="363"/>
      <c r="D30" s="363"/>
      <c r="E30" s="363"/>
      <c r="F30" s="363">
        <v>5321026</v>
      </c>
      <c r="G30" s="363"/>
      <c r="H30" s="363"/>
      <c r="I30" s="363">
        <v>5321026</v>
      </c>
      <c r="J30" s="364">
        <v>5.4292528345897688</v>
      </c>
    </row>
    <row r="31" spans="1:10" ht="15" customHeight="1" x14ac:dyDescent="0.2">
      <c r="A31" s="78" t="s">
        <v>255</v>
      </c>
      <c r="B31" s="363">
        <v>1174257</v>
      </c>
      <c r="C31" s="363">
        <v>3130</v>
      </c>
      <c r="D31" s="363"/>
      <c r="E31" s="363">
        <v>3129671</v>
      </c>
      <c r="F31" s="363">
        <v>97235</v>
      </c>
      <c r="G31" s="363"/>
      <c r="H31" s="363"/>
      <c r="I31" s="363">
        <v>4401163</v>
      </c>
      <c r="J31" s="364">
        <v>4.4906803111357867</v>
      </c>
    </row>
    <row r="32" spans="1:10" ht="15" customHeight="1" x14ac:dyDescent="0.2">
      <c r="A32" s="78" t="s">
        <v>277</v>
      </c>
      <c r="B32" s="363">
        <v>1025055</v>
      </c>
      <c r="C32" s="363"/>
      <c r="D32" s="363"/>
      <c r="E32" s="363"/>
      <c r="F32" s="363"/>
      <c r="G32" s="363"/>
      <c r="H32" s="363"/>
      <c r="I32" s="363">
        <v>1025055</v>
      </c>
      <c r="J32" s="364">
        <v>0.94204806453651646</v>
      </c>
    </row>
    <row r="33" spans="1:10" ht="15" customHeight="1" x14ac:dyDescent="0.2">
      <c r="A33" s="78" t="s">
        <v>278</v>
      </c>
      <c r="B33" s="363"/>
      <c r="C33" s="363"/>
      <c r="D33" s="363"/>
      <c r="E33" s="363">
        <v>1630335</v>
      </c>
      <c r="F33" s="363"/>
      <c r="G33" s="363"/>
      <c r="H33" s="363"/>
      <c r="I33" s="363">
        <v>1630335</v>
      </c>
      <c r="J33" s="364">
        <v>1.4983136819937872</v>
      </c>
    </row>
    <row r="34" spans="1:10" ht="15" customHeight="1" x14ac:dyDescent="0.2">
      <c r="A34" s="359" t="s">
        <v>279</v>
      </c>
      <c r="B34" s="363"/>
      <c r="C34" s="363"/>
      <c r="D34" s="363"/>
      <c r="E34" s="363">
        <v>1398827</v>
      </c>
      <c r="F34" s="363"/>
      <c r="G34" s="363"/>
      <c r="H34" s="363"/>
      <c r="I34" s="363">
        <v>1398827</v>
      </c>
      <c r="J34" s="364">
        <v>1.2855527439712227</v>
      </c>
    </row>
    <row r="35" spans="1:10" ht="15" customHeight="1" x14ac:dyDescent="0.2">
      <c r="A35" s="78" t="s">
        <v>280</v>
      </c>
      <c r="B35" s="363"/>
      <c r="C35" s="363"/>
      <c r="D35" s="363"/>
      <c r="E35" s="363"/>
      <c r="F35" s="363"/>
      <c r="G35" s="363"/>
      <c r="H35" s="363"/>
      <c r="I35" s="363"/>
      <c r="J35" s="364"/>
    </row>
    <row r="36" spans="1:10" ht="15" customHeight="1" x14ac:dyDescent="0.2">
      <c r="A36" s="78" t="s">
        <v>281</v>
      </c>
      <c r="B36" s="363">
        <v>2182</v>
      </c>
      <c r="C36" s="363"/>
      <c r="D36" s="363"/>
      <c r="E36" s="363">
        <v>98550</v>
      </c>
      <c r="F36" s="363"/>
      <c r="G36" s="363"/>
      <c r="H36" s="363"/>
      <c r="I36" s="363">
        <v>100732</v>
      </c>
      <c r="J36" s="364">
        <v>9.2574920991451565E-2</v>
      </c>
    </row>
    <row r="37" spans="1:10" ht="15" customHeight="1" x14ac:dyDescent="0.2">
      <c r="A37" s="78" t="s">
        <v>282</v>
      </c>
      <c r="B37" s="363">
        <v>144180</v>
      </c>
      <c r="C37" s="363"/>
      <c r="D37" s="363"/>
      <c r="E37" s="363"/>
      <c r="F37" s="363"/>
      <c r="G37" s="363"/>
      <c r="H37" s="363"/>
      <c r="I37" s="363">
        <v>144180</v>
      </c>
      <c r="J37" s="364">
        <v>0.13250458750493871</v>
      </c>
    </row>
    <row r="38" spans="1:10" ht="15" customHeight="1" x14ac:dyDescent="0.2">
      <c r="A38" s="78" t="s">
        <v>283</v>
      </c>
      <c r="B38" s="363"/>
      <c r="C38" s="363"/>
      <c r="D38" s="363"/>
      <c r="E38" s="363"/>
      <c r="F38" s="363">
        <v>20671</v>
      </c>
      <c r="G38" s="363"/>
      <c r="H38" s="363"/>
      <c r="I38" s="363">
        <v>20671</v>
      </c>
      <c r="J38" s="364">
        <v>1.899710312328054E-2</v>
      </c>
    </row>
    <row r="39" spans="1:10" ht="15" customHeight="1" x14ac:dyDescent="0.2">
      <c r="A39" s="78" t="s">
        <v>291</v>
      </c>
      <c r="B39" s="363">
        <v>2840</v>
      </c>
      <c r="C39" s="363"/>
      <c r="D39" s="363"/>
      <c r="E39" s="363">
        <v>1959</v>
      </c>
      <c r="F39" s="363">
        <v>76564</v>
      </c>
      <c r="G39" s="363"/>
      <c r="H39" s="363"/>
      <c r="I39" s="363">
        <v>81363</v>
      </c>
      <c r="J39" s="364">
        <v>7.4774384471940139E-2</v>
      </c>
    </row>
    <row r="40" spans="1:10" ht="15" customHeight="1" x14ac:dyDescent="0.2">
      <c r="A40" s="361" t="s">
        <v>264</v>
      </c>
      <c r="B40" s="363">
        <v>5408821</v>
      </c>
      <c r="C40" s="363">
        <v>55900</v>
      </c>
      <c r="D40" s="363">
        <v>8672</v>
      </c>
      <c r="E40" s="363">
        <v>65095029</v>
      </c>
      <c r="F40" s="363">
        <v>18407302</v>
      </c>
      <c r="G40" s="363">
        <v>4569273</v>
      </c>
      <c r="H40" s="363">
        <v>1042541</v>
      </c>
      <c r="I40" s="363">
        <v>94522966</v>
      </c>
      <c r="J40" s="364">
        <v>96.445512780680332</v>
      </c>
    </row>
    <row r="41" spans="1:10" ht="15" customHeight="1" x14ac:dyDescent="0.2">
      <c r="A41" s="362"/>
      <c r="B41" s="363"/>
      <c r="C41" s="363"/>
      <c r="D41" s="363"/>
      <c r="E41" s="363"/>
      <c r="F41" s="363"/>
      <c r="G41" s="363"/>
      <c r="H41" s="363"/>
      <c r="I41" s="363"/>
      <c r="J41" s="364"/>
    </row>
    <row r="42" spans="1:10" ht="15" customHeight="1" x14ac:dyDescent="0.2">
      <c r="A42" s="361" t="s">
        <v>265</v>
      </c>
      <c r="B42" s="363"/>
      <c r="C42" s="363"/>
      <c r="D42" s="363"/>
      <c r="E42" s="363"/>
      <c r="F42" s="363"/>
      <c r="G42" s="363"/>
      <c r="H42" s="363"/>
      <c r="I42" s="363"/>
      <c r="J42" s="364"/>
    </row>
    <row r="43" spans="1:10" ht="15" customHeight="1" x14ac:dyDescent="0.2">
      <c r="A43" s="362" t="s">
        <v>224</v>
      </c>
      <c r="B43" s="363">
        <v>2595</v>
      </c>
      <c r="C43" s="363">
        <v>23</v>
      </c>
      <c r="D43" s="363">
        <v>14</v>
      </c>
      <c r="E43" s="363">
        <v>36304</v>
      </c>
      <c r="F43" s="363">
        <v>13803</v>
      </c>
      <c r="G43" s="363">
        <v>2201</v>
      </c>
      <c r="H43" s="363">
        <v>321</v>
      </c>
      <c r="I43" s="363">
        <v>55224</v>
      </c>
      <c r="J43" s="364">
        <v>5.6347226744876917E-2</v>
      </c>
    </row>
    <row r="44" spans="1:10" ht="15" customHeight="1" x14ac:dyDescent="0.2">
      <c r="A44" s="362" t="s">
        <v>285</v>
      </c>
      <c r="B44" s="363">
        <v>92051</v>
      </c>
      <c r="C44" s="363">
        <v>324</v>
      </c>
      <c r="D44" s="363">
        <v>121</v>
      </c>
      <c r="E44" s="363">
        <v>444663</v>
      </c>
      <c r="F44" s="363">
        <v>106387</v>
      </c>
      <c r="G44" s="363">
        <v>45848</v>
      </c>
      <c r="H44" s="363"/>
      <c r="I44" s="363">
        <v>688949</v>
      </c>
      <c r="J44" s="364">
        <v>0.70296185569057301</v>
      </c>
    </row>
    <row r="45" spans="1:10" ht="15" customHeight="1" x14ac:dyDescent="0.2">
      <c r="A45" s="362" t="s">
        <v>267</v>
      </c>
      <c r="B45" s="363">
        <v>0</v>
      </c>
      <c r="C45" s="363"/>
      <c r="D45" s="363"/>
      <c r="E45" s="363">
        <v>0</v>
      </c>
      <c r="F45" s="363">
        <v>1592211</v>
      </c>
      <c r="G45" s="363"/>
      <c r="H45" s="363"/>
      <c r="I45" s="363">
        <v>1592211</v>
      </c>
      <c r="J45" s="364">
        <v>1.6245957236470956</v>
      </c>
    </row>
    <row r="46" spans="1:10" ht="15" customHeight="1" x14ac:dyDescent="0.2">
      <c r="A46" s="362" t="s">
        <v>223</v>
      </c>
      <c r="B46" s="363">
        <v>39788</v>
      </c>
      <c r="C46" s="363">
        <v>1107</v>
      </c>
      <c r="D46" s="363"/>
      <c r="E46" s="363">
        <v>1107457</v>
      </c>
      <c r="F46" s="363"/>
      <c r="G46" s="363">
        <v>3</v>
      </c>
      <c r="H46" s="363"/>
      <c r="I46" s="363">
        <v>1147248</v>
      </c>
      <c r="J46" s="364">
        <v>1.170582413237117</v>
      </c>
    </row>
    <row r="47" spans="1:10" ht="15" customHeight="1" x14ac:dyDescent="0.2">
      <c r="A47" s="361" t="s">
        <v>268</v>
      </c>
      <c r="B47" s="363">
        <v>134434</v>
      </c>
      <c r="C47" s="363">
        <v>1454</v>
      </c>
      <c r="D47" s="363">
        <v>135</v>
      </c>
      <c r="E47" s="363">
        <v>1588424</v>
      </c>
      <c r="F47" s="363">
        <v>1712401</v>
      </c>
      <c r="G47" s="363">
        <v>48052</v>
      </c>
      <c r="H47" s="363">
        <v>321</v>
      </c>
      <c r="I47" s="363">
        <v>3483632</v>
      </c>
      <c r="J47" s="364">
        <v>3.5544872193196624</v>
      </c>
    </row>
    <row r="48" spans="1:10" ht="15" customHeight="1" x14ac:dyDescent="0.2">
      <c r="A48" s="362"/>
      <c r="B48" s="363"/>
      <c r="C48" s="363"/>
      <c r="D48" s="363"/>
      <c r="E48" s="363"/>
      <c r="F48" s="363"/>
      <c r="G48" s="363"/>
      <c r="H48" s="363"/>
      <c r="I48" s="363"/>
      <c r="J48" s="364"/>
    </row>
    <row r="49" spans="1:10" ht="15" customHeight="1" x14ac:dyDescent="0.2">
      <c r="A49" s="375" t="s">
        <v>229</v>
      </c>
      <c r="B49" s="363">
        <v>5543255</v>
      </c>
      <c r="C49" s="363">
        <v>57353</v>
      </c>
      <c r="D49" s="363">
        <v>8808</v>
      </c>
      <c r="E49" s="363">
        <v>66683453</v>
      </c>
      <c r="F49" s="363">
        <v>20119703</v>
      </c>
      <c r="G49" s="363">
        <v>4617325</v>
      </c>
      <c r="H49" s="363">
        <v>1042862</v>
      </c>
      <c r="I49" s="363">
        <v>98006598</v>
      </c>
      <c r="J49" s="364">
        <v>90.070216678820586</v>
      </c>
    </row>
    <row r="50" spans="1:10" ht="15" customHeight="1" x14ac:dyDescent="0.2">
      <c r="A50" s="362"/>
      <c r="B50" s="363"/>
      <c r="C50" s="363"/>
      <c r="D50" s="363"/>
      <c r="E50" s="363"/>
      <c r="F50" s="363"/>
      <c r="G50" s="363"/>
      <c r="H50" s="363"/>
      <c r="I50" s="363"/>
      <c r="J50" s="364"/>
    </row>
    <row r="51" spans="1:10" ht="15" customHeight="1" x14ac:dyDescent="0.2">
      <c r="A51" s="78" t="s">
        <v>292</v>
      </c>
      <c r="B51" s="366">
        <v>5256276</v>
      </c>
      <c r="C51" s="366">
        <v>5819</v>
      </c>
      <c r="D51" s="366">
        <v>-1878</v>
      </c>
      <c r="E51" s="366">
        <v>3418155</v>
      </c>
      <c r="F51" s="366">
        <v>1571946</v>
      </c>
      <c r="G51" s="366">
        <v>703719</v>
      </c>
      <c r="H51" s="366">
        <v>-145367</v>
      </c>
      <c r="I51" s="366">
        <v>10804729</v>
      </c>
      <c r="J51" s="364">
        <v>9.9297833211794213</v>
      </c>
    </row>
    <row r="52" spans="1:10" ht="15" customHeight="1" x14ac:dyDescent="0.2">
      <c r="A52" s="359"/>
      <c r="B52" s="366"/>
      <c r="C52" s="366"/>
      <c r="D52" s="366"/>
      <c r="E52" s="366"/>
      <c r="F52" s="366"/>
      <c r="G52" s="366"/>
      <c r="H52" s="366"/>
      <c r="I52" s="363"/>
      <c r="J52" s="364"/>
    </row>
    <row r="53" spans="1:10" ht="15" customHeight="1" x14ac:dyDescent="0.2">
      <c r="A53" s="368" t="s">
        <v>293</v>
      </c>
      <c r="B53" s="363">
        <v>233354</v>
      </c>
      <c r="C53" s="363">
        <v>3149</v>
      </c>
      <c r="D53" s="363">
        <v>538</v>
      </c>
      <c r="E53" s="363">
        <v>5090378</v>
      </c>
      <c r="F53" s="363">
        <v>314154</v>
      </c>
      <c r="G53" s="363">
        <v>305110</v>
      </c>
      <c r="H53" s="363">
        <v>86829</v>
      </c>
      <c r="I53" s="363">
        <v>6029825</v>
      </c>
      <c r="J53" s="364">
        <v>5.5415416448326189</v>
      </c>
    </row>
    <row r="54" spans="1:10" ht="15" customHeight="1" x14ac:dyDescent="0.2">
      <c r="A54" s="368" t="s">
        <v>294</v>
      </c>
      <c r="B54" s="366"/>
      <c r="C54" s="366"/>
      <c r="D54" s="366"/>
      <c r="E54" s="366"/>
      <c r="F54" s="366">
        <v>0</v>
      </c>
      <c r="G54" s="366"/>
      <c r="H54" s="366"/>
      <c r="I54" s="363">
        <v>0</v>
      </c>
      <c r="J54" s="376"/>
    </row>
    <row r="55" spans="1:10" ht="15" customHeight="1" x14ac:dyDescent="0.2">
      <c r="A55" s="368"/>
      <c r="B55" s="363"/>
      <c r="C55" s="363"/>
      <c r="D55" s="363"/>
      <c r="E55" s="363"/>
      <c r="F55" s="363"/>
      <c r="G55" s="363"/>
      <c r="H55" s="363"/>
      <c r="I55" s="363">
        <v>0</v>
      </c>
      <c r="J55" s="376"/>
    </row>
    <row r="56" spans="1:10" ht="15" customHeight="1" x14ac:dyDescent="0.2">
      <c r="A56" s="368" t="s">
        <v>271</v>
      </c>
      <c r="B56" s="366">
        <v>5022922</v>
      </c>
      <c r="C56" s="366">
        <v>2670</v>
      </c>
      <c r="D56" s="366">
        <v>-2416</v>
      </c>
      <c r="E56" s="366">
        <v>-1672223</v>
      </c>
      <c r="F56" s="366">
        <v>1257792</v>
      </c>
      <c r="G56" s="366">
        <v>398609</v>
      </c>
      <c r="H56" s="366">
        <v>-232196</v>
      </c>
      <c r="I56" s="366">
        <v>4774904</v>
      </c>
      <c r="J56" s="364">
        <v>4.3882416763468015</v>
      </c>
    </row>
    <row r="57" spans="1:10" ht="10.5" customHeight="1" thickBot="1" x14ac:dyDescent="0.25">
      <c r="A57" s="377"/>
      <c r="B57" s="371"/>
      <c r="C57" s="371"/>
      <c r="D57" s="371"/>
      <c r="E57" s="371"/>
      <c r="F57" s="371"/>
      <c r="G57" s="371"/>
      <c r="H57" s="371"/>
      <c r="I57" s="371"/>
      <c r="J57" s="372"/>
    </row>
    <row r="58" spans="1:10" ht="5.25" customHeight="1" thickTop="1" x14ac:dyDescent="0.2">
      <c r="A58" s="368"/>
      <c r="B58" s="366"/>
      <c r="C58" s="366"/>
      <c r="D58" s="366"/>
      <c r="E58" s="366"/>
      <c r="F58" s="366"/>
      <c r="G58" s="366"/>
      <c r="H58" s="366"/>
      <c r="I58" s="366"/>
      <c r="J58" s="364"/>
    </row>
    <row r="59" spans="1:10" ht="15" customHeight="1" x14ac:dyDescent="0.2">
      <c r="A59" s="1118" t="s">
        <v>1193</v>
      </c>
      <c r="B59" s="1118"/>
      <c r="C59" s="1118"/>
      <c r="D59" s="1118"/>
      <c r="E59" s="1118"/>
      <c r="F59" s="1118"/>
      <c r="G59" s="1118"/>
      <c r="H59" s="1118"/>
      <c r="I59" s="1118"/>
      <c r="J59" s="1118"/>
    </row>
    <row r="60" spans="1:10" ht="15" customHeight="1" x14ac:dyDescent="0.2">
      <c r="A60" s="1119" t="s">
        <v>1194</v>
      </c>
      <c r="B60" s="1119"/>
      <c r="C60" s="1119"/>
      <c r="D60" s="1119"/>
      <c r="E60" s="1119"/>
      <c r="F60" s="1119"/>
      <c r="G60" s="1119"/>
      <c r="H60" s="1119"/>
      <c r="I60" s="1119"/>
      <c r="J60" s="1119"/>
    </row>
    <row r="61" spans="1:10" ht="15" customHeight="1" x14ac:dyDescent="0.2">
      <c r="A61" s="1044" t="s">
        <v>189</v>
      </c>
      <c r="B61" s="1044"/>
      <c r="C61" s="1044"/>
      <c r="D61" s="1044"/>
      <c r="E61" s="1044"/>
      <c r="F61" s="1044"/>
      <c r="G61" s="1044"/>
      <c r="H61" s="1044"/>
      <c r="I61" s="1044"/>
      <c r="J61" s="1044"/>
    </row>
    <row r="62" spans="1:10" x14ac:dyDescent="0.2">
      <c r="A62" s="362"/>
      <c r="B62" s="359"/>
      <c r="C62" s="359"/>
      <c r="D62" s="359"/>
      <c r="E62" s="359"/>
      <c r="F62" s="359"/>
      <c r="G62" s="359"/>
      <c r="H62" s="359"/>
      <c r="I62" s="359"/>
      <c r="J62" s="359"/>
    </row>
  </sheetData>
  <mergeCells count="13">
    <mergeCell ref="A59:J59"/>
    <mergeCell ref="A60:J60"/>
    <mergeCell ref="A61:J61"/>
    <mergeCell ref="A2:J2"/>
    <mergeCell ref="A3:J3"/>
    <mergeCell ref="A5:A7"/>
    <mergeCell ref="B5:B7"/>
    <mergeCell ref="C5:D6"/>
    <mergeCell ref="E5:E7"/>
    <mergeCell ref="F5:F7"/>
    <mergeCell ref="G5:G7"/>
    <mergeCell ref="H5:H7"/>
    <mergeCell ref="J5:J7"/>
  </mergeCell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Z60"/>
  <sheetViews>
    <sheetView showGridLines="0" workbookViewId="0"/>
  </sheetViews>
  <sheetFormatPr baseColWidth="10" defaultColWidth="0" defaultRowHeight="15" zeroHeight="1" x14ac:dyDescent="0.2"/>
  <cols>
    <col min="1" max="1" width="49.28515625" style="8" customWidth="1"/>
    <col min="2" max="2" width="13.42578125" style="8" customWidth="1"/>
    <col min="3" max="3" width="14.140625" style="8" customWidth="1"/>
    <col min="4" max="4" width="15.28515625" style="8" customWidth="1"/>
    <col min="5" max="5" width="14.85546875" style="8" customWidth="1"/>
    <col min="6" max="6" width="13.5703125" style="8" customWidth="1"/>
    <col min="7" max="7" width="13.28515625" style="8" customWidth="1"/>
    <col min="8" max="8" width="13" style="8" customWidth="1"/>
    <col min="9" max="9" width="14.42578125" style="8" customWidth="1"/>
    <col min="10" max="10" width="12.7109375" style="8" customWidth="1"/>
    <col min="11" max="11" width="3.85546875" style="8" customWidth="1"/>
    <col min="12" max="16384" width="11.42578125" style="8" hidden="1"/>
  </cols>
  <sheetData>
    <row r="1" spans="1:26" s="59" customFormat="1" ht="15" customHeight="1" x14ac:dyDescent="0.2">
      <c r="A1" s="36"/>
      <c r="B1" s="357"/>
      <c r="C1" s="357"/>
      <c r="D1" s="357"/>
      <c r="E1" s="357"/>
      <c r="F1" s="357"/>
      <c r="G1" s="357"/>
      <c r="H1" s="357"/>
      <c r="I1" s="358"/>
      <c r="J1" s="357"/>
    </row>
    <row r="2" spans="1:26" s="5" customFormat="1" ht="15" customHeight="1" x14ac:dyDescent="0.2">
      <c r="A2" s="1120" t="s">
        <v>490</v>
      </c>
      <c r="B2" s="1120"/>
      <c r="C2" s="1120"/>
      <c r="D2" s="1120"/>
      <c r="E2" s="1120"/>
      <c r="F2" s="1120"/>
      <c r="G2" s="1120"/>
      <c r="H2" s="1120"/>
      <c r="I2" s="1120"/>
      <c r="J2" s="1120"/>
      <c r="K2" s="629"/>
      <c r="L2" s="629"/>
      <c r="M2" s="629"/>
      <c r="N2" s="629"/>
      <c r="O2" s="629"/>
      <c r="P2" s="629"/>
      <c r="Q2" s="629"/>
      <c r="R2" s="629"/>
      <c r="S2" s="629"/>
      <c r="T2" s="629"/>
      <c r="U2" s="629"/>
      <c r="V2" s="629"/>
      <c r="W2" s="629"/>
      <c r="X2" s="629"/>
      <c r="Y2" s="629"/>
      <c r="Z2" s="629"/>
    </row>
    <row r="3" spans="1:26" s="634" customFormat="1" ht="35.1" customHeight="1" x14ac:dyDescent="0.2">
      <c r="A3" s="1121" t="s">
        <v>1294</v>
      </c>
      <c r="B3" s="915"/>
      <c r="C3" s="915"/>
      <c r="D3" s="915"/>
      <c r="E3" s="915"/>
      <c r="F3" s="915"/>
      <c r="G3" s="915"/>
      <c r="H3" s="915"/>
      <c r="I3" s="915"/>
      <c r="J3" s="915"/>
    </row>
    <row r="4" spans="1:26" s="634" customFormat="1" ht="19.5" customHeight="1" thickBot="1" x14ac:dyDescent="0.25">
      <c r="A4" s="874"/>
      <c r="B4" s="635"/>
      <c r="C4" s="635"/>
      <c r="D4" s="635"/>
      <c r="E4" s="635"/>
      <c r="F4" s="635"/>
      <c r="G4" s="635"/>
      <c r="H4" s="635"/>
      <c r="I4" s="635"/>
      <c r="J4" s="635"/>
    </row>
    <row r="5" spans="1:26" ht="15.75" thickTop="1" x14ac:dyDescent="0.2">
      <c r="A5" s="1096" t="s">
        <v>53</v>
      </c>
      <c r="B5" s="1096" t="s">
        <v>235</v>
      </c>
      <c r="C5" s="921" t="s">
        <v>140</v>
      </c>
      <c r="D5" s="921"/>
      <c r="E5" s="1096" t="s">
        <v>236</v>
      </c>
      <c r="F5" s="1096" t="s">
        <v>237</v>
      </c>
      <c r="G5" s="1096" t="s">
        <v>272</v>
      </c>
      <c r="H5" s="1096" t="s">
        <v>239</v>
      </c>
      <c r="I5" s="63" t="s">
        <v>120</v>
      </c>
      <c r="J5" s="1108" t="s">
        <v>191</v>
      </c>
    </row>
    <row r="6" spans="1:26" ht="15.75" thickBot="1" x14ac:dyDescent="0.25">
      <c r="A6" s="1097"/>
      <c r="B6" s="1097"/>
      <c r="C6" s="1124"/>
      <c r="D6" s="1124"/>
      <c r="E6" s="1097"/>
      <c r="F6" s="1097"/>
      <c r="G6" s="1097"/>
      <c r="H6" s="1097"/>
      <c r="I6" s="168" t="s">
        <v>18</v>
      </c>
      <c r="J6" s="1109"/>
    </row>
    <row r="7" spans="1:26" ht="32.25" customHeight="1" thickBot="1" x14ac:dyDescent="0.25">
      <c r="A7" s="1098"/>
      <c r="B7" s="1098"/>
      <c r="C7" s="170" t="s">
        <v>240</v>
      </c>
      <c r="D7" s="170" t="s">
        <v>241</v>
      </c>
      <c r="E7" s="1098"/>
      <c r="F7" s="1098"/>
      <c r="G7" s="1098"/>
      <c r="H7" s="1098"/>
      <c r="I7" s="64" t="s">
        <v>120</v>
      </c>
      <c r="J7" s="1110"/>
    </row>
    <row r="8" spans="1:26" ht="15.75" customHeight="1" thickTop="1" x14ac:dyDescent="0.2">
      <c r="A8" s="359"/>
      <c r="B8" s="359"/>
      <c r="C8" s="359"/>
      <c r="D8" s="359"/>
      <c r="E8" s="359"/>
      <c r="F8" s="359"/>
      <c r="G8" s="359"/>
      <c r="H8" s="359"/>
      <c r="I8" s="360"/>
      <c r="J8" s="359"/>
    </row>
    <row r="9" spans="1:26" ht="15.75" customHeight="1" x14ac:dyDescent="0.2">
      <c r="A9" s="361" t="s">
        <v>54</v>
      </c>
      <c r="B9" s="699"/>
      <c r="C9" s="699"/>
      <c r="D9" s="699"/>
      <c r="E9" s="699"/>
      <c r="F9" s="699"/>
      <c r="G9" s="699"/>
      <c r="H9" s="699"/>
      <c r="I9" s="360"/>
      <c r="J9" s="359"/>
    </row>
    <row r="10" spans="1:26" ht="15.75" customHeight="1" thickBot="1" x14ac:dyDescent="0.25">
      <c r="A10" s="700"/>
      <c r="B10" s="701"/>
      <c r="C10" s="709"/>
      <c r="D10" s="701"/>
      <c r="E10" s="701"/>
      <c r="F10" s="701"/>
      <c r="G10" s="701"/>
      <c r="H10" s="701"/>
      <c r="I10" s="702"/>
      <c r="J10" s="703"/>
    </row>
    <row r="11" spans="1:26" ht="15.75" customHeight="1" x14ac:dyDescent="0.2">
      <c r="A11" s="362" t="s">
        <v>192</v>
      </c>
      <c r="B11" s="363">
        <v>11589024</v>
      </c>
      <c r="C11" s="363">
        <v>49860535</v>
      </c>
      <c r="D11" s="363">
        <v>7965133</v>
      </c>
      <c r="E11" s="363">
        <v>57825668</v>
      </c>
      <c r="F11" s="363">
        <v>13334012</v>
      </c>
      <c r="G11" s="363">
        <v>5845609</v>
      </c>
      <c r="H11" s="363">
        <v>594838</v>
      </c>
      <c r="I11" s="363">
        <v>89189151</v>
      </c>
      <c r="J11" s="364">
        <v>73.156672382248445</v>
      </c>
    </row>
    <row r="12" spans="1:26" ht="15.75" customHeight="1" x14ac:dyDescent="0.2">
      <c r="A12" s="362" t="s">
        <v>242</v>
      </c>
      <c r="B12" s="363"/>
      <c r="C12" s="363">
        <v>24760764</v>
      </c>
      <c r="D12" s="363">
        <v>441216</v>
      </c>
      <c r="E12" s="363">
        <v>25201980</v>
      </c>
      <c r="F12" s="363">
        <v>714540</v>
      </c>
      <c r="G12" s="363">
        <v>0</v>
      </c>
      <c r="H12" s="363">
        <v>410376</v>
      </c>
      <c r="I12" s="363">
        <v>26326896</v>
      </c>
      <c r="J12" s="364">
        <v>21.594421338459956</v>
      </c>
    </row>
    <row r="13" spans="1:26" ht="15.75" customHeight="1" x14ac:dyDescent="0.2">
      <c r="A13" s="365" t="s">
        <v>243</v>
      </c>
      <c r="B13" s="363">
        <v>11589024</v>
      </c>
      <c r="C13" s="363">
        <v>74621299</v>
      </c>
      <c r="D13" s="363">
        <v>8406349</v>
      </c>
      <c r="E13" s="363">
        <v>83027648</v>
      </c>
      <c r="F13" s="363">
        <v>14048552</v>
      </c>
      <c r="G13" s="363">
        <v>5845609</v>
      </c>
      <c r="H13" s="363">
        <v>1005214</v>
      </c>
      <c r="I13" s="363">
        <v>115516047</v>
      </c>
      <c r="J13" s="364">
        <v>94.751093720708397</v>
      </c>
    </row>
    <row r="14" spans="1:26" ht="15.75" customHeight="1" x14ac:dyDescent="0.2">
      <c r="A14" s="78" t="s">
        <v>295</v>
      </c>
      <c r="B14" s="363">
        <v>1801758</v>
      </c>
      <c r="C14" s="363">
        <v>1938904</v>
      </c>
      <c r="D14" s="363">
        <v>311039</v>
      </c>
      <c r="E14" s="363">
        <v>2249943</v>
      </c>
      <c r="F14" s="363">
        <v>1586422</v>
      </c>
      <c r="G14" s="363">
        <v>750335</v>
      </c>
      <c r="H14" s="363">
        <v>10760</v>
      </c>
      <c r="I14" s="363">
        <v>6399218</v>
      </c>
      <c r="J14" s="364">
        <v>5.2489062792916048</v>
      </c>
    </row>
    <row r="15" spans="1:26" ht="15.75" customHeight="1" x14ac:dyDescent="0.2">
      <c r="A15" s="78" t="s">
        <v>196</v>
      </c>
      <c r="B15" s="363">
        <v>215578</v>
      </c>
      <c r="C15" s="363">
        <v>866969</v>
      </c>
      <c r="D15" s="363"/>
      <c r="E15" s="363">
        <v>866969</v>
      </c>
      <c r="F15" s="363">
        <v>492359</v>
      </c>
      <c r="G15" s="363">
        <v>59925</v>
      </c>
      <c r="H15" s="363">
        <v>1680</v>
      </c>
      <c r="I15" s="363">
        <v>1636511</v>
      </c>
      <c r="J15" s="364">
        <v>1.3423347765351616</v>
      </c>
    </row>
    <row r="16" spans="1:26" ht="15.75" customHeight="1" x14ac:dyDescent="0.2">
      <c r="A16" s="78" t="s">
        <v>296</v>
      </c>
      <c r="B16" s="363">
        <v>1477880</v>
      </c>
      <c r="C16" s="363">
        <v>386867</v>
      </c>
      <c r="D16" s="363"/>
      <c r="E16" s="363">
        <v>386867</v>
      </c>
      <c r="F16" s="363">
        <v>940812</v>
      </c>
      <c r="G16" s="363">
        <v>109238</v>
      </c>
      <c r="H16" s="363">
        <v>-3989</v>
      </c>
      <c r="I16" s="363">
        <v>2910808</v>
      </c>
      <c r="J16" s="364">
        <v>2.3875664790623223</v>
      </c>
    </row>
    <row r="17" spans="1:10" ht="15.75" customHeight="1" x14ac:dyDescent="0.2">
      <c r="A17" s="78" t="s">
        <v>297</v>
      </c>
      <c r="B17" s="363">
        <v>108300</v>
      </c>
      <c r="C17" s="363">
        <v>996107</v>
      </c>
      <c r="D17" s="363"/>
      <c r="E17" s="363">
        <v>996107</v>
      </c>
      <c r="F17" s="363">
        <v>153251</v>
      </c>
      <c r="G17" s="363">
        <v>581172</v>
      </c>
      <c r="H17" s="363">
        <v>13069</v>
      </c>
      <c r="I17" s="363">
        <v>1851899</v>
      </c>
      <c r="J17" s="364">
        <v>1.5190050236941206</v>
      </c>
    </row>
    <row r="18" spans="1:10" ht="15.75" customHeight="1" thickBot="1" x14ac:dyDescent="0.25">
      <c r="A18" s="361" t="s">
        <v>298</v>
      </c>
      <c r="B18" s="363">
        <v>13390782</v>
      </c>
      <c r="C18" s="363">
        <v>76560203</v>
      </c>
      <c r="D18" s="363">
        <v>8717388</v>
      </c>
      <c r="E18" s="363">
        <v>85277591</v>
      </c>
      <c r="F18" s="363">
        <v>15634974</v>
      </c>
      <c r="G18" s="363">
        <v>6595944</v>
      </c>
      <c r="H18" s="363">
        <v>1015974</v>
      </c>
      <c r="I18" s="363">
        <v>121915265</v>
      </c>
      <c r="J18" s="364">
        <v>100</v>
      </c>
    </row>
    <row r="19" spans="1:10" ht="15.75" customHeight="1" x14ac:dyDescent="0.2">
      <c r="A19" s="704"/>
      <c r="B19" s="705"/>
      <c r="C19" s="705"/>
      <c r="D19" s="705"/>
      <c r="E19" s="705"/>
      <c r="F19" s="705"/>
      <c r="G19" s="705"/>
      <c r="H19" s="705"/>
      <c r="I19" s="705"/>
      <c r="J19" s="706"/>
    </row>
    <row r="20" spans="1:10" ht="15.75" customHeight="1" x14ac:dyDescent="0.2">
      <c r="A20" s="361" t="s">
        <v>55</v>
      </c>
      <c r="B20" s="363" t="s">
        <v>120</v>
      </c>
      <c r="C20" s="363"/>
      <c r="D20" s="363"/>
      <c r="E20" s="363"/>
      <c r="F20" s="363"/>
      <c r="G20" s="363"/>
      <c r="H20" s="363"/>
      <c r="I20" s="363"/>
      <c r="J20" s="364"/>
    </row>
    <row r="21" spans="1:10" ht="15.75" customHeight="1" thickBot="1" x14ac:dyDescent="0.25">
      <c r="A21" s="700"/>
      <c r="B21" s="707"/>
      <c r="C21" s="707"/>
      <c r="D21" s="707"/>
      <c r="E21" s="707"/>
      <c r="F21" s="707"/>
      <c r="G21" s="707"/>
      <c r="H21" s="707"/>
      <c r="I21" s="707"/>
      <c r="J21" s="708"/>
    </row>
    <row r="22" spans="1:10" ht="15.75" customHeight="1" x14ac:dyDescent="0.2">
      <c r="A22" s="362" t="s">
        <v>247</v>
      </c>
      <c r="B22" s="363">
        <v>3469008</v>
      </c>
      <c r="C22" s="363">
        <v>42412464</v>
      </c>
      <c r="D22" s="363">
        <v>5854651</v>
      </c>
      <c r="E22" s="363">
        <v>48267115</v>
      </c>
      <c r="F22" s="363">
        <v>2868008</v>
      </c>
      <c r="G22" s="363">
        <v>3014007</v>
      </c>
      <c r="H22" s="363">
        <v>857000</v>
      </c>
      <c r="I22" s="363">
        <v>58475138</v>
      </c>
      <c r="J22" s="364">
        <v>47.963754169750608</v>
      </c>
    </row>
    <row r="23" spans="1:10" ht="15.75" customHeight="1" x14ac:dyDescent="0.2">
      <c r="A23" s="78" t="s">
        <v>299</v>
      </c>
      <c r="B23" s="363">
        <v>786019</v>
      </c>
      <c r="C23" s="363">
        <v>12713551</v>
      </c>
      <c r="D23" s="363">
        <v>1712780</v>
      </c>
      <c r="E23" s="363">
        <v>14426331</v>
      </c>
      <c r="F23" s="363">
        <v>190003</v>
      </c>
      <c r="G23" s="363">
        <v>190004</v>
      </c>
      <c r="H23" s="363">
        <v>275007</v>
      </c>
      <c r="I23" s="363">
        <v>15867364</v>
      </c>
      <c r="J23" s="364">
        <v>13.015075675716245</v>
      </c>
    </row>
    <row r="24" spans="1:10" ht="15.75" customHeight="1" x14ac:dyDescent="0.2">
      <c r="A24" s="362" t="s">
        <v>249</v>
      </c>
      <c r="B24" s="363">
        <v>150817</v>
      </c>
      <c r="C24" s="363">
        <v>821107</v>
      </c>
      <c r="D24" s="363">
        <v>201465</v>
      </c>
      <c r="E24" s="363">
        <v>1022572</v>
      </c>
      <c r="F24" s="363">
        <v>61180</v>
      </c>
      <c r="G24" s="363">
        <v>167891</v>
      </c>
      <c r="H24" s="363">
        <v>19919</v>
      </c>
      <c r="I24" s="363">
        <v>1422379</v>
      </c>
      <c r="J24" s="364">
        <v>1.1666947531139762</v>
      </c>
    </row>
    <row r="25" spans="1:10" ht="15.75" customHeight="1" x14ac:dyDescent="0.2">
      <c r="A25" s="362" t="s">
        <v>300</v>
      </c>
      <c r="B25" s="363">
        <v>207403</v>
      </c>
      <c r="C25" s="363">
        <v>2371925</v>
      </c>
      <c r="D25" s="363">
        <v>243546</v>
      </c>
      <c r="E25" s="363">
        <v>2615471</v>
      </c>
      <c r="F25" s="363">
        <v>870004</v>
      </c>
      <c r="G25" s="363">
        <v>1338246</v>
      </c>
      <c r="H25" s="363">
        <v>40308</v>
      </c>
      <c r="I25" s="363">
        <v>5071432</v>
      </c>
      <c r="J25" s="364">
        <v>4.1598006615496423</v>
      </c>
    </row>
    <row r="26" spans="1:10" ht="15.75" customHeight="1" x14ac:dyDescent="0.2">
      <c r="A26" s="362" t="s">
        <v>250</v>
      </c>
      <c r="B26" s="363">
        <v>3640683</v>
      </c>
      <c r="C26" s="363">
        <v>8728181</v>
      </c>
      <c r="D26" s="363">
        <v>670772</v>
      </c>
      <c r="E26" s="363">
        <v>9398953</v>
      </c>
      <c r="F26" s="363">
        <v>9604493</v>
      </c>
      <c r="G26" s="363">
        <v>346320</v>
      </c>
      <c r="H26" s="363">
        <v>98472</v>
      </c>
      <c r="I26" s="363">
        <v>23088921</v>
      </c>
      <c r="J26" s="364">
        <v>18.93849880078594</v>
      </c>
    </row>
    <row r="27" spans="1:10" ht="15.75" customHeight="1" x14ac:dyDescent="0.2">
      <c r="A27" s="78" t="s">
        <v>251</v>
      </c>
      <c r="B27" s="363">
        <v>1772777</v>
      </c>
      <c r="C27" s="363"/>
      <c r="D27" s="363"/>
      <c r="E27" s="363"/>
      <c r="F27" s="363">
        <v>9248099</v>
      </c>
      <c r="G27" s="363"/>
      <c r="H27" s="363"/>
      <c r="I27" s="363">
        <v>11020876</v>
      </c>
      <c r="J27" s="364">
        <v>9.0397834922476683</v>
      </c>
    </row>
    <row r="28" spans="1:10" ht="15.75" customHeight="1" x14ac:dyDescent="0.2">
      <c r="A28" s="78" t="s">
        <v>276</v>
      </c>
      <c r="B28" s="363">
        <v>1772777</v>
      </c>
      <c r="C28" s="363"/>
      <c r="D28" s="363"/>
      <c r="E28" s="363"/>
      <c r="F28" s="363"/>
      <c r="G28" s="363"/>
      <c r="H28" s="363"/>
      <c r="I28" s="363">
        <v>1772777</v>
      </c>
      <c r="J28" s="364">
        <v>1.4541058496653392</v>
      </c>
    </row>
    <row r="29" spans="1:10" ht="15.75" customHeight="1" x14ac:dyDescent="0.2">
      <c r="A29" s="78" t="s">
        <v>253</v>
      </c>
      <c r="B29" s="363"/>
      <c r="C29" s="363"/>
      <c r="D29" s="363"/>
      <c r="E29" s="363"/>
      <c r="F29" s="363">
        <v>9248099</v>
      </c>
      <c r="G29" s="363"/>
      <c r="H29" s="363"/>
      <c r="I29" s="363">
        <v>9248099</v>
      </c>
      <c r="J29" s="364">
        <v>7.5856776425823291</v>
      </c>
    </row>
    <row r="30" spans="1:10" ht="15.75" customHeight="1" x14ac:dyDescent="0.2">
      <c r="A30" s="362" t="s">
        <v>254</v>
      </c>
      <c r="B30" s="363">
        <v>398153</v>
      </c>
      <c r="C30" s="363">
        <v>4853318</v>
      </c>
      <c r="D30" s="363">
        <v>670772</v>
      </c>
      <c r="E30" s="363">
        <v>5524090</v>
      </c>
      <c r="F30" s="363">
        <v>334270</v>
      </c>
      <c r="G30" s="363">
        <v>344948</v>
      </c>
      <c r="H30" s="363">
        <v>98082</v>
      </c>
      <c r="I30" s="363">
        <v>6699543</v>
      </c>
      <c r="J30" s="364">
        <v>5.495245406717526</v>
      </c>
    </row>
    <row r="31" spans="1:10" ht="15.75" customHeight="1" x14ac:dyDescent="0.2">
      <c r="A31" s="78" t="s">
        <v>255</v>
      </c>
      <c r="B31" s="363">
        <v>1469753</v>
      </c>
      <c r="C31" s="363">
        <v>3874863</v>
      </c>
      <c r="D31" s="363">
        <v>0</v>
      </c>
      <c r="E31" s="363">
        <v>3874863</v>
      </c>
      <c r="F31" s="363">
        <v>22124</v>
      </c>
      <c r="G31" s="363">
        <v>1372</v>
      </c>
      <c r="H31" s="363">
        <v>390</v>
      </c>
      <c r="I31" s="363">
        <v>5368502</v>
      </c>
      <c r="J31" s="364">
        <v>4.4034699018207437</v>
      </c>
    </row>
    <row r="32" spans="1:10" ht="15.75" customHeight="1" x14ac:dyDescent="0.2">
      <c r="A32" s="78" t="s">
        <v>301</v>
      </c>
      <c r="B32" s="363">
        <v>1233626</v>
      </c>
      <c r="C32" s="363"/>
      <c r="D32" s="363"/>
      <c r="E32" s="363"/>
      <c r="F32" s="363"/>
      <c r="G32" s="363"/>
      <c r="H32" s="363"/>
      <c r="I32" s="363">
        <v>1233626</v>
      </c>
      <c r="J32" s="364">
        <v>1.0118716470820943</v>
      </c>
    </row>
    <row r="33" spans="1:10" ht="15.75" customHeight="1" x14ac:dyDescent="0.2">
      <c r="A33" s="78" t="s">
        <v>278</v>
      </c>
      <c r="B33" s="363"/>
      <c r="C33" s="363">
        <v>1950617</v>
      </c>
      <c r="D33" s="363"/>
      <c r="E33" s="363">
        <v>1950617</v>
      </c>
      <c r="F33" s="363"/>
      <c r="G33" s="363"/>
      <c r="H33" s="363"/>
      <c r="I33" s="363">
        <v>1950617</v>
      </c>
      <c r="J33" s="364">
        <v>1.5999776566125661</v>
      </c>
    </row>
    <row r="34" spans="1:10" ht="15.75" customHeight="1" x14ac:dyDescent="0.2">
      <c r="A34" s="359" t="s">
        <v>279</v>
      </c>
      <c r="B34" s="363"/>
      <c r="C34" s="363">
        <v>1788913</v>
      </c>
      <c r="D34" s="363"/>
      <c r="E34" s="363">
        <v>1788913</v>
      </c>
      <c r="F34" s="363"/>
      <c r="G34" s="363"/>
      <c r="H34" s="363"/>
      <c r="I34" s="363">
        <v>1788913</v>
      </c>
      <c r="J34" s="364">
        <v>1.4673412718251484</v>
      </c>
    </row>
    <row r="35" spans="1:10" ht="15.75" customHeight="1" x14ac:dyDescent="0.2">
      <c r="A35" s="78" t="s">
        <v>281</v>
      </c>
      <c r="B35" s="363">
        <v>1412</v>
      </c>
      <c r="C35" s="363">
        <v>114596</v>
      </c>
      <c r="D35" s="363"/>
      <c r="E35" s="363">
        <v>114596</v>
      </c>
      <c r="F35" s="363"/>
      <c r="G35" s="363"/>
      <c r="H35" s="363"/>
      <c r="I35" s="363">
        <v>116008</v>
      </c>
      <c r="J35" s="364">
        <v>9.5154614149425831E-2</v>
      </c>
    </row>
    <row r="36" spans="1:10" ht="15.75" customHeight="1" x14ac:dyDescent="0.2">
      <c r="A36" s="78" t="s">
        <v>302</v>
      </c>
      <c r="B36" s="363"/>
      <c r="C36" s="363"/>
      <c r="D36" s="363"/>
      <c r="E36" s="363">
        <v>0</v>
      </c>
      <c r="F36" s="363"/>
      <c r="G36" s="363"/>
      <c r="H36" s="363"/>
      <c r="I36" s="363"/>
      <c r="J36" s="364"/>
    </row>
    <row r="37" spans="1:10" ht="15.75" customHeight="1" x14ac:dyDescent="0.2">
      <c r="A37" s="78" t="s">
        <v>303</v>
      </c>
      <c r="B37" s="363">
        <v>233493</v>
      </c>
      <c r="C37" s="363"/>
      <c r="D37" s="363"/>
      <c r="E37" s="363">
        <v>0</v>
      </c>
      <c r="F37" s="363">
        <v>23487</v>
      </c>
      <c r="G37" s="363"/>
      <c r="H37" s="363"/>
      <c r="I37" s="363">
        <v>256980</v>
      </c>
      <c r="J37" s="364">
        <v>0.21078574532893812</v>
      </c>
    </row>
    <row r="38" spans="1:10" ht="15.75" customHeight="1" x14ac:dyDescent="0.2">
      <c r="A38" s="78" t="s">
        <v>304</v>
      </c>
      <c r="B38" s="363">
        <v>1579</v>
      </c>
      <c r="C38" s="363">
        <v>21970</v>
      </c>
      <c r="D38" s="363"/>
      <c r="E38" s="363">
        <v>21970</v>
      </c>
      <c r="F38" s="363">
        <v>1305</v>
      </c>
      <c r="G38" s="363">
        <v>1372</v>
      </c>
      <c r="H38" s="363">
        <v>390</v>
      </c>
      <c r="I38" s="363">
        <v>26616</v>
      </c>
      <c r="J38" s="364">
        <v>2.1831556532317751E-2</v>
      </c>
    </row>
    <row r="39" spans="1:10" ht="15.75" customHeight="1" x14ac:dyDescent="0.2">
      <c r="A39" s="78" t="s">
        <v>305</v>
      </c>
      <c r="B39" s="363">
        <v>-357</v>
      </c>
      <c r="C39" s="363">
        <v>-1233</v>
      </c>
      <c r="D39" s="363">
        <v>0</v>
      </c>
      <c r="E39" s="363">
        <v>-1233</v>
      </c>
      <c r="F39" s="363">
        <v>-2668</v>
      </c>
      <c r="G39" s="363"/>
      <c r="H39" s="363"/>
      <c r="I39" s="363">
        <v>-4258</v>
      </c>
      <c r="J39" s="364">
        <v>-3.4925897097463558E-3</v>
      </c>
    </row>
    <row r="40" spans="1:10" ht="15.75" customHeight="1" x14ac:dyDescent="0.2">
      <c r="A40" s="361" t="s">
        <v>264</v>
      </c>
      <c r="B40" s="363">
        <v>8253930</v>
      </c>
      <c r="C40" s="363">
        <v>67047228</v>
      </c>
      <c r="D40" s="363">
        <v>8683214</v>
      </c>
      <c r="E40" s="363">
        <v>75730442</v>
      </c>
      <c r="F40" s="363">
        <v>13593688</v>
      </c>
      <c r="G40" s="363">
        <v>5056468</v>
      </c>
      <c r="H40" s="363">
        <v>1290706</v>
      </c>
      <c r="I40" s="363">
        <v>103925234</v>
      </c>
      <c r="J40" s="364">
        <v>85.24382406091641</v>
      </c>
    </row>
    <row r="41" spans="1:10" ht="15.75" customHeight="1" x14ac:dyDescent="0.2">
      <c r="A41" s="362"/>
      <c r="B41" s="363"/>
      <c r="C41" s="363"/>
      <c r="D41" s="363"/>
      <c r="E41" s="363"/>
      <c r="F41" s="363"/>
      <c r="G41" s="363"/>
      <c r="H41" s="363"/>
      <c r="I41" s="363"/>
      <c r="J41" s="364"/>
    </row>
    <row r="42" spans="1:10" ht="15.75" customHeight="1" x14ac:dyDescent="0.2">
      <c r="A42" s="361" t="s">
        <v>265</v>
      </c>
      <c r="B42" s="363"/>
      <c r="C42" s="363"/>
      <c r="D42" s="363"/>
      <c r="E42" s="363"/>
      <c r="F42" s="363"/>
      <c r="G42" s="363"/>
      <c r="H42" s="363"/>
      <c r="I42" s="363"/>
      <c r="J42" s="364"/>
    </row>
    <row r="43" spans="1:10" ht="15.75" customHeight="1" x14ac:dyDescent="0.2">
      <c r="A43" s="362" t="s">
        <v>224</v>
      </c>
      <c r="B43" s="363">
        <v>3514</v>
      </c>
      <c r="C43" s="363">
        <v>37923</v>
      </c>
      <c r="D43" s="363">
        <v>9226</v>
      </c>
      <c r="E43" s="363">
        <v>47149</v>
      </c>
      <c r="F43" s="363">
        <v>3211</v>
      </c>
      <c r="G43" s="363">
        <v>2957</v>
      </c>
      <c r="H43" s="363">
        <v>834</v>
      </c>
      <c r="I43" s="363">
        <v>57665</v>
      </c>
      <c r="J43" s="364">
        <v>4.7299245094533489E-2</v>
      </c>
    </row>
    <row r="44" spans="1:10" ht="15.75" customHeight="1" x14ac:dyDescent="0.2">
      <c r="A44" s="362" t="s">
        <v>285</v>
      </c>
      <c r="B44" s="363">
        <v>119018</v>
      </c>
      <c r="C44" s="363">
        <v>389064</v>
      </c>
      <c r="D44" s="363">
        <v>145127</v>
      </c>
      <c r="E44" s="363">
        <v>534191</v>
      </c>
      <c r="F44" s="363">
        <v>127719</v>
      </c>
      <c r="G44" s="363">
        <v>55778</v>
      </c>
      <c r="H44" s="363">
        <v>0</v>
      </c>
      <c r="I44" s="363">
        <v>836706</v>
      </c>
      <c r="J44" s="364">
        <v>0.68630126014162385</v>
      </c>
    </row>
    <row r="45" spans="1:10" ht="15.75" customHeight="1" x14ac:dyDescent="0.2">
      <c r="A45" s="362" t="s">
        <v>267</v>
      </c>
      <c r="B45" s="363">
        <v>0</v>
      </c>
      <c r="C45" s="363">
        <v>312287</v>
      </c>
      <c r="D45" s="363">
        <v>0</v>
      </c>
      <c r="E45" s="363">
        <v>312287</v>
      </c>
      <c r="F45" s="363">
        <v>2622955</v>
      </c>
      <c r="G45" s="363">
        <v>863</v>
      </c>
      <c r="H45" s="363">
        <v>0</v>
      </c>
      <c r="I45" s="363">
        <v>2936105</v>
      </c>
      <c r="J45" s="364">
        <v>2.4083161366216119</v>
      </c>
    </row>
    <row r="46" spans="1:10" ht="15.75" customHeight="1" x14ac:dyDescent="0.2">
      <c r="A46" s="362" t="s">
        <v>306</v>
      </c>
      <c r="B46" s="363">
        <v>230414</v>
      </c>
      <c r="C46" s="363">
        <v>1249969</v>
      </c>
      <c r="D46" s="363"/>
      <c r="E46" s="363">
        <v>1249969</v>
      </c>
      <c r="F46" s="363">
        <v>-1766451</v>
      </c>
      <c r="G46" s="363">
        <v>255636</v>
      </c>
      <c r="H46" s="363">
        <v>30432</v>
      </c>
      <c r="I46" s="363">
        <v>0</v>
      </c>
      <c r="J46" s="364">
        <v>0</v>
      </c>
    </row>
    <row r="47" spans="1:10" ht="15.75" customHeight="1" x14ac:dyDescent="0.2">
      <c r="A47" s="78" t="s">
        <v>223</v>
      </c>
      <c r="B47" s="363">
        <v>41205</v>
      </c>
      <c r="C47" s="363">
        <v>1193913</v>
      </c>
      <c r="D47" s="363">
        <v>0</v>
      </c>
      <c r="E47" s="363">
        <v>1193913</v>
      </c>
      <c r="F47" s="363">
        <v>0</v>
      </c>
      <c r="G47" s="363">
        <v>0</v>
      </c>
      <c r="H47" s="363"/>
      <c r="I47" s="363">
        <v>1235118</v>
      </c>
      <c r="J47" s="364">
        <v>1.0130954478916157</v>
      </c>
    </row>
    <row r="48" spans="1:10" ht="15.75" customHeight="1" x14ac:dyDescent="0.2">
      <c r="A48" s="361" t="s">
        <v>268</v>
      </c>
      <c r="B48" s="363">
        <v>394151</v>
      </c>
      <c r="C48" s="363">
        <v>3183156</v>
      </c>
      <c r="D48" s="363">
        <v>154353</v>
      </c>
      <c r="E48" s="363">
        <v>3337509</v>
      </c>
      <c r="F48" s="363">
        <v>987434</v>
      </c>
      <c r="G48" s="363">
        <v>315234</v>
      </c>
      <c r="H48" s="363">
        <v>31266</v>
      </c>
      <c r="I48" s="363">
        <v>5065594</v>
      </c>
      <c r="J48" s="364">
        <v>4.155012089749385</v>
      </c>
    </row>
    <row r="49" spans="1:10" ht="15.75" customHeight="1" x14ac:dyDescent="0.2">
      <c r="A49" s="361"/>
      <c r="B49" s="363"/>
      <c r="C49" s="363"/>
      <c r="D49" s="363"/>
      <c r="E49" s="363"/>
      <c r="F49" s="363"/>
      <c r="G49" s="363"/>
      <c r="H49" s="363"/>
      <c r="I49" s="363">
        <v>0</v>
      </c>
      <c r="J49" s="364"/>
    </row>
    <row r="50" spans="1:10" ht="15.75" customHeight="1" x14ac:dyDescent="0.2">
      <c r="A50" s="361" t="s">
        <v>307</v>
      </c>
      <c r="B50" s="363">
        <v>8648081</v>
      </c>
      <c r="C50" s="363">
        <v>70230384</v>
      </c>
      <c r="D50" s="363">
        <v>8837567</v>
      </c>
      <c r="E50" s="363">
        <v>79067951</v>
      </c>
      <c r="F50" s="363">
        <v>14581122</v>
      </c>
      <c r="G50" s="363">
        <v>5371702</v>
      </c>
      <c r="H50" s="363">
        <v>1321972</v>
      </c>
      <c r="I50" s="363">
        <v>108990828</v>
      </c>
      <c r="J50" s="364">
        <v>89.398836150665801</v>
      </c>
    </row>
    <row r="51" spans="1:10" ht="15.75" customHeight="1" x14ac:dyDescent="0.2">
      <c r="A51" s="359"/>
      <c r="B51" s="366"/>
      <c r="C51" s="366"/>
      <c r="D51" s="366"/>
      <c r="E51" s="366"/>
      <c r="F51" s="366"/>
      <c r="G51" s="366"/>
      <c r="H51" s="366"/>
      <c r="I51" s="366"/>
      <c r="J51" s="367"/>
    </row>
    <row r="52" spans="1:10" ht="15.75" customHeight="1" x14ac:dyDescent="0.2">
      <c r="A52" s="78" t="s">
        <v>308</v>
      </c>
      <c r="B52" s="366">
        <v>4742701</v>
      </c>
      <c r="C52" s="366">
        <v>6329819</v>
      </c>
      <c r="D52" s="366">
        <v>-120179</v>
      </c>
      <c r="E52" s="366">
        <v>6209640</v>
      </c>
      <c r="F52" s="366">
        <v>1053852</v>
      </c>
      <c r="G52" s="366">
        <v>1224242</v>
      </c>
      <c r="H52" s="366">
        <v>-305998</v>
      </c>
      <c r="I52" s="363">
        <v>12924437</v>
      </c>
      <c r="J52" s="364">
        <v>10.601163849334208</v>
      </c>
    </row>
    <row r="53" spans="1:10" ht="15.75" customHeight="1" x14ac:dyDescent="0.2">
      <c r="A53" s="368"/>
      <c r="B53" s="363"/>
      <c r="C53" s="363"/>
      <c r="D53" s="363"/>
      <c r="E53" s="363"/>
      <c r="F53" s="363"/>
      <c r="G53" s="363"/>
      <c r="H53" s="363"/>
      <c r="I53" s="363"/>
      <c r="J53" s="364"/>
    </row>
    <row r="54" spans="1:10" ht="15.75" customHeight="1" x14ac:dyDescent="0.2">
      <c r="A54" s="368" t="s">
        <v>293</v>
      </c>
      <c r="B54" s="366">
        <v>503756</v>
      </c>
      <c r="C54" s="366">
        <v>6158974</v>
      </c>
      <c r="D54" s="366">
        <v>850190</v>
      </c>
      <c r="E54" s="366">
        <v>7009164</v>
      </c>
      <c r="F54" s="366">
        <v>416481</v>
      </c>
      <c r="G54" s="366">
        <v>437683</v>
      </c>
      <c r="H54" s="366">
        <v>124450</v>
      </c>
      <c r="I54" s="363">
        <v>8491534</v>
      </c>
      <c r="J54" s="364">
        <v>6.965111382893685</v>
      </c>
    </row>
    <row r="55" spans="1:10" ht="15.75" customHeight="1" x14ac:dyDescent="0.2">
      <c r="A55" s="368" t="s">
        <v>309</v>
      </c>
      <c r="B55" s="363"/>
      <c r="C55" s="369"/>
      <c r="D55" s="369"/>
      <c r="E55" s="363">
        <v>0</v>
      </c>
      <c r="F55" s="363">
        <v>0</v>
      </c>
      <c r="G55" s="363"/>
      <c r="H55" s="363"/>
      <c r="I55" s="363">
        <v>0</v>
      </c>
      <c r="J55" s="364"/>
    </row>
    <row r="56" spans="1:10" ht="15.75" customHeight="1" x14ac:dyDescent="0.2">
      <c r="A56" s="362"/>
      <c r="B56" s="366"/>
      <c r="C56" s="369"/>
      <c r="D56" s="369"/>
      <c r="E56" s="366"/>
      <c r="F56" s="366"/>
      <c r="G56" s="366"/>
      <c r="H56" s="366"/>
      <c r="I56" s="366">
        <v>0</v>
      </c>
      <c r="J56" s="367"/>
    </row>
    <row r="57" spans="1:10" ht="15.75" customHeight="1" thickBot="1" x14ac:dyDescent="0.25">
      <c r="A57" s="370" t="s">
        <v>310</v>
      </c>
      <c r="B57" s="371">
        <v>4238945</v>
      </c>
      <c r="C57" s="371">
        <v>170845</v>
      </c>
      <c r="D57" s="371">
        <v>-970369</v>
      </c>
      <c r="E57" s="371">
        <v>-799524</v>
      </c>
      <c r="F57" s="371">
        <v>637371</v>
      </c>
      <c r="G57" s="371">
        <v>786559</v>
      </c>
      <c r="H57" s="371">
        <v>-430448</v>
      </c>
      <c r="I57" s="371">
        <v>4432903</v>
      </c>
      <c r="J57" s="372">
        <v>3.6360524664405229</v>
      </c>
    </row>
    <row r="58" spans="1:10" ht="3.75" customHeight="1" thickTop="1" x14ac:dyDescent="0.2">
      <c r="A58" s="78"/>
      <c r="B58" s="366"/>
      <c r="C58" s="366"/>
      <c r="D58" s="366"/>
      <c r="E58" s="366"/>
      <c r="F58" s="366"/>
      <c r="G58" s="366"/>
      <c r="H58" s="366"/>
      <c r="I58" s="366"/>
      <c r="J58" s="364"/>
    </row>
    <row r="59" spans="1:10" ht="15.75" customHeight="1" x14ac:dyDescent="0.2">
      <c r="A59" s="1118" t="s">
        <v>189</v>
      </c>
      <c r="B59" s="1118"/>
      <c r="C59" s="1118"/>
      <c r="D59" s="1118"/>
      <c r="E59" s="1118"/>
      <c r="F59" s="1118"/>
      <c r="G59" s="1118"/>
      <c r="H59" s="1118"/>
      <c r="I59" s="1118"/>
      <c r="J59" s="1118"/>
    </row>
    <row r="60" spans="1:10" x14ac:dyDescent="0.2">
      <c r="A60" s="78"/>
      <c r="B60" s="359"/>
      <c r="C60" s="359"/>
      <c r="D60" s="359"/>
      <c r="E60" s="359"/>
      <c r="F60" s="359"/>
      <c r="G60" s="359"/>
      <c r="H60" s="359"/>
      <c r="I60" s="373"/>
      <c r="J60" s="359"/>
    </row>
  </sheetData>
  <mergeCells count="11">
    <mergeCell ref="A59:J59"/>
    <mergeCell ref="A2:J2"/>
    <mergeCell ref="A3:J3"/>
    <mergeCell ref="A5:A7"/>
    <mergeCell ref="B5:B7"/>
    <mergeCell ref="C5:D6"/>
    <mergeCell ref="E5:E7"/>
    <mergeCell ref="F5:F7"/>
    <mergeCell ref="G5:G7"/>
    <mergeCell ref="H5:H7"/>
    <mergeCell ref="J5:J7"/>
  </mergeCell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Z62"/>
  <sheetViews>
    <sheetView showGridLines="0" workbookViewId="0"/>
  </sheetViews>
  <sheetFormatPr baseColWidth="10" defaultColWidth="0" defaultRowHeight="15" zeroHeight="1" x14ac:dyDescent="0.2"/>
  <cols>
    <col min="1" max="1" width="55.140625" style="8" customWidth="1"/>
    <col min="2" max="2" width="13.5703125" style="8" customWidth="1"/>
    <col min="3" max="3" width="14.5703125" style="8" customWidth="1"/>
    <col min="4" max="4" width="13.5703125" style="8" customWidth="1"/>
    <col min="5" max="5" width="14.7109375" style="8" customWidth="1"/>
    <col min="6" max="6" width="13.28515625" style="8" customWidth="1"/>
    <col min="7" max="7" width="13.7109375" style="8" customWidth="1"/>
    <col min="8" max="8" width="12.85546875" style="8" customWidth="1"/>
    <col min="9" max="9" width="14.28515625" style="8" customWidth="1"/>
    <col min="10" max="10" width="12.85546875" style="8" customWidth="1"/>
    <col min="11" max="11" width="4.85546875" style="8" customWidth="1"/>
    <col min="12" max="16384" width="11.42578125" style="8" hidden="1"/>
  </cols>
  <sheetData>
    <row r="1" spans="1:26" s="59" customFormat="1" ht="15" customHeight="1" x14ac:dyDescent="0.2">
      <c r="A1" s="36"/>
      <c r="B1" s="342"/>
      <c r="C1" s="342"/>
      <c r="D1" s="342"/>
      <c r="E1" s="342"/>
      <c r="F1" s="342"/>
      <c r="G1" s="342"/>
      <c r="H1" s="342"/>
      <c r="I1" s="343"/>
      <c r="J1" s="342"/>
    </row>
    <row r="2" spans="1:26" s="5" customFormat="1" ht="15" customHeight="1" x14ac:dyDescent="0.2">
      <c r="A2" s="1126" t="s">
        <v>491</v>
      </c>
      <c r="B2" s="1126"/>
      <c r="C2" s="1126"/>
      <c r="D2" s="1126"/>
      <c r="E2" s="1126"/>
      <c r="F2" s="1126"/>
      <c r="G2" s="1126"/>
      <c r="H2" s="1126"/>
      <c r="I2" s="1126"/>
      <c r="J2" s="1126"/>
      <c r="K2" s="629"/>
      <c r="L2" s="629"/>
      <c r="M2" s="629"/>
      <c r="N2" s="629"/>
      <c r="O2" s="629"/>
      <c r="P2" s="629"/>
      <c r="Q2" s="629"/>
      <c r="R2" s="629"/>
      <c r="S2" s="629"/>
      <c r="T2" s="629"/>
      <c r="U2" s="629"/>
      <c r="V2" s="629"/>
      <c r="W2" s="629"/>
      <c r="X2" s="629"/>
      <c r="Y2" s="629"/>
      <c r="Z2" s="629"/>
    </row>
    <row r="3" spans="1:26" s="634" customFormat="1" ht="35.1" customHeight="1" x14ac:dyDescent="0.2">
      <c r="A3" s="1121" t="s">
        <v>1295</v>
      </c>
      <c r="B3" s="915"/>
      <c r="C3" s="915"/>
      <c r="D3" s="915"/>
      <c r="E3" s="915"/>
      <c r="F3" s="915"/>
      <c r="G3" s="915"/>
      <c r="H3" s="915"/>
      <c r="I3" s="915"/>
      <c r="J3" s="915"/>
    </row>
    <row r="4" spans="1:26" s="634" customFormat="1" ht="35.1" customHeight="1" thickBot="1" x14ac:dyDescent="0.25">
      <c r="A4" s="635"/>
      <c r="B4" s="635"/>
      <c r="C4" s="635"/>
      <c r="D4" s="635"/>
      <c r="E4" s="635"/>
      <c r="F4" s="635"/>
      <c r="G4" s="635"/>
      <c r="H4" s="635"/>
      <c r="I4" s="635"/>
      <c r="J4" s="635"/>
    </row>
    <row r="5" spans="1:26" ht="22.5" customHeight="1" thickTop="1" x14ac:dyDescent="0.2">
      <c r="A5" s="1096" t="s">
        <v>53</v>
      </c>
      <c r="B5" s="1096" t="s">
        <v>235</v>
      </c>
      <c r="C5" s="1127" t="s">
        <v>1189</v>
      </c>
      <c r="D5" s="1127"/>
      <c r="E5" s="1096" t="s">
        <v>236</v>
      </c>
      <c r="F5" s="1096" t="s">
        <v>237</v>
      </c>
      <c r="G5" s="1096" t="s">
        <v>272</v>
      </c>
      <c r="H5" s="1096" t="s">
        <v>239</v>
      </c>
      <c r="I5" s="344" t="s">
        <v>120</v>
      </c>
      <c r="J5" s="1129" t="s">
        <v>191</v>
      </c>
    </row>
    <row r="6" spans="1:26" ht="22.5" customHeight="1" thickBot="1" x14ac:dyDescent="0.25">
      <c r="A6" s="1097"/>
      <c r="B6" s="1097"/>
      <c r="C6" s="1128"/>
      <c r="D6" s="1128"/>
      <c r="E6" s="1097"/>
      <c r="F6" s="1097"/>
      <c r="G6" s="1097"/>
      <c r="H6" s="1097"/>
      <c r="I6" s="346" t="s">
        <v>18</v>
      </c>
      <c r="J6" s="1130"/>
    </row>
    <row r="7" spans="1:26" ht="26.25" customHeight="1" thickBot="1" x14ac:dyDescent="0.25">
      <c r="A7" s="1098"/>
      <c r="B7" s="1098"/>
      <c r="C7" s="345" t="s">
        <v>240</v>
      </c>
      <c r="D7" s="345" t="s">
        <v>241</v>
      </c>
      <c r="E7" s="1098"/>
      <c r="F7" s="1098"/>
      <c r="G7" s="1098"/>
      <c r="H7" s="1098"/>
      <c r="I7" s="347" t="s">
        <v>120</v>
      </c>
      <c r="J7" s="1131"/>
    </row>
    <row r="8" spans="1:26" ht="15" customHeight="1" thickTop="1" x14ac:dyDescent="0.2">
      <c r="A8" s="710"/>
      <c r="B8" s="710"/>
      <c r="C8" s="710"/>
      <c r="D8" s="710"/>
      <c r="E8" s="710"/>
      <c r="F8" s="710"/>
      <c r="G8" s="710"/>
      <c r="H8" s="710"/>
      <c r="I8" s="711"/>
      <c r="J8" s="710"/>
    </row>
    <row r="9" spans="1:26" ht="15" customHeight="1" x14ac:dyDescent="0.2">
      <c r="A9" s="348" t="s">
        <v>54</v>
      </c>
      <c r="B9" s="712"/>
      <c r="C9" s="712"/>
      <c r="D9" s="712"/>
      <c r="E9" s="712"/>
      <c r="F9" s="712"/>
      <c r="G9" s="712"/>
      <c r="H9" s="712"/>
      <c r="I9" s="713"/>
      <c r="J9" s="333"/>
    </row>
    <row r="10" spans="1:26" ht="15" customHeight="1" thickBot="1" x14ac:dyDescent="0.25">
      <c r="A10" s="714"/>
      <c r="B10" s="715"/>
      <c r="C10" s="716"/>
      <c r="D10" s="715"/>
      <c r="E10" s="715"/>
      <c r="F10" s="715"/>
      <c r="G10" s="715"/>
      <c r="H10" s="715"/>
      <c r="I10" s="717"/>
      <c r="J10" s="718"/>
    </row>
    <row r="11" spans="1:26" ht="15" customHeight="1" x14ac:dyDescent="0.2">
      <c r="A11" s="349" t="s">
        <v>192</v>
      </c>
      <c r="B11" s="350">
        <v>12753118.715</v>
      </c>
      <c r="C11" s="350">
        <v>52877</v>
      </c>
      <c r="D11" s="350">
        <v>9567</v>
      </c>
      <c r="E11" s="350">
        <v>62442289.848999999</v>
      </c>
      <c r="F11" s="350">
        <v>14999976.91</v>
      </c>
      <c r="G11" s="350">
        <v>6553443.5449999999</v>
      </c>
      <c r="H11" s="350">
        <v>579680.82999999996</v>
      </c>
      <c r="I11" s="350">
        <v>97328509.848999992</v>
      </c>
      <c r="J11" s="351">
        <v>73.426178649140411</v>
      </c>
    </row>
    <row r="12" spans="1:26" ht="15" customHeight="1" x14ac:dyDescent="0.2">
      <c r="A12" s="349" t="s">
        <v>242</v>
      </c>
      <c r="B12" s="350"/>
      <c r="C12" s="350">
        <v>26447</v>
      </c>
      <c r="D12" s="350">
        <v>194</v>
      </c>
      <c r="E12" s="350">
        <v>26641707.477000002</v>
      </c>
      <c r="F12" s="350">
        <v>798589.353</v>
      </c>
      <c r="G12" s="350">
        <v>0</v>
      </c>
      <c r="H12" s="350">
        <v>378601.31199999998</v>
      </c>
      <c r="I12" s="350">
        <v>27818898.142000001</v>
      </c>
      <c r="J12" s="351">
        <v>20.987020020811709</v>
      </c>
    </row>
    <row r="13" spans="1:26" ht="15" customHeight="1" x14ac:dyDescent="0.2">
      <c r="A13" s="352" t="s">
        <v>243</v>
      </c>
      <c r="B13" s="350">
        <v>12753118.715</v>
      </c>
      <c r="C13" s="350">
        <v>79324</v>
      </c>
      <c r="D13" s="350">
        <v>9761</v>
      </c>
      <c r="E13" s="350">
        <v>89083997.326000005</v>
      </c>
      <c r="F13" s="350">
        <v>15798566.263</v>
      </c>
      <c r="G13" s="350">
        <v>6553443.5449999999</v>
      </c>
      <c r="H13" s="350">
        <v>958282.14199999999</v>
      </c>
      <c r="I13" s="350">
        <v>125147407.99100001</v>
      </c>
      <c r="J13" s="351">
        <v>94.413198669952138</v>
      </c>
    </row>
    <row r="14" spans="1:26" ht="15" customHeight="1" x14ac:dyDescent="0.2">
      <c r="A14" s="78" t="s">
        <v>295</v>
      </c>
      <c r="B14" s="350">
        <v>1544321.7860000001</v>
      </c>
      <c r="C14" s="350">
        <v>3206</v>
      </c>
      <c r="D14" s="350">
        <v>188</v>
      </c>
      <c r="E14" s="350">
        <v>3394240.3539999998</v>
      </c>
      <c r="F14" s="350">
        <v>1586590.064</v>
      </c>
      <c r="G14" s="350">
        <v>872952.65899999999</v>
      </c>
      <c r="H14" s="350">
        <v>7360.848</v>
      </c>
      <c r="I14" s="350">
        <v>7405465.7110000001</v>
      </c>
      <c r="J14" s="351">
        <v>5.5868013300478632</v>
      </c>
    </row>
    <row r="15" spans="1:26" ht="15" customHeight="1" x14ac:dyDescent="0.2">
      <c r="A15" s="78" t="s">
        <v>196</v>
      </c>
      <c r="B15" s="350">
        <v>255540.70699999999</v>
      </c>
      <c r="C15" s="350">
        <v>1577</v>
      </c>
      <c r="D15" s="350"/>
      <c r="E15" s="350">
        <v>1576679.63</v>
      </c>
      <c r="F15" s="350">
        <v>375660.47700000001</v>
      </c>
      <c r="G15" s="350">
        <v>78660.423999999999</v>
      </c>
      <c r="H15" s="350">
        <v>1206.3119999999999</v>
      </c>
      <c r="I15" s="350">
        <v>2287747.5499999998</v>
      </c>
      <c r="J15" s="351">
        <v>1.7259132043739929</v>
      </c>
    </row>
    <row r="16" spans="1:26" ht="15" customHeight="1" x14ac:dyDescent="0.2">
      <c r="A16" s="78" t="s">
        <v>296</v>
      </c>
      <c r="B16" s="350">
        <v>1216926.8970000001</v>
      </c>
      <c r="C16" s="350">
        <v>825</v>
      </c>
      <c r="D16" s="350"/>
      <c r="E16" s="350">
        <v>824914.67500000005</v>
      </c>
      <c r="F16" s="350">
        <v>806318.29299999995</v>
      </c>
      <c r="G16" s="350">
        <v>223021.734</v>
      </c>
      <c r="H16" s="350">
        <v>-6165.49</v>
      </c>
      <c r="I16" s="350">
        <v>3065016.1090000002</v>
      </c>
      <c r="J16" s="351">
        <v>2.3122969901736306</v>
      </c>
    </row>
    <row r="17" spans="1:10" ht="15" customHeight="1" x14ac:dyDescent="0.2">
      <c r="A17" s="78" t="s">
        <v>297</v>
      </c>
      <c r="B17" s="350">
        <v>71854.182000000001</v>
      </c>
      <c r="C17" s="350">
        <v>804</v>
      </c>
      <c r="D17" s="350">
        <v>188</v>
      </c>
      <c r="E17" s="350">
        <v>992646.049</v>
      </c>
      <c r="F17" s="350">
        <v>404611.29399999999</v>
      </c>
      <c r="G17" s="350">
        <v>571270.50100000005</v>
      </c>
      <c r="H17" s="350">
        <v>12320.026</v>
      </c>
      <c r="I17" s="350">
        <v>2052702.0520000001</v>
      </c>
      <c r="J17" s="351">
        <v>1.5485911355002393</v>
      </c>
    </row>
    <row r="18" spans="1:10" ht="15" customHeight="1" thickBot="1" x14ac:dyDescent="0.25">
      <c r="A18" s="348" t="s">
        <v>199</v>
      </c>
      <c r="B18" s="350">
        <v>14297440.501</v>
      </c>
      <c r="C18" s="350">
        <v>82530</v>
      </c>
      <c r="D18" s="350">
        <v>9949</v>
      </c>
      <c r="E18" s="350">
        <v>92478237.680000007</v>
      </c>
      <c r="F18" s="350">
        <v>17385156.327</v>
      </c>
      <c r="G18" s="350">
        <v>7426396.2039999999</v>
      </c>
      <c r="H18" s="350">
        <v>965642.99</v>
      </c>
      <c r="I18" s="350">
        <v>132552873.70200001</v>
      </c>
      <c r="J18" s="351">
        <v>100</v>
      </c>
    </row>
    <row r="19" spans="1:10" ht="15" customHeight="1" x14ac:dyDescent="0.2">
      <c r="A19" s="719"/>
      <c r="B19" s="720"/>
      <c r="C19" s="720"/>
      <c r="D19" s="720"/>
      <c r="E19" s="720"/>
      <c r="F19" s="720"/>
      <c r="G19" s="720"/>
      <c r="H19" s="720"/>
      <c r="I19" s="720"/>
      <c r="J19" s="721"/>
    </row>
    <row r="20" spans="1:10" ht="15" customHeight="1" x14ac:dyDescent="0.2">
      <c r="A20" s="348" t="s">
        <v>55</v>
      </c>
      <c r="B20" s="350"/>
      <c r="C20" s="350"/>
      <c r="D20" s="350"/>
      <c r="E20" s="350"/>
      <c r="F20" s="350"/>
      <c r="G20" s="350"/>
      <c r="H20" s="350"/>
      <c r="I20" s="350"/>
      <c r="J20" s="351"/>
    </row>
    <row r="21" spans="1:10" ht="15" customHeight="1" thickBot="1" x14ac:dyDescent="0.25">
      <c r="A21" s="714"/>
      <c r="B21" s="722" t="s">
        <v>120</v>
      </c>
      <c r="C21" s="722"/>
      <c r="D21" s="722"/>
      <c r="E21" s="722"/>
      <c r="F21" s="722"/>
      <c r="G21" s="722"/>
      <c r="H21" s="722"/>
      <c r="I21" s="722"/>
      <c r="J21" s="723"/>
    </row>
    <row r="22" spans="1:10" ht="15" customHeight="1" x14ac:dyDescent="0.2">
      <c r="A22" s="349" t="s">
        <v>247</v>
      </c>
      <c r="B22" s="350">
        <v>3988021.8960000002</v>
      </c>
      <c r="C22" s="350">
        <v>48740</v>
      </c>
      <c r="D22" s="350">
        <v>6749</v>
      </c>
      <c r="E22" s="350">
        <v>55488567.412</v>
      </c>
      <c r="F22" s="350">
        <v>3297101.5750000002</v>
      </c>
      <c r="G22" s="350">
        <v>3454003.514</v>
      </c>
      <c r="H22" s="350">
        <v>985219.34900000005</v>
      </c>
      <c r="I22" s="350">
        <v>67212913.746000007</v>
      </c>
      <c r="J22" s="351">
        <v>50.706493091281715</v>
      </c>
    </row>
    <row r="23" spans="1:10" ht="15" customHeight="1" x14ac:dyDescent="0.2">
      <c r="A23" s="190" t="s">
        <v>275</v>
      </c>
      <c r="B23" s="350">
        <v>806188.35400000005</v>
      </c>
      <c r="C23" s="350">
        <v>13035</v>
      </c>
      <c r="D23" s="350">
        <v>1762</v>
      </c>
      <c r="E23" s="350">
        <v>14796547.168</v>
      </c>
      <c r="F23" s="350">
        <v>194628.18400000001</v>
      </c>
      <c r="G23" s="350">
        <v>194839.742</v>
      </c>
      <c r="H23" s="350">
        <v>282066.315</v>
      </c>
      <c r="I23" s="350">
        <v>16274269.763</v>
      </c>
      <c r="J23" s="351">
        <v>12.277568421177463</v>
      </c>
    </row>
    <row r="24" spans="1:10" ht="15" customHeight="1" x14ac:dyDescent="0.2">
      <c r="A24" s="349" t="s">
        <v>249</v>
      </c>
      <c r="B24" s="350">
        <v>190612.234</v>
      </c>
      <c r="C24" s="350">
        <v>1036</v>
      </c>
      <c r="D24" s="350">
        <v>257</v>
      </c>
      <c r="E24" s="350">
        <v>1292392.183</v>
      </c>
      <c r="F24" s="350">
        <v>77323.872000000003</v>
      </c>
      <c r="G24" s="350">
        <v>212191.04</v>
      </c>
      <c r="H24" s="350">
        <v>25175.09</v>
      </c>
      <c r="I24" s="350">
        <v>1797694.419</v>
      </c>
      <c r="J24" s="351">
        <v>1.3562093139085794</v>
      </c>
    </row>
    <row r="25" spans="1:10" ht="15" customHeight="1" x14ac:dyDescent="0.2">
      <c r="A25" s="349" t="s">
        <v>300</v>
      </c>
      <c r="B25" s="350">
        <v>247533.033</v>
      </c>
      <c r="C25" s="350">
        <v>2858</v>
      </c>
      <c r="D25" s="350">
        <v>289</v>
      </c>
      <c r="E25" s="350">
        <v>3147521.344</v>
      </c>
      <c r="F25" s="350">
        <v>1012624.084</v>
      </c>
      <c r="G25" s="350">
        <v>1547891.284</v>
      </c>
      <c r="H25" s="350">
        <v>48218.133999999998</v>
      </c>
      <c r="I25" s="350">
        <v>6003787.8789999997</v>
      </c>
      <c r="J25" s="351">
        <v>4.5293532394457712</v>
      </c>
    </row>
    <row r="26" spans="1:10" ht="15" customHeight="1" x14ac:dyDescent="0.2">
      <c r="A26" s="349" t="s">
        <v>250</v>
      </c>
      <c r="B26" s="350">
        <v>4202605.8190000001</v>
      </c>
      <c r="C26" s="350">
        <v>10592</v>
      </c>
      <c r="D26" s="350">
        <v>874</v>
      </c>
      <c r="E26" s="350">
        <v>11465367.475000001</v>
      </c>
      <c r="F26" s="350">
        <v>11857712.52</v>
      </c>
      <c r="G26" s="350">
        <v>448712.58799999999</v>
      </c>
      <c r="H26" s="350">
        <v>127586.497</v>
      </c>
      <c r="I26" s="350">
        <v>28101984.899000004</v>
      </c>
      <c r="J26" s="351">
        <v>21.200585180957862</v>
      </c>
    </row>
    <row r="27" spans="1:10" ht="15" customHeight="1" x14ac:dyDescent="0.2">
      <c r="A27" s="190" t="s">
        <v>251</v>
      </c>
      <c r="B27" s="350">
        <v>2131798.4190000002</v>
      </c>
      <c r="C27" s="350"/>
      <c r="D27" s="350"/>
      <c r="E27" s="350">
        <v>0</v>
      </c>
      <c r="F27" s="350">
        <v>11335396.365</v>
      </c>
      <c r="G27" s="350">
        <v>0</v>
      </c>
      <c r="H27" s="350"/>
      <c r="I27" s="350">
        <v>13467194.784</v>
      </c>
      <c r="J27" s="351">
        <v>10.15986632947423</v>
      </c>
    </row>
    <row r="28" spans="1:10" ht="15" customHeight="1" x14ac:dyDescent="0.2">
      <c r="A28" s="190" t="s">
        <v>276</v>
      </c>
      <c r="B28" s="350">
        <v>2131798.4190000002</v>
      </c>
      <c r="C28" s="350"/>
      <c r="D28" s="350"/>
      <c r="E28" s="350"/>
      <c r="F28" s="350"/>
      <c r="G28" s="350"/>
      <c r="H28" s="350"/>
      <c r="I28" s="350">
        <v>2131798.4190000002</v>
      </c>
      <c r="J28" s="351">
        <v>1.6082626950756442</v>
      </c>
    </row>
    <row r="29" spans="1:10" ht="15" customHeight="1" x14ac:dyDescent="0.2">
      <c r="A29" s="190" t="s">
        <v>253</v>
      </c>
      <c r="B29" s="350"/>
      <c r="C29" s="350"/>
      <c r="D29" s="350"/>
      <c r="E29" s="350"/>
      <c r="F29" s="350">
        <v>11335396.365</v>
      </c>
      <c r="G29" s="350"/>
      <c r="H29" s="350"/>
      <c r="I29" s="350">
        <v>11335396.365</v>
      </c>
      <c r="J29" s="351">
        <v>8.5516036343985853</v>
      </c>
    </row>
    <row r="30" spans="1:10" ht="15" customHeight="1" x14ac:dyDescent="0.2">
      <c r="A30" s="349" t="s">
        <v>254</v>
      </c>
      <c r="B30" s="350">
        <v>514655.42200000002</v>
      </c>
      <c r="C30" s="350">
        <v>6290</v>
      </c>
      <c r="D30" s="350">
        <v>871</v>
      </c>
      <c r="E30" s="350">
        <v>7160524.5279999999</v>
      </c>
      <c r="F30" s="350">
        <v>425768.67099999997</v>
      </c>
      <c r="G30" s="350">
        <v>447134.11599999998</v>
      </c>
      <c r="H30" s="350">
        <v>127137.677</v>
      </c>
      <c r="I30" s="350">
        <v>8675220.4139999989</v>
      </c>
      <c r="J30" s="351">
        <v>6.5447245100874074</v>
      </c>
    </row>
    <row r="31" spans="1:10" ht="15" customHeight="1" x14ac:dyDescent="0.2">
      <c r="A31" s="190" t="s">
        <v>255</v>
      </c>
      <c r="B31" s="350">
        <v>1556151.9780000001</v>
      </c>
      <c r="C31" s="350">
        <v>4302</v>
      </c>
      <c r="D31" s="350">
        <v>3</v>
      </c>
      <c r="E31" s="350">
        <v>4304842.9470000006</v>
      </c>
      <c r="F31" s="350">
        <v>96547.484000000011</v>
      </c>
      <c r="G31" s="350">
        <v>1578.472</v>
      </c>
      <c r="H31" s="350">
        <v>448.82</v>
      </c>
      <c r="I31" s="350">
        <v>5959569.7010000013</v>
      </c>
      <c r="J31" s="351">
        <v>4.495994341396222</v>
      </c>
    </row>
    <row r="32" spans="1:10" ht="15" customHeight="1" x14ac:dyDescent="0.2">
      <c r="A32" s="190" t="s">
        <v>256</v>
      </c>
      <c r="B32" s="350">
        <v>1305467.517</v>
      </c>
      <c r="C32" s="350"/>
      <c r="D32" s="350"/>
      <c r="E32" s="350">
        <v>0</v>
      </c>
      <c r="F32" s="350"/>
      <c r="G32" s="350"/>
      <c r="H32" s="350"/>
      <c r="I32" s="350">
        <v>1305467.517</v>
      </c>
      <c r="J32" s="351">
        <v>0.98486549596419837</v>
      </c>
    </row>
    <row r="33" spans="1:10" ht="15" customHeight="1" x14ac:dyDescent="0.2">
      <c r="A33" s="190" t="s">
        <v>257</v>
      </c>
      <c r="B33" s="350"/>
      <c r="C33" s="350">
        <v>2078</v>
      </c>
      <c r="D33" s="350"/>
      <c r="E33" s="350">
        <v>2077896.213</v>
      </c>
      <c r="F33" s="350"/>
      <c r="G33" s="350"/>
      <c r="H33" s="350"/>
      <c r="I33" s="350">
        <v>2077896.213</v>
      </c>
      <c r="J33" s="351">
        <v>1.5675980119989263</v>
      </c>
    </row>
    <row r="34" spans="1:10" ht="15" customHeight="1" x14ac:dyDescent="0.2">
      <c r="A34" s="333" t="s">
        <v>258</v>
      </c>
      <c r="B34" s="350"/>
      <c r="C34" s="350">
        <v>2074</v>
      </c>
      <c r="D34" s="350"/>
      <c r="E34" s="350">
        <v>2074011.1470000001</v>
      </c>
      <c r="F34" s="350"/>
      <c r="G34" s="350"/>
      <c r="H34" s="350"/>
      <c r="I34" s="350">
        <v>2074011.1470000001</v>
      </c>
      <c r="J34" s="351">
        <v>1.5646670563044207</v>
      </c>
    </row>
    <row r="35" spans="1:10" ht="15" customHeight="1" x14ac:dyDescent="0.2">
      <c r="A35" s="190" t="s">
        <v>260</v>
      </c>
      <c r="B35" s="350">
        <v>1093.4179999999999</v>
      </c>
      <c r="C35" s="350">
        <v>125</v>
      </c>
      <c r="D35" s="350"/>
      <c r="E35" s="350">
        <v>124788.425</v>
      </c>
      <c r="F35" s="350"/>
      <c r="G35" s="350"/>
      <c r="H35" s="350"/>
      <c r="I35" s="350">
        <v>125881.84300000001</v>
      </c>
      <c r="J35" s="351">
        <v>9.4967268143127892E-2</v>
      </c>
    </row>
    <row r="36" spans="1:10" ht="15" customHeight="1" x14ac:dyDescent="0.2">
      <c r="A36" s="190" t="s">
        <v>311</v>
      </c>
      <c r="B36" s="350"/>
      <c r="C36" s="350"/>
      <c r="D36" s="350"/>
      <c r="E36" s="350">
        <v>0</v>
      </c>
      <c r="F36" s="350"/>
      <c r="G36" s="350"/>
      <c r="H36" s="350"/>
      <c r="I36" s="350">
        <v>0</v>
      </c>
      <c r="J36" s="351">
        <v>0</v>
      </c>
    </row>
    <row r="37" spans="1:10" ht="15" customHeight="1" x14ac:dyDescent="0.2">
      <c r="A37" s="190" t="s">
        <v>312</v>
      </c>
      <c r="B37" s="350">
        <v>245634.12400000001</v>
      </c>
      <c r="C37" s="350"/>
      <c r="D37" s="350"/>
      <c r="E37" s="350">
        <v>0</v>
      </c>
      <c r="F37" s="350">
        <v>84487.774000000005</v>
      </c>
      <c r="G37" s="350"/>
      <c r="H37" s="350"/>
      <c r="I37" s="350">
        <v>330121.89800000004</v>
      </c>
      <c r="J37" s="351">
        <v>0.24904921996800061</v>
      </c>
    </row>
    <row r="38" spans="1:10" ht="15" customHeight="1" x14ac:dyDescent="0.2">
      <c r="A38" s="190" t="s">
        <v>262</v>
      </c>
      <c r="B38" s="350">
        <v>1816.761</v>
      </c>
      <c r="C38" s="350">
        <v>25</v>
      </c>
      <c r="D38" s="350"/>
      <c r="E38" s="350">
        <v>25278.064999999999</v>
      </c>
      <c r="F38" s="350">
        <v>1502.009</v>
      </c>
      <c r="G38" s="350">
        <v>1578.472</v>
      </c>
      <c r="H38" s="350">
        <v>448.82</v>
      </c>
      <c r="I38" s="350">
        <v>30624.127</v>
      </c>
      <c r="J38" s="351">
        <v>2.3103329369416704E-2</v>
      </c>
    </row>
    <row r="39" spans="1:10" ht="15" customHeight="1" x14ac:dyDescent="0.2">
      <c r="A39" s="190" t="s">
        <v>313</v>
      </c>
      <c r="B39" s="350">
        <v>2140.1579999999999</v>
      </c>
      <c r="C39" s="350"/>
      <c r="D39" s="350">
        <v>3</v>
      </c>
      <c r="E39" s="350">
        <v>2869.0970000000002</v>
      </c>
      <c r="F39" s="350">
        <v>10557.700999999999</v>
      </c>
      <c r="G39" s="350"/>
      <c r="H39" s="350"/>
      <c r="I39" s="350">
        <v>15566.955999999998</v>
      </c>
      <c r="J39" s="351">
        <v>1.1743959648130298E-2</v>
      </c>
    </row>
    <row r="40" spans="1:10" ht="15" customHeight="1" x14ac:dyDescent="0.2">
      <c r="A40" s="348" t="s">
        <v>264</v>
      </c>
      <c r="B40" s="350">
        <v>9434961.3359999992</v>
      </c>
      <c r="C40" s="350">
        <v>76261</v>
      </c>
      <c r="D40" s="350">
        <v>9931</v>
      </c>
      <c r="E40" s="350">
        <v>86190395.581999987</v>
      </c>
      <c r="F40" s="350">
        <v>16439390.234999999</v>
      </c>
      <c r="G40" s="350">
        <v>5857638.1679999996</v>
      </c>
      <c r="H40" s="350">
        <v>1468265.3850000002</v>
      </c>
      <c r="I40" s="350">
        <v>119390650.70599999</v>
      </c>
      <c r="J40" s="351">
        <v>90.07020924677137</v>
      </c>
    </row>
    <row r="41" spans="1:10" ht="15" customHeight="1" x14ac:dyDescent="0.2">
      <c r="A41" s="349"/>
      <c r="B41" s="350"/>
      <c r="C41" s="350"/>
      <c r="D41" s="350"/>
      <c r="E41" s="350"/>
      <c r="F41" s="350"/>
      <c r="G41" s="350"/>
      <c r="H41" s="350"/>
      <c r="I41" s="350"/>
      <c r="J41" s="351"/>
    </row>
    <row r="42" spans="1:10" ht="15" customHeight="1" x14ac:dyDescent="0.2">
      <c r="A42" s="348" t="s">
        <v>265</v>
      </c>
      <c r="B42" s="350"/>
      <c r="C42" s="350"/>
      <c r="D42" s="350"/>
      <c r="E42" s="350"/>
      <c r="F42" s="350"/>
      <c r="G42" s="350"/>
      <c r="H42" s="350"/>
      <c r="I42" s="350"/>
      <c r="J42" s="351"/>
    </row>
    <row r="43" spans="1:10" ht="15" customHeight="1" x14ac:dyDescent="0.2">
      <c r="A43" s="349" t="s">
        <v>224</v>
      </c>
      <c r="B43" s="350">
        <v>6550.4780000000001</v>
      </c>
      <c r="C43" s="350">
        <v>57</v>
      </c>
      <c r="D43" s="350">
        <v>7</v>
      </c>
      <c r="E43" s="350">
        <v>63500.267999999996</v>
      </c>
      <c r="F43" s="350">
        <v>10220.341</v>
      </c>
      <c r="G43" s="350">
        <v>4176.0389999999998</v>
      </c>
      <c r="H43" s="350">
        <v>1086.3889999999999</v>
      </c>
      <c r="I43" s="350">
        <v>85533.514999999999</v>
      </c>
      <c r="J43" s="351">
        <v>6.4527846595233362E-2</v>
      </c>
    </row>
    <row r="44" spans="1:10" ht="15" customHeight="1" x14ac:dyDescent="0.2">
      <c r="A44" s="349" t="s">
        <v>285</v>
      </c>
      <c r="B44" s="350">
        <v>126467.122</v>
      </c>
      <c r="C44" s="350">
        <v>488</v>
      </c>
      <c r="D44" s="350">
        <v>88</v>
      </c>
      <c r="E44" s="350">
        <v>575452.98800000001</v>
      </c>
      <c r="F44" s="350">
        <v>145243.02299999999</v>
      </c>
      <c r="G44" s="350">
        <v>61992.294999999998</v>
      </c>
      <c r="H44" s="350"/>
      <c r="I44" s="350">
        <v>909155.42799999996</v>
      </c>
      <c r="J44" s="351">
        <v>0.68588134124042177</v>
      </c>
    </row>
    <row r="45" spans="1:10" ht="15" customHeight="1" x14ac:dyDescent="0.2">
      <c r="A45" s="349" t="s">
        <v>267</v>
      </c>
      <c r="B45" s="350"/>
      <c r="C45" s="350">
        <v>762</v>
      </c>
      <c r="D45" s="350"/>
      <c r="E45" s="350">
        <v>761725.91</v>
      </c>
      <c r="F45" s="350">
        <v>1686840.013</v>
      </c>
      <c r="G45" s="350">
        <v>6268.3689999999997</v>
      </c>
      <c r="H45" s="350"/>
      <c r="I45" s="350">
        <v>2454834.2919999999</v>
      </c>
      <c r="J45" s="351">
        <v>1.8519661048758993</v>
      </c>
    </row>
    <row r="46" spans="1:10" ht="15" customHeight="1" x14ac:dyDescent="0.2">
      <c r="A46" s="349" t="s">
        <v>306</v>
      </c>
      <c r="B46" s="350">
        <v>189807.45600000001</v>
      </c>
      <c r="C46" s="350">
        <v>269</v>
      </c>
      <c r="D46" s="350">
        <v>254</v>
      </c>
      <c r="E46" s="350">
        <v>522931.10100000002</v>
      </c>
      <c r="F46" s="350">
        <v>-942786.74399999995</v>
      </c>
      <c r="G46" s="350">
        <v>204908.13399999999</v>
      </c>
      <c r="H46" s="350">
        <v>25140.052</v>
      </c>
      <c r="I46" s="350"/>
      <c r="J46" s="351">
        <v>0</v>
      </c>
    </row>
    <row r="47" spans="1:10" ht="15" customHeight="1" x14ac:dyDescent="0.2">
      <c r="A47" s="349" t="s">
        <v>223</v>
      </c>
      <c r="B47" s="350">
        <v>43804.055</v>
      </c>
      <c r="C47" s="350">
        <v>1155</v>
      </c>
      <c r="D47" s="350"/>
      <c r="E47" s="350">
        <v>1155694.95</v>
      </c>
      <c r="F47" s="350">
        <v>0</v>
      </c>
      <c r="G47" s="350">
        <v>0</v>
      </c>
      <c r="H47" s="350"/>
      <c r="I47" s="350">
        <v>1199499.0049999999</v>
      </c>
      <c r="J47" s="351">
        <v>0.90492116202374084</v>
      </c>
    </row>
    <row r="48" spans="1:10" ht="15" customHeight="1" x14ac:dyDescent="0.2">
      <c r="A48" s="348" t="s">
        <v>314</v>
      </c>
      <c r="B48" s="350">
        <v>366629.11099999998</v>
      </c>
      <c r="C48" s="350">
        <v>2731</v>
      </c>
      <c r="D48" s="350">
        <v>349</v>
      </c>
      <c r="E48" s="350">
        <v>3079305.2170000002</v>
      </c>
      <c r="F48" s="350">
        <v>899516.63300000015</v>
      </c>
      <c r="G48" s="350">
        <v>277344.837</v>
      </c>
      <c r="H48" s="350">
        <v>26226.440999999999</v>
      </c>
      <c r="I48" s="350">
        <v>4649022.2390000001</v>
      </c>
      <c r="J48" s="351">
        <v>3.5072964539808793</v>
      </c>
    </row>
    <row r="49" spans="1:10" ht="15" customHeight="1" x14ac:dyDescent="0.2">
      <c r="A49" s="190"/>
      <c r="B49" s="350"/>
      <c r="C49" s="350"/>
      <c r="D49" s="350"/>
      <c r="E49" s="350"/>
      <c r="F49" s="350"/>
      <c r="G49" s="350"/>
      <c r="H49" s="350"/>
      <c r="I49" s="350"/>
      <c r="J49" s="351"/>
    </row>
    <row r="50" spans="1:10" ht="15" customHeight="1" x14ac:dyDescent="0.2">
      <c r="A50" s="348" t="s">
        <v>315</v>
      </c>
      <c r="B50" s="350">
        <v>9801590.4469999988</v>
      </c>
      <c r="C50" s="350">
        <v>78992</v>
      </c>
      <c r="D50" s="350">
        <v>10280</v>
      </c>
      <c r="E50" s="350">
        <v>89269700.798999995</v>
      </c>
      <c r="F50" s="350">
        <v>17338906.868000001</v>
      </c>
      <c r="G50" s="350">
        <v>6134983.0049999999</v>
      </c>
      <c r="H50" s="350">
        <v>1494491.8260000004</v>
      </c>
      <c r="I50" s="350">
        <v>124039672.94499999</v>
      </c>
      <c r="J50" s="351">
        <v>93.577505700752255</v>
      </c>
    </row>
    <row r="51" spans="1:10" ht="15" customHeight="1" x14ac:dyDescent="0.2">
      <c r="A51" s="349"/>
      <c r="B51" s="350"/>
      <c r="C51" s="350"/>
      <c r="D51" s="350"/>
      <c r="E51" s="350"/>
      <c r="F51" s="350"/>
      <c r="G51" s="350"/>
      <c r="H51" s="350"/>
      <c r="I51" s="350"/>
      <c r="J51" s="351"/>
    </row>
    <row r="52" spans="1:10" ht="15" customHeight="1" x14ac:dyDescent="0.2">
      <c r="A52" s="190" t="s">
        <v>269</v>
      </c>
      <c r="B52" s="350">
        <v>4495850.0540000014</v>
      </c>
      <c r="C52" s="350">
        <v>3538</v>
      </c>
      <c r="D52" s="350">
        <v>-331</v>
      </c>
      <c r="E52" s="350">
        <v>3208536.8810000122</v>
      </c>
      <c r="F52" s="350">
        <v>46249.458999998868</v>
      </c>
      <c r="G52" s="350">
        <v>1291413.199</v>
      </c>
      <c r="H52" s="350">
        <v>-528848.83600000036</v>
      </c>
      <c r="I52" s="350">
        <v>8513200.7570000123</v>
      </c>
      <c r="J52" s="351">
        <v>6.4224942992477443</v>
      </c>
    </row>
    <row r="53" spans="1:10" ht="15" customHeight="1" x14ac:dyDescent="0.2">
      <c r="A53" s="333"/>
      <c r="B53" s="350"/>
      <c r="C53" s="350"/>
      <c r="D53" s="350"/>
      <c r="E53" s="350"/>
      <c r="F53" s="350"/>
      <c r="G53" s="350"/>
      <c r="H53" s="350"/>
      <c r="I53" s="350"/>
      <c r="J53" s="351"/>
    </row>
    <row r="54" spans="1:10" ht="15" customHeight="1" x14ac:dyDescent="0.2">
      <c r="A54" s="353" t="s">
        <v>293</v>
      </c>
      <c r="B54" s="350">
        <v>502632.48300000001</v>
      </c>
      <c r="C54" s="350">
        <v>6145</v>
      </c>
      <c r="D54" s="350">
        <v>851</v>
      </c>
      <c r="E54" s="350">
        <v>6997017.0959999999</v>
      </c>
      <c r="F54" s="350">
        <v>416176.304</v>
      </c>
      <c r="G54" s="350">
        <v>435671.32500000001</v>
      </c>
      <c r="H54" s="350">
        <v>124598.607</v>
      </c>
      <c r="I54" s="350">
        <v>8476095.8149999995</v>
      </c>
      <c r="J54" s="351">
        <v>6.3945017397779056</v>
      </c>
    </row>
    <row r="55" spans="1:10" ht="15" customHeight="1" x14ac:dyDescent="0.2">
      <c r="A55" s="353" t="s">
        <v>316</v>
      </c>
      <c r="B55" s="350"/>
      <c r="C55" s="350"/>
      <c r="D55" s="350"/>
      <c r="E55" s="350"/>
      <c r="F55" s="350"/>
      <c r="G55" s="350"/>
      <c r="H55" s="350"/>
      <c r="I55" s="350"/>
      <c r="J55" s="351"/>
    </row>
    <row r="56" spans="1:10" ht="15" customHeight="1" x14ac:dyDescent="0.2">
      <c r="A56" s="333"/>
      <c r="B56" s="350"/>
      <c r="C56" s="350"/>
      <c r="D56" s="350"/>
      <c r="E56" s="350"/>
      <c r="F56" s="350"/>
      <c r="G56" s="350"/>
      <c r="H56" s="350"/>
      <c r="I56" s="350"/>
      <c r="J56" s="351"/>
    </row>
    <row r="57" spans="1:10" ht="15" customHeight="1" x14ac:dyDescent="0.2">
      <c r="A57" s="353" t="s">
        <v>271</v>
      </c>
      <c r="B57" s="350">
        <v>3993217.5710000014</v>
      </c>
      <c r="C57" s="350">
        <v>-2607</v>
      </c>
      <c r="D57" s="350">
        <v>-1182</v>
      </c>
      <c r="E57" s="350">
        <v>-3788480.2149999877</v>
      </c>
      <c r="F57" s="350">
        <v>-369926.84500000114</v>
      </c>
      <c r="G57" s="350">
        <v>855741.87400000007</v>
      </c>
      <c r="H57" s="350">
        <v>-653447.44300000032</v>
      </c>
      <c r="I57" s="350">
        <v>37104.942000012263</v>
      </c>
      <c r="J57" s="351">
        <v>2.7992559469838491E-2</v>
      </c>
    </row>
    <row r="58" spans="1:10" ht="15" customHeight="1" thickBot="1" x14ac:dyDescent="0.25">
      <c r="A58" s="354"/>
      <c r="B58" s="355"/>
      <c r="C58" s="355"/>
      <c r="D58" s="355"/>
      <c r="E58" s="355"/>
      <c r="F58" s="355"/>
      <c r="G58" s="355"/>
      <c r="H58" s="355"/>
      <c r="I58" s="355"/>
      <c r="J58" s="356"/>
    </row>
    <row r="59" spans="1:10" ht="4.5" customHeight="1" thickTop="1" x14ac:dyDescent="0.2">
      <c r="A59" s="353"/>
      <c r="B59" s="350"/>
      <c r="C59" s="350"/>
      <c r="D59" s="350"/>
      <c r="E59" s="350"/>
      <c r="F59" s="350"/>
      <c r="G59" s="350"/>
      <c r="H59" s="350"/>
      <c r="I59" s="350"/>
      <c r="J59" s="351"/>
    </row>
    <row r="60" spans="1:10" ht="15" customHeight="1" x14ac:dyDescent="0.2">
      <c r="A60" s="1125" t="s">
        <v>1188</v>
      </c>
      <c r="B60" s="1125"/>
      <c r="C60" s="1125"/>
      <c r="D60" s="1125"/>
      <c r="E60" s="1125"/>
      <c r="F60" s="1125"/>
      <c r="G60" s="1125"/>
      <c r="H60" s="1125"/>
      <c r="I60" s="1125"/>
      <c r="J60" s="1125"/>
    </row>
    <row r="61" spans="1:10" ht="15" customHeight="1" x14ac:dyDescent="0.2">
      <c r="A61" s="1044" t="s">
        <v>189</v>
      </c>
      <c r="B61" s="1044"/>
      <c r="C61" s="1044"/>
      <c r="D61" s="1044"/>
      <c r="E61" s="1044"/>
      <c r="F61" s="1044"/>
      <c r="G61" s="1044"/>
      <c r="H61" s="1044"/>
      <c r="I61" s="1044"/>
      <c r="J61" s="1044"/>
    </row>
    <row r="62" spans="1:10" x14ac:dyDescent="0.2">
      <c r="A62" s="349"/>
      <c r="B62" s="333"/>
      <c r="C62" s="333"/>
      <c r="D62" s="333"/>
      <c r="E62" s="333"/>
      <c r="F62" s="333"/>
      <c r="G62" s="333"/>
      <c r="H62" s="333"/>
      <c r="I62" s="333"/>
      <c r="J62" s="333"/>
    </row>
  </sheetData>
  <mergeCells count="12">
    <mergeCell ref="A60:J60"/>
    <mergeCell ref="A61:J61"/>
    <mergeCell ref="A2:J2"/>
    <mergeCell ref="A3:J3"/>
    <mergeCell ref="A5:A7"/>
    <mergeCell ref="B5:B7"/>
    <mergeCell ref="C5:D6"/>
    <mergeCell ref="E5:E7"/>
    <mergeCell ref="F5:F7"/>
    <mergeCell ref="G5:G7"/>
    <mergeCell ref="H5:H7"/>
    <mergeCell ref="J5:J7"/>
  </mergeCell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Z62"/>
  <sheetViews>
    <sheetView showGridLines="0" workbookViewId="0"/>
  </sheetViews>
  <sheetFormatPr baseColWidth="10" defaultColWidth="0" defaultRowHeight="15" zeroHeight="1" x14ac:dyDescent="0.2"/>
  <cols>
    <col min="1" max="1" width="54.42578125" style="8" customWidth="1"/>
    <col min="2" max="2" width="14.42578125" style="8" customWidth="1"/>
    <col min="3" max="3" width="13.5703125" style="8" customWidth="1"/>
    <col min="4" max="4" width="14" style="8" customWidth="1"/>
    <col min="5" max="5" width="13.7109375" style="8" customWidth="1"/>
    <col min="6" max="6" width="12.85546875" style="8" customWidth="1"/>
    <col min="7" max="7" width="13.5703125" style="8" customWidth="1"/>
    <col min="8" max="8" width="12.28515625" style="8" customWidth="1"/>
    <col min="9" max="9" width="13.5703125" style="8" customWidth="1"/>
    <col min="10" max="10" width="14.28515625" style="8" customWidth="1"/>
    <col min="11" max="11" width="3.7109375" style="8" customWidth="1"/>
    <col min="12" max="16384" width="11.42578125" style="8" hidden="1"/>
  </cols>
  <sheetData>
    <row r="1" spans="1:26" s="59" customFormat="1" ht="15" customHeight="1" x14ac:dyDescent="0.2">
      <c r="A1" s="36"/>
      <c r="B1" s="325"/>
      <c r="C1" s="325"/>
      <c r="D1" s="325"/>
      <c r="E1" s="325"/>
      <c r="F1" s="325"/>
      <c r="G1" s="325"/>
      <c r="H1" s="325"/>
      <c r="I1" s="326"/>
      <c r="J1" s="325"/>
    </row>
    <row r="2" spans="1:26" s="5" customFormat="1" ht="15" customHeight="1" x14ac:dyDescent="0.2">
      <c r="A2" s="1133" t="s">
        <v>492</v>
      </c>
      <c r="B2" s="1133"/>
      <c r="C2" s="1133"/>
      <c r="D2" s="1133"/>
      <c r="E2" s="1133"/>
      <c r="F2" s="1133"/>
      <c r="G2" s="1133"/>
      <c r="H2" s="1133"/>
      <c r="I2" s="1133"/>
      <c r="J2" s="1133"/>
      <c r="K2" s="629"/>
      <c r="L2" s="629"/>
      <c r="M2" s="629"/>
      <c r="N2" s="629"/>
      <c r="O2" s="629"/>
      <c r="P2" s="629"/>
      <c r="Q2" s="629"/>
      <c r="R2" s="629"/>
      <c r="S2" s="629"/>
      <c r="T2" s="629"/>
      <c r="U2" s="629"/>
      <c r="V2" s="629"/>
      <c r="W2" s="629"/>
      <c r="X2" s="629"/>
      <c r="Y2" s="629"/>
      <c r="Z2" s="629"/>
    </row>
    <row r="3" spans="1:26" s="634" customFormat="1" ht="35.1" customHeight="1" x14ac:dyDescent="0.2">
      <c r="A3" s="1121" t="s">
        <v>1296</v>
      </c>
      <c r="B3" s="915"/>
      <c r="C3" s="915"/>
      <c r="D3" s="915"/>
      <c r="E3" s="915"/>
      <c r="F3" s="915"/>
      <c r="G3" s="915"/>
      <c r="H3" s="915"/>
      <c r="I3" s="915"/>
      <c r="J3" s="915"/>
    </row>
    <row r="4" spans="1:26" s="634" customFormat="1" ht="18.75" customHeight="1" thickBot="1" x14ac:dyDescent="0.25">
      <c r="A4" s="874"/>
      <c r="B4" s="635"/>
      <c r="C4" s="635"/>
      <c r="D4" s="635"/>
      <c r="E4" s="635"/>
      <c r="F4" s="635"/>
      <c r="G4" s="635"/>
      <c r="H4" s="635"/>
      <c r="I4" s="635"/>
      <c r="J4" s="635"/>
    </row>
    <row r="5" spans="1:26" ht="19.5" customHeight="1" thickTop="1" x14ac:dyDescent="0.2">
      <c r="A5" s="1096" t="s">
        <v>53</v>
      </c>
      <c r="B5" s="1096" t="s">
        <v>235</v>
      </c>
      <c r="C5" s="921" t="s">
        <v>140</v>
      </c>
      <c r="D5" s="921"/>
      <c r="E5" s="1096" t="s">
        <v>236</v>
      </c>
      <c r="F5" s="1096" t="s">
        <v>237</v>
      </c>
      <c r="G5" s="1096" t="s">
        <v>238</v>
      </c>
      <c r="H5" s="1096" t="s">
        <v>239</v>
      </c>
      <c r="I5" s="63" t="s">
        <v>120</v>
      </c>
      <c r="J5" s="1108" t="s">
        <v>191</v>
      </c>
    </row>
    <row r="6" spans="1:26" ht="13.5" customHeight="1" thickBot="1" x14ac:dyDescent="0.25">
      <c r="A6" s="1097"/>
      <c r="B6" s="1097"/>
      <c r="C6" s="1124"/>
      <c r="D6" s="1124"/>
      <c r="E6" s="1097"/>
      <c r="F6" s="1097"/>
      <c r="G6" s="1097"/>
      <c r="H6" s="1097"/>
      <c r="I6" s="168" t="s">
        <v>18</v>
      </c>
      <c r="J6" s="1109"/>
    </row>
    <row r="7" spans="1:26" ht="25.5" customHeight="1" thickBot="1" x14ac:dyDescent="0.25">
      <c r="A7" s="1098"/>
      <c r="B7" s="1098"/>
      <c r="C7" s="170" t="s">
        <v>240</v>
      </c>
      <c r="D7" s="170" t="s">
        <v>241</v>
      </c>
      <c r="E7" s="1098"/>
      <c r="F7" s="1098"/>
      <c r="G7" s="1098"/>
      <c r="H7" s="1098"/>
      <c r="I7" s="64" t="s">
        <v>120</v>
      </c>
      <c r="J7" s="1110"/>
    </row>
    <row r="8" spans="1:26" ht="15" customHeight="1" thickTop="1" x14ac:dyDescent="0.2">
      <c r="A8" s="724"/>
      <c r="B8" s="724"/>
      <c r="C8" s="724"/>
      <c r="D8" s="724"/>
      <c r="E8" s="724"/>
      <c r="F8" s="724"/>
      <c r="G8" s="724"/>
      <c r="H8" s="724"/>
      <c r="I8" s="725"/>
      <c r="J8" s="724"/>
    </row>
    <row r="9" spans="1:26" ht="15" customHeight="1" x14ac:dyDescent="0.2">
      <c r="A9" s="328" t="s">
        <v>54</v>
      </c>
      <c r="B9" s="726"/>
      <c r="C9" s="726"/>
      <c r="D9" s="726"/>
      <c r="E9" s="726"/>
      <c r="F9" s="726"/>
      <c r="G9" s="726"/>
      <c r="H9" s="726"/>
      <c r="I9" s="727"/>
      <c r="J9" s="327"/>
    </row>
    <row r="10" spans="1:26" ht="15" customHeight="1" thickBot="1" x14ac:dyDescent="0.25">
      <c r="A10" s="728"/>
      <c r="B10" s="729"/>
      <c r="C10" s="730"/>
      <c r="D10" s="729"/>
      <c r="E10" s="729"/>
      <c r="F10" s="729"/>
      <c r="G10" s="729"/>
      <c r="H10" s="729"/>
      <c r="I10" s="731"/>
      <c r="J10" s="732"/>
    </row>
    <row r="11" spans="1:26" ht="15" customHeight="1" x14ac:dyDescent="0.2">
      <c r="A11" s="277" t="s">
        <v>192</v>
      </c>
      <c r="B11" s="329">
        <v>13568493</v>
      </c>
      <c r="C11" s="329">
        <v>56383424</v>
      </c>
      <c r="D11" s="329">
        <v>10229276</v>
      </c>
      <c r="E11" s="329">
        <v>66612700</v>
      </c>
      <c r="F11" s="329">
        <v>16309281</v>
      </c>
      <c r="G11" s="329">
        <v>7078351</v>
      </c>
      <c r="H11" s="329">
        <v>603998</v>
      </c>
      <c r="I11" s="329">
        <v>104172823</v>
      </c>
      <c r="J11" s="330">
        <v>74.295800875475649</v>
      </c>
    </row>
    <row r="12" spans="1:26" ht="15" customHeight="1" x14ac:dyDescent="0.2">
      <c r="A12" s="277" t="s">
        <v>242</v>
      </c>
      <c r="B12" s="329"/>
      <c r="C12" s="329">
        <v>28449015</v>
      </c>
      <c r="D12" s="329">
        <v>194000</v>
      </c>
      <c r="E12" s="329">
        <v>28643015</v>
      </c>
      <c r="F12" s="329">
        <v>868883</v>
      </c>
      <c r="G12" s="329"/>
      <c r="H12" s="329">
        <v>404892</v>
      </c>
      <c r="I12" s="329">
        <v>29916790</v>
      </c>
      <c r="J12" s="330">
        <v>21.336580968660332</v>
      </c>
    </row>
    <row r="13" spans="1:26" ht="15" customHeight="1" x14ac:dyDescent="0.2">
      <c r="A13" s="331" t="s">
        <v>243</v>
      </c>
      <c r="B13" s="329">
        <v>13568493</v>
      </c>
      <c r="C13" s="329">
        <v>84832439</v>
      </c>
      <c r="D13" s="329">
        <v>10423276</v>
      </c>
      <c r="E13" s="329">
        <v>95255715</v>
      </c>
      <c r="F13" s="329">
        <v>17178164</v>
      </c>
      <c r="G13" s="329">
        <v>7078351</v>
      </c>
      <c r="H13" s="329">
        <v>1008890</v>
      </c>
      <c r="I13" s="329">
        <v>134089613</v>
      </c>
      <c r="J13" s="330">
        <v>95.632381844135978</v>
      </c>
    </row>
    <row r="14" spans="1:26" ht="15" customHeight="1" x14ac:dyDescent="0.2">
      <c r="A14" s="78" t="s">
        <v>295</v>
      </c>
      <c r="B14" s="329">
        <v>1321470</v>
      </c>
      <c r="C14" s="329">
        <v>2516369</v>
      </c>
      <c r="D14" s="329">
        <v>123396</v>
      </c>
      <c r="E14" s="329">
        <v>2639765</v>
      </c>
      <c r="F14" s="329">
        <v>1484507</v>
      </c>
      <c r="G14" s="329">
        <v>656262</v>
      </c>
      <c r="H14" s="329">
        <v>21991</v>
      </c>
      <c r="I14" s="329">
        <v>6123995</v>
      </c>
      <c r="J14" s="330">
        <v>4.3676181558640153</v>
      </c>
    </row>
    <row r="15" spans="1:26" ht="15" customHeight="1" x14ac:dyDescent="0.2">
      <c r="A15" s="78" t="s">
        <v>196</v>
      </c>
      <c r="B15" s="329">
        <v>139840</v>
      </c>
      <c r="C15" s="329">
        <v>985297</v>
      </c>
      <c r="D15" s="329"/>
      <c r="E15" s="329">
        <v>985297</v>
      </c>
      <c r="F15" s="329"/>
      <c r="G15" s="329"/>
      <c r="H15" s="329"/>
      <c r="I15" s="329">
        <v>1125137</v>
      </c>
      <c r="J15" s="330">
        <v>0.80244493815464757</v>
      </c>
    </row>
    <row r="16" spans="1:26" ht="15" customHeight="1" x14ac:dyDescent="0.2">
      <c r="A16" s="78" t="s">
        <v>296</v>
      </c>
      <c r="B16" s="329">
        <v>1066745</v>
      </c>
      <c r="C16" s="329">
        <v>618975</v>
      </c>
      <c r="D16" s="329"/>
      <c r="E16" s="329">
        <v>618975</v>
      </c>
      <c r="F16" s="329"/>
      <c r="G16" s="329"/>
      <c r="H16" s="329"/>
      <c r="I16" s="329">
        <v>1685720</v>
      </c>
      <c r="J16" s="330">
        <v>1.2022513535205512</v>
      </c>
    </row>
    <row r="17" spans="1:10" ht="15" customHeight="1" x14ac:dyDescent="0.2">
      <c r="A17" s="78" t="s">
        <v>297</v>
      </c>
      <c r="B17" s="329">
        <v>114885</v>
      </c>
      <c r="C17" s="329">
        <v>912097</v>
      </c>
      <c r="D17" s="329">
        <v>123396</v>
      </c>
      <c r="E17" s="329">
        <v>1035493</v>
      </c>
      <c r="F17" s="329"/>
      <c r="G17" s="329"/>
      <c r="H17" s="329"/>
      <c r="I17" s="329">
        <v>1150378</v>
      </c>
      <c r="J17" s="330">
        <v>0.82044675720775972</v>
      </c>
    </row>
    <row r="18" spans="1:10" ht="15" customHeight="1" thickBot="1" x14ac:dyDescent="0.25">
      <c r="A18" s="328" t="s">
        <v>298</v>
      </c>
      <c r="B18" s="329">
        <v>14889963</v>
      </c>
      <c r="C18" s="329">
        <v>87348808</v>
      </c>
      <c r="D18" s="329">
        <v>10546672</v>
      </c>
      <c r="E18" s="329">
        <v>97895480</v>
      </c>
      <c r="F18" s="329">
        <v>18662671</v>
      </c>
      <c r="G18" s="329">
        <v>7734613</v>
      </c>
      <c r="H18" s="329">
        <v>1030881</v>
      </c>
      <c r="I18" s="329">
        <v>140213608</v>
      </c>
      <c r="J18" s="330">
        <v>100</v>
      </c>
    </row>
    <row r="19" spans="1:10" ht="15" customHeight="1" x14ac:dyDescent="0.2">
      <c r="A19" s="733"/>
      <c r="B19" s="734"/>
      <c r="C19" s="734"/>
      <c r="D19" s="734"/>
      <c r="E19" s="734"/>
      <c r="F19" s="734"/>
      <c r="G19" s="734"/>
      <c r="H19" s="734"/>
      <c r="I19" s="734"/>
      <c r="J19" s="735"/>
    </row>
    <row r="20" spans="1:10" ht="15" customHeight="1" x14ac:dyDescent="0.2">
      <c r="A20" s="328" t="s">
        <v>55</v>
      </c>
      <c r="B20" s="329" t="s">
        <v>120</v>
      </c>
      <c r="C20" s="329"/>
      <c r="D20" s="329"/>
      <c r="E20" s="329">
        <v>0</v>
      </c>
      <c r="F20" s="329"/>
      <c r="G20" s="329"/>
      <c r="H20" s="329"/>
      <c r="I20" s="329"/>
      <c r="J20" s="330"/>
    </row>
    <row r="21" spans="1:10" ht="15" customHeight="1" thickBot="1" x14ac:dyDescent="0.25">
      <c r="A21" s="736"/>
      <c r="B21" s="737"/>
      <c r="C21" s="737"/>
      <c r="D21" s="737"/>
      <c r="E21" s="737"/>
      <c r="F21" s="737"/>
      <c r="G21" s="737"/>
      <c r="H21" s="737"/>
      <c r="I21" s="737"/>
      <c r="J21" s="738"/>
    </row>
    <row r="22" spans="1:10" ht="15" customHeight="1" x14ac:dyDescent="0.2">
      <c r="A22" s="277" t="s">
        <v>247</v>
      </c>
      <c r="B22" s="329">
        <v>4273019</v>
      </c>
      <c r="C22" s="329">
        <v>52204463</v>
      </c>
      <c r="D22" s="329">
        <v>7231737</v>
      </c>
      <c r="E22" s="329">
        <v>59436200</v>
      </c>
      <c r="F22" s="329">
        <v>3532724</v>
      </c>
      <c r="G22" s="329">
        <v>3712562</v>
      </c>
      <c r="H22" s="329">
        <v>1055626</v>
      </c>
      <c r="I22" s="329">
        <v>72010131</v>
      </c>
      <c r="J22" s="330">
        <v>51.357448130141549</v>
      </c>
    </row>
    <row r="23" spans="1:10" ht="15" customHeight="1" x14ac:dyDescent="0.2">
      <c r="A23" s="332" t="s">
        <v>275</v>
      </c>
      <c r="B23" s="329">
        <v>845102</v>
      </c>
      <c r="C23" s="329">
        <v>13663529</v>
      </c>
      <c r="D23" s="329">
        <v>1847198</v>
      </c>
      <c r="E23" s="329">
        <v>15510727</v>
      </c>
      <c r="F23" s="329">
        <v>204285</v>
      </c>
      <c r="G23" s="329">
        <v>219617</v>
      </c>
      <c r="H23" s="329">
        <v>295679</v>
      </c>
      <c r="I23" s="329">
        <v>17075410</v>
      </c>
      <c r="J23" s="330">
        <v>12.17814036994184</v>
      </c>
    </row>
    <row r="24" spans="1:10" ht="15" customHeight="1" x14ac:dyDescent="0.2">
      <c r="A24" s="277" t="s">
        <v>249</v>
      </c>
      <c r="B24" s="329">
        <v>139960</v>
      </c>
      <c r="C24" s="329">
        <v>760557</v>
      </c>
      <c r="D24" s="329">
        <v>188403</v>
      </c>
      <c r="E24" s="329">
        <v>948960</v>
      </c>
      <c r="F24" s="329">
        <v>56777</v>
      </c>
      <c r="G24" s="329">
        <v>155805</v>
      </c>
      <c r="H24" s="329">
        <v>18485</v>
      </c>
      <c r="I24" s="329">
        <v>1319987</v>
      </c>
      <c r="J24" s="330">
        <v>0.94141147840657524</v>
      </c>
    </row>
    <row r="25" spans="1:10" ht="15" customHeight="1" x14ac:dyDescent="0.2">
      <c r="A25" s="277" t="s">
        <v>300</v>
      </c>
      <c r="B25" s="329">
        <v>204809</v>
      </c>
      <c r="C25" s="329">
        <v>2334334</v>
      </c>
      <c r="D25" s="329">
        <v>239074</v>
      </c>
      <c r="E25" s="329">
        <v>2573408</v>
      </c>
      <c r="F25" s="329">
        <v>853848</v>
      </c>
      <c r="G25" s="329">
        <v>3700511</v>
      </c>
      <c r="H25" s="329">
        <v>39889</v>
      </c>
      <c r="I25" s="329">
        <v>7372465</v>
      </c>
      <c r="J25" s="330">
        <v>5.2580238859554917</v>
      </c>
    </row>
    <row r="26" spans="1:10" ht="15" customHeight="1" x14ac:dyDescent="0.2">
      <c r="A26" s="332" t="s">
        <v>250</v>
      </c>
      <c r="B26" s="329">
        <v>3312716</v>
      </c>
      <c r="C26" s="329">
        <v>12496266</v>
      </c>
      <c r="D26" s="329">
        <v>1095036</v>
      </c>
      <c r="E26" s="329">
        <v>13591302</v>
      </c>
      <c r="F26" s="329">
        <v>6629291</v>
      </c>
      <c r="G26" s="329">
        <v>562160</v>
      </c>
      <c r="H26" s="329">
        <v>159844</v>
      </c>
      <c r="I26" s="329">
        <v>24255313</v>
      </c>
      <c r="J26" s="330">
        <v>17.298829511612027</v>
      </c>
    </row>
    <row r="27" spans="1:10" ht="15" customHeight="1" x14ac:dyDescent="0.2">
      <c r="A27" s="277" t="s">
        <v>251</v>
      </c>
      <c r="B27" s="329">
        <v>1045802</v>
      </c>
      <c r="C27" s="329"/>
      <c r="D27" s="329"/>
      <c r="E27" s="329">
        <v>0</v>
      </c>
      <c r="F27" s="329">
        <v>5924947</v>
      </c>
      <c r="G27" s="329"/>
      <c r="H27" s="329"/>
      <c r="I27" s="329">
        <v>6970749</v>
      </c>
      <c r="J27" s="330">
        <v>4.9715210238367158</v>
      </c>
    </row>
    <row r="28" spans="1:10" ht="15" customHeight="1" x14ac:dyDescent="0.2">
      <c r="A28" s="332" t="s">
        <v>276</v>
      </c>
      <c r="B28" s="329">
        <v>1045802</v>
      </c>
      <c r="C28" s="329"/>
      <c r="D28" s="329"/>
      <c r="E28" s="329"/>
      <c r="F28" s="329"/>
      <c r="G28" s="329"/>
      <c r="H28" s="329"/>
      <c r="I28" s="329">
        <v>1045802</v>
      </c>
      <c r="J28" s="330">
        <v>0.7458634114885625</v>
      </c>
    </row>
    <row r="29" spans="1:10" ht="15" customHeight="1" x14ac:dyDescent="0.2">
      <c r="A29" s="332" t="s">
        <v>253</v>
      </c>
      <c r="B29" s="329"/>
      <c r="C29" s="329"/>
      <c r="D29" s="329"/>
      <c r="E29" s="329"/>
      <c r="F29" s="329">
        <v>5924947</v>
      </c>
      <c r="G29" s="329"/>
      <c r="H29" s="329"/>
      <c r="I29" s="329">
        <v>5924947</v>
      </c>
      <c r="J29" s="330">
        <v>4.2256576123481544</v>
      </c>
    </row>
    <row r="30" spans="1:10" ht="15" customHeight="1" x14ac:dyDescent="0.2">
      <c r="A30" s="332" t="s">
        <v>254</v>
      </c>
      <c r="B30" s="329">
        <v>647024</v>
      </c>
      <c r="C30" s="329">
        <v>7907539</v>
      </c>
      <c r="D30" s="329">
        <v>1095036</v>
      </c>
      <c r="E30" s="329">
        <v>9002575</v>
      </c>
      <c r="F30" s="329">
        <v>534928</v>
      </c>
      <c r="G30" s="329">
        <v>562160</v>
      </c>
      <c r="H30" s="329">
        <v>159844</v>
      </c>
      <c r="I30" s="329">
        <v>10906531</v>
      </c>
      <c r="J30" s="330">
        <v>7.7785110557885364</v>
      </c>
    </row>
    <row r="31" spans="1:10" ht="15" customHeight="1" x14ac:dyDescent="0.2">
      <c r="A31" s="190" t="s">
        <v>255</v>
      </c>
      <c r="B31" s="329">
        <v>1619890</v>
      </c>
      <c r="C31" s="329">
        <v>4588727</v>
      </c>
      <c r="D31" s="329"/>
      <c r="E31" s="329">
        <v>4588727</v>
      </c>
      <c r="F31" s="329">
        <v>169416</v>
      </c>
      <c r="G31" s="329"/>
      <c r="H31" s="329"/>
      <c r="I31" s="329">
        <v>6378033</v>
      </c>
      <c r="J31" s="330">
        <v>4.5487974319867721</v>
      </c>
    </row>
    <row r="32" spans="1:10" ht="15" customHeight="1" x14ac:dyDescent="0.2">
      <c r="A32" s="190" t="s">
        <v>256</v>
      </c>
      <c r="B32" s="329">
        <v>1304648</v>
      </c>
      <c r="C32" s="329"/>
      <c r="D32" s="329"/>
      <c r="E32" s="329">
        <v>0</v>
      </c>
      <c r="F32" s="329"/>
      <c r="G32" s="329"/>
      <c r="H32" s="329"/>
      <c r="I32" s="329">
        <v>1304648</v>
      </c>
      <c r="J32" s="330">
        <v>0.93047174137334798</v>
      </c>
    </row>
    <row r="33" spans="1:10" ht="15" customHeight="1" x14ac:dyDescent="0.2">
      <c r="A33" s="190" t="s">
        <v>257</v>
      </c>
      <c r="B33" s="329"/>
      <c r="C33" s="329">
        <v>2209980</v>
      </c>
      <c r="D33" s="329"/>
      <c r="E33" s="329">
        <v>2209980</v>
      </c>
      <c r="F33" s="329"/>
      <c r="G33" s="329"/>
      <c r="H33" s="329"/>
      <c r="I33" s="329">
        <v>2209980</v>
      </c>
      <c r="J33" s="330">
        <v>1.5761522947187836</v>
      </c>
    </row>
    <row r="34" spans="1:10" ht="15" customHeight="1" x14ac:dyDescent="0.2">
      <c r="A34" s="333" t="s">
        <v>258</v>
      </c>
      <c r="B34" s="329"/>
      <c r="C34" s="329">
        <v>2238218</v>
      </c>
      <c r="D34" s="329"/>
      <c r="E34" s="329">
        <v>2238218</v>
      </c>
      <c r="F34" s="329"/>
      <c r="G34" s="329"/>
      <c r="H34" s="329"/>
      <c r="I34" s="329">
        <v>2238218</v>
      </c>
      <c r="J34" s="330">
        <v>1.596291566792861</v>
      </c>
    </row>
    <row r="35" spans="1:10" ht="15" customHeight="1" x14ac:dyDescent="0.2">
      <c r="A35" s="190" t="s">
        <v>260</v>
      </c>
      <c r="B35" s="329">
        <v>630</v>
      </c>
      <c r="C35" s="329">
        <v>139219</v>
      </c>
      <c r="D35" s="329"/>
      <c r="E35" s="329">
        <v>139219</v>
      </c>
      <c r="F35" s="329"/>
      <c r="G35" s="329"/>
      <c r="H35" s="329"/>
      <c r="I35" s="329">
        <v>139849</v>
      </c>
      <c r="J35" s="330">
        <v>9.9739962472116125E-2</v>
      </c>
    </row>
    <row r="36" spans="1:10" ht="15" customHeight="1" x14ac:dyDescent="0.2">
      <c r="A36" s="190" t="s">
        <v>311</v>
      </c>
      <c r="B36" s="329"/>
      <c r="C36" s="329"/>
      <c r="D36" s="329"/>
      <c r="E36" s="329">
        <v>0</v>
      </c>
      <c r="F36" s="329"/>
      <c r="G36" s="329"/>
      <c r="H36" s="329"/>
      <c r="I36" s="329"/>
      <c r="J36" s="330"/>
    </row>
    <row r="37" spans="1:10" ht="15" customHeight="1" x14ac:dyDescent="0.2">
      <c r="A37" s="190" t="s">
        <v>312</v>
      </c>
      <c r="B37" s="329">
        <v>313635</v>
      </c>
      <c r="C37" s="329"/>
      <c r="D37" s="329"/>
      <c r="E37" s="329">
        <v>0</v>
      </c>
      <c r="F37" s="329">
        <v>124035</v>
      </c>
      <c r="G37" s="329"/>
      <c r="H37" s="329"/>
      <c r="I37" s="329">
        <v>437670</v>
      </c>
      <c r="J37" s="330">
        <v>0.31214516639497647</v>
      </c>
    </row>
    <row r="38" spans="1:10" ht="15" customHeight="1" x14ac:dyDescent="0.2">
      <c r="A38" s="190" t="s">
        <v>262</v>
      </c>
      <c r="B38" s="329"/>
      <c r="C38" s="329"/>
      <c r="D38" s="329"/>
      <c r="E38" s="329">
        <v>0</v>
      </c>
      <c r="F38" s="329">
        <v>40443</v>
      </c>
      <c r="G38" s="329"/>
      <c r="H38" s="329"/>
      <c r="I38" s="329">
        <v>40443</v>
      </c>
      <c r="J38" s="330">
        <v>2.8843848023652596E-2</v>
      </c>
    </row>
    <row r="39" spans="1:10" ht="15" customHeight="1" x14ac:dyDescent="0.2">
      <c r="A39" s="190" t="s">
        <v>317</v>
      </c>
      <c r="B39" s="329">
        <v>977</v>
      </c>
      <c r="C39" s="329">
        <v>1310</v>
      </c>
      <c r="D39" s="329"/>
      <c r="E39" s="329">
        <v>1310</v>
      </c>
      <c r="F39" s="329">
        <v>4938</v>
      </c>
      <c r="G39" s="329"/>
      <c r="H39" s="329"/>
      <c r="I39" s="329">
        <v>7225</v>
      </c>
      <c r="J39" s="330">
        <v>5.1528522110350378E-3</v>
      </c>
    </row>
    <row r="40" spans="1:10" ht="15" customHeight="1" x14ac:dyDescent="0.2">
      <c r="A40" s="328" t="s">
        <v>264</v>
      </c>
      <c r="B40" s="329">
        <v>8775606</v>
      </c>
      <c r="C40" s="329">
        <v>81459149</v>
      </c>
      <c r="D40" s="329">
        <v>10601448</v>
      </c>
      <c r="E40" s="329">
        <v>92060597</v>
      </c>
      <c r="F40" s="329">
        <v>11276925</v>
      </c>
      <c r="G40" s="329">
        <v>8350655</v>
      </c>
      <c r="H40" s="329">
        <v>1569523</v>
      </c>
      <c r="I40" s="329">
        <v>122033306</v>
      </c>
      <c r="J40" s="330">
        <v>87.033853376057493</v>
      </c>
    </row>
    <row r="41" spans="1:10" ht="15" customHeight="1" x14ac:dyDescent="0.2">
      <c r="A41" s="277"/>
      <c r="B41" s="329"/>
      <c r="C41" s="329"/>
      <c r="D41" s="329"/>
      <c r="E41" s="329"/>
      <c r="F41" s="329"/>
      <c r="G41" s="329"/>
      <c r="H41" s="329"/>
      <c r="I41" s="329"/>
      <c r="J41" s="330"/>
    </row>
    <row r="42" spans="1:10" ht="15" customHeight="1" x14ac:dyDescent="0.2">
      <c r="A42" s="332" t="s">
        <v>265</v>
      </c>
      <c r="B42" s="329"/>
      <c r="C42" s="329"/>
      <c r="D42" s="329"/>
      <c r="E42" s="329"/>
      <c r="F42" s="329"/>
      <c r="G42" s="329"/>
      <c r="H42" s="329"/>
      <c r="I42" s="329"/>
      <c r="J42" s="330"/>
    </row>
    <row r="43" spans="1:10" ht="15" customHeight="1" x14ac:dyDescent="0.2">
      <c r="A43" s="277" t="s">
        <v>224</v>
      </c>
      <c r="B43" s="329"/>
      <c r="C43" s="329"/>
      <c r="D43" s="329"/>
      <c r="E43" s="329">
        <v>0</v>
      </c>
      <c r="F43" s="329"/>
      <c r="G43" s="329"/>
      <c r="H43" s="329"/>
      <c r="I43" s="329">
        <v>0</v>
      </c>
      <c r="J43" s="330"/>
    </row>
    <row r="44" spans="1:10" ht="15" customHeight="1" x14ac:dyDescent="0.2">
      <c r="A44" s="277" t="s">
        <v>285</v>
      </c>
      <c r="B44" s="329">
        <v>127710</v>
      </c>
      <c r="C44" s="329">
        <v>434732</v>
      </c>
      <c r="D44" s="329">
        <v>85031</v>
      </c>
      <c r="E44" s="329">
        <v>519763</v>
      </c>
      <c r="F44" s="329">
        <v>137698</v>
      </c>
      <c r="G44" s="329">
        <v>61160</v>
      </c>
      <c r="H44" s="329">
        <v>-1564</v>
      </c>
      <c r="I44" s="329">
        <v>844767</v>
      </c>
      <c r="J44" s="330">
        <v>0.60248574446497383</v>
      </c>
    </row>
    <row r="45" spans="1:10" ht="15" customHeight="1" x14ac:dyDescent="0.2">
      <c r="A45" s="277" t="s">
        <v>267</v>
      </c>
      <c r="B45" s="329"/>
      <c r="C45" s="329">
        <v>902621</v>
      </c>
      <c r="D45" s="329"/>
      <c r="E45" s="329">
        <v>902621</v>
      </c>
      <c r="F45" s="329">
        <v>1794543</v>
      </c>
      <c r="G45" s="329">
        <v>7967</v>
      </c>
      <c r="H45" s="329"/>
      <c r="I45" s="329">
        <v>2705131</v>
      </c>
      <c r="J45" s="330">
        <v>1.9292927687874633</v>
      </c>
    </row>
    <row r="46" spans="1:10" ht="15" customHeight="1" x14ac:dyDescent="0.2">
      <c r="A46" s="332" t="s">
        <v>318</v>
      </c>
      <c r="B46" s="329">
        <v>210298</v>
      </c>
      <c r="C46" s="329">
        <v>240451</v>
      </c>
      <c r="D46" s="329">
        <v>281326</v>
      </c>
      <c r="E46" s="329">
        <v>521777</v>
      </c>
      <c r="F46" s="329">
        <v>-985936</v>
      </c>
      <c r="G46" s="329">
        <v>226007</v>
      </c>
      <c r="H46" s="329">
        <v>27854</v>
      </c>
      <c r="I46" s="329">
        <v>0</v>
      </c>
      <c r="J46" s="330"/>
    </row>
    <row r="47" spans="1:10" ht="15" customHeight="1" x14ac:dyDescent="0.2">
      <c r="A47" s="277" t="s">
        <v>223</v>
      </c>
      <c r="B47" s="329">
        <v>39862</v>
      </c>
      <c r="C47" s="329">
        <v>1107117</v>
      </c>
      <c r="D47" s="329"/>
      <c r="E47" s="329">
        <v>1107117</v>
      </c>
      <c r="F47" s="329"/>
      <c r="G47" s="329"/>
      <c r="H47" s="329"/>
      <c r="I47" s="329">
        <v>1146979</v>
      </c>
      <c r="J47" s="330">
        <v>0.81802259877657524</v>
      </c>
    </row>
    <row r="48" spans="1:10" ht="15" customHeight="1" x14ac:dyDescent="0.2">
      <c r="A48" s="328" t="s">
        <v>268</v>
      </c>
      <c r="B48" s="329">
        <v>377870</v>
      </c>
      <c r="C48" s="329">
        <v>2684921</v>
      </c>
      <c r="D48" s="329">
        <v>366357</v>
      </c>
      <c r="E48" s="329">
        <v>3051278</v>
      </c>
      <c r="F48" s="329">
        <v>946305</v>
      </c>
      <c r="G48" s="329">
        <v>295134</v>
      </c>
      <c r="H48" s="329">
        <v>26290</v>
      </c>
      <c r="I48" s="329">
        <v>4696877</v>
      </c>
      <c r="J48" s="330">
        <v>3.3498011120290121</v>
      </c>
    </row>
    <row r="49" spans="1:10" ht="15" customHeight="1" x14ac:dyDescent="0.2">
      <c r="A49" s="277"/>
      <c r="B49" s="329"/>
      <c r="C49" s="329"/>
      <c r="D49" s="329"/>
      <c r="E49" s="329"/>
      <c r="F49" s="329"/>
      <c r="G49" s="329"/>
      <c r="H49" s="329"/>
      <c r="I49" s="329">
        <v>0</v>
      </c>
      <c r="J49" s="330"/>
    </row>
    <row r="50" spans="1:10" ht="15" customHeight="1" x14ac:dyDescent="0.2">
      <c r="A50" s="328" t="s">
        <v>307</v>
      </c>
      <c r="B50" s="329">
        <v>9153476</v>
      </c>
      <c r="C50" s="329">
        <v>84144070</v>
      </c>
      <c r="D50" s="329">
        <v>10967805</v>
      </c>
      <c r="E50" s="329">
        <v>95111875</v>
      </c>
      <c r="F50" s="329">
        <v>12223230</v>
      </c>
      <c r="G50" s="329">
        <v>8645789</v>
      </c>
      <c r="H50" s="329">
        <v>1595813</v>
      </c>
      <c r="I50" s="329">
        <v>126730183</v>
      </c>
      <c r="J50" s="330">
        <v>90.383654488086492</v>
      </c>
    </row>
    <row r="51" spans="1:10" ht="15" customHeight="1" x14ac:dyDescent="0.2">
      <c r="A51" s="327"/>
      <c r="B51" s="329"/>
      <c r="C51" s="329"/>
      <c r="D51" s="329"/>
      <c r="E51" s="329"/>
      <c r="F51" s="329"/>
      <c r="G51" s="329"/>
      <c r="H51" s="329"/>
      <c r="I51" s="329"/>
      <c r="J51" s="330"/>
    </row>
    <row r="52" spans="1:10" ht="15" customHeight="1" x14ac:dyDescent="0.2">
      <c r="A52" s="334" t="s">
        <v>269</v>
      </c>
      <c r="B52" s="329">
        <v>5736487</v>
      </c>
      <c r="C52" s="329">
        <v>3204738</v>
      </c>
      <c r="D52" s="329">
        <v>-421133</v>
      </c>
      <c r="E52" s="329">
        <v>2783605</v>
      </c>
      <c r="F52" s="329">
        <v>6439441</v>
      </c>
      <c r="G52" s="329">
        <v>-911176</v>
      </c>
      <c r="H52" s="329">
        <v>-564932</v>
      </c>
      <c r="I52" s="329">
        <v>13483425</v>
      </c>
      <c r="J52" s="330">
        <v>9.6163455119135079</v>
      </c>
    </row>
    <row r="53" spans="1:10" ht="15" customHeight="1" x14ac:dyDescent="0.2">
      <c r="A53" s="335"/>
      <c r="B53" s="329"/>
      <c r="C53" s="329"/>
      <c r="D53" s="329"/>
      <c r="E53" s="329"/>
      <c r="F53" s="329"/>
      <c r="G53" s="329"/>
      <c r="H53" s="329"/>
      <c r="I53" s="329"/>
      <c r="J53" s="330"/>
    </row>
    <row r="54" spans="1:10" ht="15" customHeight="1" x14ac:dyDescent="0.2">
      <c r="A54" s="332" t="s">
        <v>293</v>
      </c>
      <c r="B54" s="329">
        <v>690818</v>
      </c>
      <c r="C54" s="329">
        <v>8442754</v>
      </c>
      <c r="D54" s="329">
        <v>1169153</v>
      </c>
      <c r="E54" s="329">
        <v>9611907</v>
      </c>
      <c r="F54" s="329">
        <v>571134</v>
      </c>
      <c r="G54" s="329">
        <v>600209</v>
      </c>
      <c r="H54" s="329">
        <v>170663</v>
      </c>
      <c r="I54" s="329">
        <v>11644731</v>
      </c>
      <c r="J54" s="336">
        <v>8.304993478236435</v>
      </c>
    </row>
    <row r="55" spans="1:10" ht="15" customHeight="1" x14ac:dyDescent="0.2">
      <c r="A55" s="332" t="s">
        <v>319</v>
      </c>
      <c r="B55" s="329">
        <v>105000</v>
      </c>
      <c r="C55" s="329">
        <v>1287424</v>
      </c>
      <c r="D55" s="329">
        <v>177576</v>
      </c>
      <c r="E55" s="329">
        <v>1465000</v>
      </c>
      <c r="F55" s="329">
        <v>87000</v>
      </c>
      <c r="G55" s="329">
        <v>92000</v>
      </c>
      <c r="H55" s="329">
        <v>27000</v>
      </c>
      <c r="I55" s="337">
        <v>1776000</v>
      </c>
      <c r="J55" s="336">
        <v>1.266638827238509</v>
      </c>
    </row>
    <row r="56" spans="1:10" ht="15" customHeight="1" x14ac:dyDescent="0.2">
      <c r="A56" s="277"/>
      <c r="B56" s="329"/>
      <c r="C56" s="329"/>
      <c r="D56" s="329"/>
      <c r="E56" s="329"/>
      <c r="F56" s="329"/>
      <c r="G56" s="329"/>
      <c r="H56" s="329"/>
      <c r="I56" s="337"/>
      <c r="J56" s="336"/>
    </row>
    <row r="57" spans="1:10" ht="15" customHeight="1" x14ac:dyDescent="0.2">
      <c r="A57" s="338" t="s">
        <v>271</v>
      </c>
      <c r="B57" s="329">
        <v>4940669</v>
      </c>
      <c r="C57" s="329">
        <v>-6525440</v>
      </c>
      <c r="D57" s="329">
        <v>-1767862</v>
      </c>
      <c r="E57" s="329">
        <v>-8293302</v>
      </c>
      <c r="F57" s="329">
        <v>5781307</v>
      </c>
      <c r="G57" s="329">
        <v>-1603385</v>
      </c>
      <c r="H57" s="329">
        <v>-762595</v>
      </c>
      <c r="I57" s="329">
        <v>62694</v>
      </c>
      <c r="J57" s="336">
        <v>4.4713206438564794E-2</v>
      </c>
    </row>
    <row r="58" spans="1:10" ht="9.75" customHeight="1" thickBot="1" x14ac:dyDescent="0.25">
      <c r="A58" s="339"/>
      <c r="B58" s="340"/>
      <c r="C58" s="340"/>
      <c r="D58" s="340"/>
      <c r="E58" s="340"/>
      <c r="F58" s="340"/>
      <c r="G58" s="340"/>
      <c r="H58" s="340"/>
      <c r="I58" s="340"/>
      <c r="J58" s="341"/>
    </row>
    <row r="59" spans="1:10" ht="9.75" customHeight="1" thickTop="1" x14ac:dyDescent="0.2">
      <c r="A59" s="338"/>
      <c r="B59" s="329"/>
      <c r="C59" s="329"/>
      <c r="D59" s="329"/>
      <c r="E59" s="329"/>
      <c r="F59" s="329"/>
      <c r="G59" s="329"/>
      <c r="H59" s="329"/>
      <c r="I59" s="329"/>
      <c r="J59" s="336"/>
    </row>
    <row r="60" spans="1:10" ht="15" customHeight="1" x14ac:dyDescent="0.2">
      <c r="A60" s="1132" t="s">
        <v>320</v>
      </c>
      <c r="B60" s="1132"/>
      <c r="C60" s="1132"/>
      <c r="D60" s="1132"/>
      <c r="E60" s="1132"/>
      <c r="F60" s="1132"/>
      <c r="G60" s="1132"/>
      <c r="H60" s="1132"/>
      <c r="I60" s="1132"/>
      <c r="J60" s="1132"/>
    </row>
    <row r="61" spans="1:10" x14ac:dyDescent="0.2">
      <c r="A61" s="327"/>
      <c r="B61" s="327"/>
      <c r="C61" s="327"/>
      <c r="D61" s="327"/>
      <c r="E61" s="327"/>
      <c r="F61" s="327"/>
      <c r="G61" s="329"/>
      <c r="H61" s="329"/>
      <c r="I61" s="334"/>
      <c r="J61" s="327"/>
    </row>
    <row r="62" spans="1:10" hidden="1" x14ac:dyDescent="0.2">
      <c r="A62" s="327"/>
      <c r="B62" s="327"/>
      <c r="C62" s="327"/>
      <c r="D62" s="327"/>
      <c r="E62" s="327"/>
      <c r="F62" s="327"/>
      <c r="G62" s="329"/>
      <c r="H62" s="329"/>
      <c r="I62" s="334"/>
      <c r="J62" s="327"/>
    </row>
  </sheetData>
  <mergeCells count="11">
    <mergeCell ref="A60:J60"/>
    <mergeCell ref="A2:J2"/>
    <mergeCell ref="A3:J3"/>
    <mergeCell ref="A5:A7"/>
    <mergeCell ref="B5:B7"/>
    <mergeCell ref="C5:D6"/>
    <mergeCell ref="E5:E7"/>
    <mergeCell ref="F5:F7"/>
    <mergeCell ref="G5:G7"/>
    <mergeCell ref="H5:H7"/>
    <mergeCell ref="J5:J7"/>
  </mergeCell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Z63"/>
  <sheetViews>
    <sheetView showGridLines="0" workbookViewId="0">
      <selection sqref="A1:A1048576"/>
    </sheetView>
  </sheetViews>
  <sheetFormatPr baseColWidth="10" defaultColWidth="0" defaultRowHeight="15" zeroHeight="1" x14ac:dyDescent="0.2"/>
  <cols>
    <col min="1" max="1" width="54.42578125" style="8" customWidth="1"/>
    <col min="2" max="2" width="13.5703125" style="8" customWidth="1"/>
    <col min="3" max="3" width="12.140625" style="8" customWidth="1"/>
    <col min="4" max="4" width="16" style="8" customWidth="1"/>
    <col min="5" max="5" width="14" style="8" customWidth="1"/>
    <col min="6" max="6" width="12.42578125" style="8" customWidth="1"/>
    <col min="7" max="7" width="13.28515625" style="8" customWidth="1"/>
    <col min="8" max="8" width="12.7109375" style="8" customWidth="1"/>
    <col min="9" max="9" width="13.85546875" style="8" customWidth="1"/>
    <col min="10" max="10" width="12.7109375" style="8" customWidth="1"/>
    <col min="11" max="11" width="3.42578125" style="8" customWidth="1"/>
    <col min="12" max="16384" width="11.42578125" style="8" hidden="1"/>
  </cols>
  <sheetData>
    <row r="1" spans="1:26" s="59" customFormat="1" ht="15" customHeight="1" x14ac:dyDescent="0.2">
      <c r="A1" s="36"/>
      <c r="B1" s="313"/>
      <c r="C1" s="313"/>
      <c r="D1" s="313"/>
      <c r="E1" s="313"/>
      <c r="F1" s="313"/>
      <c r="G1" s="313"/>
      <c r="H1" s="313"/>
      <c r="I1" s="314"/>
      <c r="J1" s="313"/>
    </row>
    <row r="2" spans="1:26" s="5" customFormat="1" ht="15" customHeight="1" x14ac:dyDescent="0.2">
      <c r="A2" s="1134" t="s">
        <v>493</v>
      </c>
      <c r="B2" s="1134"/>
      <c r="C2" s="1134"/>
      <c r="D2" s="1134"/>
      <c r="E2" s="1134"/>
      <c r="F2" s="1134"/>
      <c r="G2" s="1134"/>
      <c r="H2" s="1134"/>
      <c r="I2" s="1134"/>
      <c r="J2" s="1134"/>
      <c r="K2" s="629"/>
      <c r="L2" s="629"/>
      <c r="M2" s="629"/>
      <c r="N2" s="629"/>
      <c r="O2" s="629"/>
      <c r="P2" s="629"/>
      <c r="Q2" s="629"/>
      <c r="R2" s="629"/>
      <c r="S2" s="629"/>
      <c r="T2" s="629"/>
      <c r="U2" s="629"/>
      <c r="V2" s="629"/>
      <c r="W2" s="629"/>
      <c r="X2" s="629"/>
      <c r="Y2" s="629"/>
      <c r="Z2" s="629"/>
    </row>
    <row r="3" spans="1:26" s="634" customFormat="1" ht="41.25" customHeight="1" x14ac:dyDescent="0.2">
      <c r="A3" s="1121" t="s">
        <v>1296</v>
      </c>
      <c r="B3" s="915"/>
      <c r="C3" s="915"/>
      <c r="D3" s="915"/>
      <c r="E3" s="915"/>
      <c r="F3" s="915"/>
      <c r="G3" s="915"/>
      <c r="H3" s="915"/>
      <c r="I3" s="915"/>
      <c r="J3" s="915"/>
    </row>
    <row r="4" spans="1:26" s="634" customFormat="1" ht="21" customHeight="1" thickBot="1" x14ac:dyDescent="0.25">
      <c r="A4" s="874"/>
      <c r="B4" s="635"/>
      <c r="C4" s="635"/>
      <c r="D4" s="635"/>
      <c r="E4" s="635"/>
      <c r="F4" s="635"/>
      <c r="G4" s="635"/>
      <c r="H4" s="635"/>
      <c r="I4" s="635"/>
      <c r="J4" s="635"/>
    </row>
    <row r="5" spans="1:26" ht="21" customHeight="1" thickTop="1" x14ac:dyDescent="0.2">
      <c r="A5" s="1096" t="s">
        <v>53</v>
      </c>
      <c r="B5" s="1096" t="s">
        <v>235</v>
      </c>
      <c r="C5" s="921" t="s">
        <v>1187</v>
      </c>
      <c r="D5" s="921"/>
      <c r="E5" s="1096" t="s">
        <v>236</v>
      </c>
      <c r="F5" s="1096" t="s">
        <v>237</v>
      </c>
      <c r="G5" s="1096" t="s">
        <v>238</v>
      </c>
      <c r="H5" s="1096" t="s">
        <v>239</v>
      </c>
      <c r="I5" s="63" t="s">
        <v>120</v>
      </c>
      <c r="J5" s="1108" t="s">
        <v>191</v>
      </c>
    </row>
    <row r="6" spans="1:26" ht="21" customHeight="1" thickBot="1" x14ac:dyDescent="0.25">
      <c r="A6" s="1097"/>
      <c r="B6" s="1097"/>
      <c r="C6" s="1124"/>
      <c r="D6" s="1124"/>
      <c r="E6" s="1097"/>
      <c r="F6" s="1097"/>
      <c r="G6" s="1097"/>
      <c r="H6" s="1097"/>
      <c r="I6" s="168" t="s">
        <v>18</v>
      </c>
      <c r="J6" s="1109"/>
    </row>
    <row r="7" spans="1:26" ht="26.25" customHeight="1" thickBot="1" x14ac:dyDescent="0.25">
      <c r="A7" s="1098"/>
      <c r="B7" s="1098"/>
      <c r="C7" s="170" t="s">
        <v>240</v>
      </c>
      <c r="D7" s="170" t="s">
        <v>241</v>
      </c>
      <c r="E7" s="1098"/>
      <c r="F7" s="1098"/>
      <c r="G7" s="1098"/>
      <c r="H7" s="1098"/>
      <c r="I7" s="64" t="s">
        <v>120</v>
      </c>
      <c r="J7" s="1110"/>
    </row>
    <row r="8" spans="1:26" ht="15" customHeight="1" thickTop="1" x14ac:dyDescent="0.2">
      <c r="A8" s="739"/>
      <c r="B8" s="739"/>
      <c r="C8" s="739"/>
      <c r="D8" s="739"/>
      <c r="E8" s="739"/>
      <c r="F8" s="739"/>
      <c r="G8" s="739"/>
      <c r="H8" s="739"/>
      <c r="I8" s="740"/>
      <c r="J8" s="739"/>
    </row>
    <row r="9" spans="1:26" ht="15" customHeight="1" x14ac:dyDescent="0.2">
      <c r="A9" s="316" t="s">
        <v>54</v>
      </c>
      <c r="B9" s="741"/>
      <c r="C9" s="741"/>
      <c r="D9" s="741"/>
      <c r="E9" s="741"/>
      <c r="F9" s="741"/>
      <c r="G9" s="741"/>
      <c r="H9" s="741"/>
      <c r="I9" s="742"/>
      <c r="J9" s="315"/>
    </row>
    <row r="10" spans="1:26" ht="15" customHeight="1" thickBot="1" x14ac:dyDescent="0.25">
      <c r="A10" s="743"/>
      <c r="B10" s="744"/>
      <c r="C10" s="745"/>
      <c r="D10" s="744"/>
      <c r="E10" s="744"/>
      <c r="F10" s="744"/>
      <c r="G10" s="744"/>
      <c r="H10" s="744"/>
      <c r="I10" s="746"/>
      <c r="J10" s="747"/>
    </row>
    <row r="11" spans="1:26" ht="15" customHeight="1" x14ac:dyDescent="0.2">
      <c r="A11" s="317" t="s">
        <v>192</v>
      </c>
      <c r="B11" s="259">
        <v>14760283.140000001</v>
      </c>
      <c r="C11" s="259">
        <v>57556</v>
      </c>
      <c r="D11" s="259">
        <v>10884</v>
      </c>
      <c r="E11" s="259">
        <v>68439460.864999995</v>
      </c>
      <c r="F11" s="259">
        <v>17611012.725000001</v>
      </c>
      <c r="G11" s="259">
        <v>7524126.926</v>
      </c>
      <c r="H11" s="259">
        <v>549040.90599999996</v>
      </c>
      <c r="I11" s="259">
        <v>108883924.56199999</v>
      </c>
      <c r="J11" s="303">
        <v>71.222178702217278</v>
      </c>
    </row>
    <row r="12" spans="1:26" ht="15" customHeight="1" x14ac:dyDescent="0.2">
      <c r="A12" s="317" t="s">
        <v>242</v>
      </c>
      <c r="B12" s="259"/>
      <c r="C12" s="259">
        <v>30134</v>
      </c>
      <c r="D12" s="259">
        <v>194</v>
      </c>
      <c r="E12" s="259">
        <v>30328013.638</v>
      </c>
      <c r="F12" s="259">
        <v>942280.86100000003</v>
      </c>
      <c r="G12" s="259"/>
      <c r="H12" s="259">
        <v>585577.73699999996</v>
      </c>
      <c r="I12" s="259">
        <v>31855872.236000001</v>
      </c>
      <c r="J12" s="303">
        <v>20.837278177050671</v>
      </c>
    </row>
    <row r="13" spans="1:26" ht="15" customHeight="1" x14ac:dyDescent="0.2">
      <c r="A13" s="318" t="s">
        <v>243</v>
      </c>
      <c r="B13" s="259">
        <v>14760283.140000001</v>
      </c>
      <c r="C13" s="259">
        <v>87690</v>
      </c>
      <c r="D13" s="259">
        <v>11078</v>
      </c>
      <c r="E13" s="259">
        <v>98767474.502999991</v>
      </c>
      <c r="F13" s="259">
        <v>18553293.586000003</v>
      </c>
      <c r="G13" s="259">
        <v>7524126.926</v>
      </c>
      <c r="H13" s="259">
        <v>1134618.6429999999</v>
      </c>
      <c r="I13" s="259">
        <v>140739796.79800001</v>
      </c>
      <c r="J13" s="303">
        <v>92.059456879267955</v>
      </c>
    </row>
    <row r="14" spans="1:26" ht="15" customHeight="1" x14ac:dyDescent="0.2">
      <c r="A14" s="78" t="s">
        <v>295</v>
      </c>
      <c r="B14" s="259">
        <v>2165764.162</v>
      </c>
      <c r="C14" s="259">
        <v>5618</v>
      </c>
      <c r="D14" s="259">
        <v>267</v>
      </c>
      <c r="E14" s="259">
        <v>5885320.5020000003</v>
      </c>
      <c r="F14" s="259">
        <v>3224101.5860000001</v>
      </c>
      <c r="G14" s="259">
        <v>826795.19299999997</v>
      </c>
      <c r="H14" s="259">
        <v>37460.425999999999</v>
      </c>
      <c r="I14" s="259">
        <v>12139441.869000001</v>
      </c>
      <c r="J14" s="303">
        <v>7.9405431207320509</v>
      </c>
    </row>
    <row r="15" spans="1:26" ht="15" customHeight="1" x14ac:dyDescent="0.2">
      <c r="A15" s="78" t="s">
        <v>196</v>
      </c>
      <c r="B15" s="259">
        <v>212315.03400000001</v>
      </c>
      <c r="C15" s="259"/>
      <c r="D15" s="259"/>
      <c r="E15" s="259">
        <v>3191166.2889999999</v>
      </c>
      <c r="F15" s="259">
        <v>365302.65600000002</v>
      </c>
      <c r="G15" s="259">
        <v>111905.39200000001</v>
      </c>
      <c r="H15" s="259">
        <v>178.51300000000001</v>
      </c>
      <c r="I15" s="259">
        <v>3880867.8839999996</v>
      </c>
      <c r="J15" s="303">
        <v>2.5385185835816899</v>
      </c>
    </row>
    <row r="16" spans="1:26" ht="15" customHeight="1" x14ac:dyDescent="0.2">
      <c r="A16" s="78" t="s">
        <v>296</v>
      </c>
      <c r="B16" s="259">
        <v>1729187.693</v>
      </c>
      <c r="C16" s="259"/>
      <c r="D16" s="259"/>
      <c r="E16" s="259">
        <v>213630.36499999999</v>
      </c>
      <c r="F16" s="259">
        <v>2074450.537</v>
      </c>
      <c r="G16" s="259">
        <v>6113.8869999999997</v>
      </c>
      <c r="H16" s="259">
        <v>1368.355</v>
      </c>
      <c r="I16" s="259">
        <v>4024750.8369999998</v>
      </c>
      <c r="J16" s="303">
        <v>2.632634013678385</v>
      </c>
    </row>
    <row r="17" spans="1:10" ht="15" customHeight="1" x14ac:dyDescent="0.2">
      <c r="A17" s="78" t="s">
        <v>297</v>
      </c>
      <c r="B17" s="259">
        <v>224261.435</v>
      </c>
      <c r="C17" s="259"/>
      <c r="D17" s="259"/>
      <c r="E17" s="259">
        <v>2480523.8480000002</v>
      </c>
      <c r="F17" s="259">
        <v>784348.39300000004</v>
      </c>
      <c r="G17" s="259">
        <v>708775.91399999999</v>
      </c>
      <c r="H17" s="259">
        <v>35913.557999999997</v>
      </c>
      <c r="I17" s="259">
        <v>4233823.148000001</v>
      </c>
      <c r="J17" s="303">
        <v>2.7693905234719747</v>
      </c>
    </row>
    <row r="18" spans="1:10" ht="15" customHeight="1" thickBot="1" x14ac:dyDescent="0.25">
      <c r="A18" s="316" t="s">
        <v>298</v>
      </c>
      <c r="B18" s="259">
        <v>16926047.302000001</v>
      </c>
      <c r="C18" s="259"/>
      <c r="D18" s="259"/>
      <c r="E18" s="259">
        <v>104652795.005</v>
      </c>
      <c r="F18" s="259">
        <v>21777395.172000002</v>
      </c>
      <c r="G18" s="259">
        <v>8350922.1189999999</v>
      </c>
      <c r="H18" s="259">
        <v>1172079.0689999999</v>
      </c>
      <c r="I18" s="259">
        <v>152879238.667</v>
      </c>
      <c r="J18" s="303">
        <v>100</v>
      </c>
    </row>
    <row r="19" spans="1:10" ht="15" customHeight="1" x14ac:dyDescent="0.2">
      <c r="A19" s="748"/>
      <c r="B19" s="749"/>
      <c r="C19" s="749"/>
      <c r="D19" s="749"/>
      <c r="E19" s="749">
        <v>0</v>
      </c>
      <c r="F19" s="749"/>
      <c r="G19" s="749"/>
      <c r="H19" s="749"/>
      <c r="I19" s="749">
        <v>0</v>
      </c>
      <c r="J19" s="750"/>
    </row>
    <row r="20" spans="1:10" ht="15" customHeight="1" x14ac:dyDescent="0.2">
      <c r="A20" s="316" t="s">
        <v>55</v>
      </c>
      <c r="B20" s="259"/>
      <c r="C20" s="259"/>
      <c r="D20" s="259"/>
      <c r="E20" s="259">
        <v>0</v>
      </c>
      <c r="F20" s="259"/>
      <c r="G20" s="259"/>
      <c r="H20" s="259"/>
      <c r="I20" s="259">
        <v>0</v>
      </c>
      <c r="J20" s="303"/>
    </row>
    <row r="21" spans="1:10" ht="15" customHeight="1" thickBot="1" x14ac:dyDescent="0.25">
      <c r="A21" s="751"/>
      <c r="B21" s="752"/>
      <c r="C21" s="752"/>
      <c r="D21" s="752"/>
      <c r="E21" s="752">
        <v>0</v>
      </c>
      <c r="F21" s="752"/>
      <c r="G21" s="752"/>
      <c r="H21" s="752"/>
      <c r="I21" s="752">
        <v>0</v>
      </c>
      <c r="J21" s="753"/>
    </row>
    <row r="22" spans="1:10" ht="15" customHeight="1" x14ac:dyDescent="0.2">
      <c r="A22" s="319" t="s">
        <v>247</v>
      </c>
      <c r="B22" s="259">
        <v>4578480.72</v>
      </c>
      <c r="C22" s="259">
        <v>56031</v>
      </c>
      <c r="D22" s="259">
        <v>7746</v>
      </c>
      <c r="E22" s="259">
        <v>63776670.050999999</v>
      </c>
      <c r="F22" s="259">
        <v>3783643.8309999998</v>
      </c>
      <c r="G22" s="259">
        <v>3976773.7680000002</v>
      </c>
      <c r="H22" s="259">
        <v>1130751.83</v>
      </c>
      <c r="I22" s="259">
        <v>77246320.200000003</v>
      </c>
      <c r="J22" s="303">
        <v>50.527671954369914</v>
      </c>
    </row>
    <row r="23" spans="1:10" ht="15" customHeight="1" x14ac:dyDescent="0.2">
      <c r="A23" s="319" t="s">
        <v>275</v>
      </c>
      <c r="B23" s="259">
        <v>932731.77</v>
      </c>
      <c r="C23" s="259">
        <v>15052</v>
      </c>
      <c r="D23" s="259">
        <v>2035</v>
      </c>
      <c r="E23" s="259">
        <v>17087357.897999998</v>
      </c>
      <c r="F23" s="259">
        <v>225054.41399999999</v>
      </c>
      <c r="G23" s="259">
        <v>241129.14499999999</v>
      </c>
      <c r="H23" s="259">
        <v>320085.451</v>
      </c>
      <c r="I23" s="259">
        <v>18806358.677999999</v>
      </c>
      <c r="J23" s="303">
        <v>12.301447104249268</v>
      </c>
    </row>
    <row r="24" spans="1:10" ht="15" customHeight="1" x14ac:dyDescent="0.2">
      <c r="A24" s="317" t="s">
        <v>249</v>
      </c>
      <c r="B24" s="259">
        <v>176670.992</v>
      </c>
      <c r="C24" s="259">
        <v>959</v>
      </c>
      <c r="D24" s="259">
        <v>238</v>
      </c>
      <c r="E24" s="259">
        <v>1197872.1159999999</v>
      </c>
      <c r="F24" s="259">
        <v>71668.729000000007</v>
      </c>
      <c r="G24" s="259">
        <v>196672.29500000001</v>
      </c>
      <c r="H24" s="259">
        <v>23333.901999999998</v>
      </c>
      <c r="I24" s="259">
        <v>1666218.034</v>
      </c>
      <c r="J24" s="303">
        <v>1.0898916350763228</v>
      </c>
    </row>
    <row r="25" spans="1:10" ht="15" customHeight="1" x14ac:dyDescent="0.2">
      <c r="A25" s="317" t="s">
        <v>300</v>
      </c>
      <c r="B25" s="259">
        <v>325302.56099999999</v>
      </c>
      <c r="C25" s="259">
        <v>3687</v>
      </c>
      <c r="D25" s="259">
        <v>375</v>
      </c>
      <c r="E25" s="259">
        <v>4062392.304</v>
      </c>
      <c r="F25" s="259">
        <v>1368545.1629999999</v>
      </c>
      <c r="G25" s="259">
        <v>4494636.5369999995</v>
      </c>
      <c r="H25" s="259">
        <v>59496.148000000001</v>
      </c>
      <c r="I25" s="259">
        <v>10310372.713</v>
      </c>
      <c r="J25" s="303">
        <v>6.7441287665344465</v>
      </c>
    </row>
    <row r="26" spans="1:10" ht="15" customHeight="1" x14ac:dyDescent="0.2">
      <c r="A26" s="319" t="s">
        <v>250</v>
      </c>
      <c r="B26" s="259">
        <v>2812337.0729999999</v>
      </c>
      <c r="C26" s="259">
        <v>12823</v>
      </c>
      <c r="D26" s="259">
        <v>1119</v>
      </c>
      <c r="E26" s="259">
        <v>13941360.105</v>
      </c>
      <c r="F26" s="259">
        <v>3754168.8250000002</v>
      </c>
      <c r="G26" s="259">
        <v>574302.91899999999</v>
      </c>
      <c r="H26" s="259">
        <v>163296.72899999999</v>
      </c>
      <c r="I26" s="259">
        <v>21245465.650999997</v>
      </c>
      <c r="J26" s="303">
        <v>13.896893938147256</v>
      </c>
    </row>
    <row r="27" spans="1:10" ht="15" customHeight="1" x14ac:dyDescent="0.2">
      <c r="A27" s="317" t="s">
        <v>251</v>
      </c>
      <c r="B27" s="259">
        <v>618537.28899999999</v>
      </c>
      <c r="C27" s="259"/>
      <c r="D27" s="259"/>
      <c r="E27" s="259">
        <v>0</v>
      </c>
      <c r="F27" s="259">
        <v>2316531.1150000002</v>
      </c>
      <c r="G27" s="259"/>
      <c r="H27" s="259"/>
      <c r="I27" s="259">
        <v>2935068.4040000001</v>
      </c>
      <c r="J27" s="303">
        <v>1.9198606884700258</v>
      </c>
    </row>
    <row r="28" spans="1:10" ht="15" customHeight="1" x14ac:dyDescent="0.2">
      <c r="A28" s="319" t="s">
        <v>276</v>
      </c>
      <c r="B28" s="259">
        <v>618537.28899999999</v>
      </c>
      <c r="C28" s="259"/>
      <c r="D28" s="259"/>
      <c r="E28" s="259"/>
      <c r="F28" s="259"/>
      <c r="G28" s="259"/>
      <c r="H28" s="259"/>
      <c r="I28" s="259">
        <v>618537.28899999999</v>
      </c>
      <c r="J28" s="303">
        <v>0.40459207829212945</v>
      </c>
    </row>
    <row r="29" spans="1:10" ht="15" customHeight="1" x14ac:dyDescent="0.2">
      <c r="A29" s="319" t="s">
        <v>253</v>
      </c>
      <c r="B29" s="259"/>
      <c r="C29" s="259"/>
      <c r="D29" s="259"/>
      <c r="E29" s="259"/>
      <c r="F29" s="259">
        <v>2316531.1150000002</v>
      </c>
      <c r="G29" s="259"/>
      <c r="H29" s="259"/>
      <c r="I29" s="259">
        <v>2316531.1150000002</v>
      </c>
      <c r="J29" s="303">
        <v>1.5152686101778965</v>
      </c>
    </row>
    <row r="30" spans="1:10" ht="15" customHeight="1" x14ac:dyDescent="0.2">
      <c r="A30" s="319" t="s">
        <v>254</v>
      </c>
      <c r="B30" s="259">
        <v>660871.56799999997</v>
      </c>
      <c r="C30" s="259">
        <v>8090</v>
      </c>
      <c r="D30" s="259">
        <v>1119</v>
      </c>
      <c r="E30" s="259">
        <v>9208835.5820000004</v>
      </c>
      <c r="F30" s="259">
        <v>502468.93800000002</v>
      </c>
      <c r="G30" s="259">
        <v>574302.91899999999</v>
      </c>
      <c r="H30" s="259">
        <v>163296.72899999999</v>
      </c>
      <c r="I30" s="259">
        <v>11109775.736</v>
      </c>
      <c r="J30" s="303">
        <v>7.2670271207977439</v>
      </c>
    </row>
    <row r="31" spans="1:10" ht="15" customHeight="1" x14ac:dyDescent="0.2">
      <c r="A31" s="190" t="s">
        <v>255</v>
      </c>
      <c r="B31" s="259">
        <v>1532928.216</v>
      </c>
      <c r="C31" s="259">
        <v>4733</v>
      </c>
      <c r="D31" s="259"/>
      <c r="E31" s="259">
        <v>4732524.523</v>
      </c>
      <c r="F31" s="259">
        <v>935168.772</v>
      </c>
      <c r="G31" s="259"/>
      <c r="H31" s="259"/>
      <c r="I31" s="259">
        <v>7200621.5109999999</v>
      </c>
      <c r="J31" s="303">
        <v>4.7100061288794883</v>
      </c>
    </row>
    <row r="32" spans="1:10" ht="15" customHeight="1" x14ac:dyDescent="0.2">
      <c r="A32" s="319" t="s">
        <v>277</v>
      </c>
      <c r="B32" s="259">
        <v>1247864.6059999999</v>
      </c>
      <c r="C32" s="259"/>
      <c r="D32" s="259"/>
      <c r="E32" s="259">
        <v>0</v>
      </c>
      <c r="F32" s="259"/>
      <c r="G32" s="259"/>
      <c r="H32" s="259"/>
      <c r="I32" s="259">
        <v>1247864.6059999999</v>
      </c>
      <c r="J32" s="303">
        <v>0.81624203317632016</v>
      </c>
    </row>
    <row r="33" spans="1:10" ht="15" customHeight="1" x14ac:dyDescent="0.2">
      <c r="A33" s="315" t="s">
        <v>278</v>
      </c>
      <c r="B33" s="259"/>
      <c r="C33" s="259">
        <v>2211</v>
      </c>
      <c r="D33" s="259"/>
      <c r="E33" s="259">
        <v>2210570.9780000001</v>
      </c>
      <c r="F33" s="259"/>
      <c r="G33" s="259"/>
      <c r="H33" s="259"/>
      <c r="I33" s="259">
        <v>2210570.9780000001</v>
      </c>
      <c r="J33" s="303">
        <v>1.4459589132406943</v>
      </c>
    </row>
    <row r="34" spans="1:10" ht="15" customHeight="1" x14ac:dyDescent="0.2">
      <c r="A34" s="319" t="s">
        <v>279</v>
      </c>
      <c r="B34" s="259"/>
      <c r="C34" s="259">
        <v>2347</v>
      </c>
      <c r="D34" s="259"/>
      <c r="E34" s="259">
        <v>2346737.656</v>
      </c>
      <c r="F34" s="259"/>
      <c r="G34" s="259"/>
      <c r="H34" s="259"/>
      <c r="I34" s="259">
        <v>2346737.656</v>
      </c>
      <c r="J34" s="303">
        <v>1.5350270425611159</v>
      </c>
    </row>
    <row r="35" spans="1:10" ht="15" customHeight="1" x14ac:dyDescent="0.2">
      <c r="A35" s="319" t="s">
        <v>281</v>
      </c>
      <c r="B35" s="259">
        <v>1500.3630000000001</v>
      </c>
      <c r="C35" s="259">
        <v>146</v>
      </c>
      <c r="D35" s="259"/>
      <c r="E35" s="259">
        <v>146262.31899999999</v>
      </c>
      <c r="F35" s="259"/>
      <c r="G35" s="259"/>
      <c r="H35" s="259"/>
      <c r="I35" s="259">
        <v>147762.682</v>
      </c>
      <c r="J35" s="303">
        <v>9.6653203723662678E-2</v>
      </c>
    </row>
    <row r="36" spans="1:10" ht="15" customHeight="1" x14ac:dyDescent="0.2">
      <c r="A36" s="319" t="s">
        <v>302</v>
      </c>
      <c r="B36" s="259"/>
      <c r="C36" s="259"/>
      <c r="D36" s="259"/>
      <c r="E36" s="259">
        <v>0</v>
      </c>
      <c r="F36" s="259"/>
      <c r="G36" s="259"/>
      <c r="H36" s="259"/>
      <c r="I36" s="259">
        <v>0</v>
      </c>
      <c r="J36" s="303">
        <v>0</v>
      </c>
    </row>
    <row r="37" spans="1:10" ht="15" customHeight="1" x14ac:dyDescent="0.2">
      <c r="A37" s="319" t="s">
        <v>303</v>
      </c>
      <c r="B37" s="259">
        <v>260435.552</v>
      </c>
      <c r="C37" s="259"/>
      <c r="D37" s="259"/>
      <c r="E37" s="259">
        <v>0</v>
      </c>
      <c r="F37" s="259">
        <v>188969.37299999999</v>
      </c>
      <c r="G37" s="259"/>
      <c r="H37" s="259"/>
      <c r="I37" s="259">
        <v>449404.92499999999</v>
      </c>
      <c r="J37" s="303">
        <v>0.29396072934330164</v>
      </c>
    </row>
    <row r="38" spans="1:10" ht="15" customHeight="1" x14ac:dyDescent="0.2">
      <c r="A38" s="319" t="s">
        <v>305</v>
      </c>
      <c r="B38" s="259">
        <v>23127.695</v>
      </c>
      <c r="C38" s="259">
        <v>29</v>
      </c>
      <c r="D38" s="259"/>
      <c r="E38" s="259">
        <v>28953.57</v>
      </c>
      <c r="F38" s="259">
        <v>746199.39899999998</v>
      </c>
      <c r="G38" s="259"/>
      <c r="H38" s="259"/>
      <c r="I38" s="259">
        <v>798280.66399999999</v>
      </c>
      <c r="J38" s="303">
        <v>0.52216420683439346</v>
      </c>
    </row>
    <row r="39" spans="1:10" ht="15" customHeight="1" x14ac:dyDescent="0.2">
      <c r="A39" s="316" t="s">
        <v>321</v>
      </c>
      <c r="B39" s="259">
        <v>8825523.1160000004</v>
      </c>
      <c r="C39" s="259">
        <v>88552</v>
      </c>
      <c r="D39" s="259">
        <v>11513</v>
      </c>
      <c r="E39" s="259">
        <v>100065652.47400001</v>
      </c>
      <c r="F39" s="259">
        <v>9203080.9619999994</v>
      </c>
      <c r="G39" s="259">
        <v>9483514.6640000008</v>
      </c>
      <c r="H39" s="259">
        <v>1696964.06</v>
      </c>
      <c r="I39" s="259">
        <v>129274735.27600001</v>
      </c>
      <c r="J39" s="303">
        <v>84.560033398377215</v>
      </c>
    </row>
    <row r="40" spans="1:10" ht="15" customHeight="1" x14ac:dyDescent="0.2">
      <c r="A40" s="317"/>
      <c r="B40" s="259"/>
      <c r="C40" s="259"/>
      <c r="D40" s="259"/>
      <c r="E40" s="259">
        <v>0</v>
      </c>
      <c r="F40" s="259"/>
      <c r="G40" s="259"/>
      <c r="H40" s="259"/>
      <c r="I40" s="259">
        <v>0</v>
      </c>
      <c r="J40" s="303"/>
    </row>
    <row r="41" spans="1:10" ht="15" customHeight="1" x14ac:dyDescent="0.2">
      <c r="A41" s="319" t="s">
        <v>265</v>
      </c>
      <c r="B41" s="259"/>
      <c r="C41" s="259"/>
      <c r="D41" s="259"/>
      <c r="E41" s="259">
        <v>0</v>
      </c>
      <c r="F41" s="259"/>
      <c r="G41" s="259"/>
      <c r="H41" s="259"/>
      <c r="I41" s="259">
        <v>0</v>
      </c>
      <c r="J41" s="303"/>
    </row>
    <row r="42" spans="1:10" ht="15" customHeight="1" x14ac:dyDescent="0.2">
      <c r="A42" s="277" t="s">
        <v>224</v>
      </c>
      <c r="B42" s="259">
        <v>-8638.3279999999995</v>
      </c>
      <c r="C42" s="259"/>
      <c r="D42" s="259"/>
      <c r="E42" s="259">
        <v>-77472.437999999995</v>
      </c>
      <c r="F42" s="259">
        <v>-14567.305</v>
      </c>
      <c r="G42" s="259">
        <v>-5163.5110000000004</v>
      </c>
      <c r="H42" s="259">
        <v>-1312.0619999999999</v>
      </c>
      <c r="I42" s="259">
        <v>-107153.644</v>
      </c>
      <c r="J42" s="303">
        <v>-7.0090383059403502E-2</v>
      </c>
    </row>
    <row r="43" spans="1:10" ht="15" customHeight="1" x14ac:dyDescent="0.2">
      <c r="A43" s="317" t="s">
        <v>285</v>
      </c>
      <c r="B43" s="259">
        <v>143522.95699999999</v>
      </c>
      <c r="C43" s="259"/>
      <c r="D43" s="259"/>
      <c r="E43" s="259">
        <v>662130.66899999999</v>
      </c>
      <c r="F43" s="259">
        <v>165496.234</v>
      </c>
      <c r="G43" s="259">
        <v>71324.115000000005</v>
      </c>
      <c r="H43" s="259"/>
      <c r="I43" s="259">
        <v>1042473.9749999999</v>
      </c>
      <c r="J43" s="303">
        <v>0.68189375096948646</v>
      </c>
    </row>
    <row r="44" spans="1:10" ht="15" customHeight="1" x14ac:dyDescent="0.2">
      <c r="A44" s="317" t="s">
        <v>267</v>
      </c>
      <c r="B44" s="259"/>
      <c r="C44" s="259">
        <v>1060</v>
      </c>
      <c r="D44" s="259"/>
      <c r="E44" s="259">
        <v>1059762.5660000001</v>
      </c>
      <c r="F44" s="259">
        <v>1155154.2790000001</v>
      </c>
      <c r="G44" s="259">
        <v>17174.057000000001</v>
      </c>
      <c r="H44" s="259"/>
      <c r="I44" s="259">
        <v>2232090.9020000002</v>
      </c>
      <c r="J44" s="303">
        <v>1.460035333418894</v>
      </c>
    </row>
    <row r="45" spans="1:10" ht="15" customHeight="1" x14ac:dyDescent="0.2">
      <c r="A45" s="317" t="s">
        <v>322</v>
      </c>
      <c r="B45" s="259">
        <v>236855.73800000001</v>
      </c>
      <c r="C45" s="259"/>
      <c r="D45" s="259"/>
      <c r="E45" s="259">
        <v>543327.30900000001</v>
      </c>
      <c r="F45" s="259">
        <v>-1057902.236</v>
      </c>
      <c r="G45" s="259">
        <v>246347.573</v>
      </c>
      <c r="H45" s="259">
        <v>31371.614000000001</v>
      </c>
      <c r="I45" s="259">
        <v>0</v>
      </c>
      <c r="J45" s="303"/>
    </row>
    <row r="46" spans="1:10" ht="15" customHeight="1" x14ac:dyDescent="0.2">
      <c r="A46" s="317" t="s">
        <v>223</v>
      </c>
      <c r="B46" s="259">
        <v>45128.336000000003</v>
      </c>
      <c r="C46" s="259">
        <v>1083</v>
      </c>
      <c r="D46" s="259"/>
      <c r="E46" s="259">
        <v>1083156.679</v>
      </c>
      <c r="F46" s="259"/>
      <c r="G46" s="259"/>
      <c r="H46" s="259"/>
      <c r="I46" s="259">
        <v>1128285.0149999999</v>
      </c>
      <c r="J46" s="303">
        <v>0.73802370082285584</v>
      </c>
    </row>
    <row r="47" spans="1:10" ht="15" customHeight="1" x14ac:dyDescent="0.2">
      <c r="A47" s="319"/>
      <c r="B47" s="259"/>
      <c r="C47" s="259"/>
      <c r="D47" s="259"/>
      <c r="E47" s="259"/>
      <c r="F47" s="259"/>
      <c r="G47" s="259"/>
      <c r="H47" s="259"/>
      <c r="I47" s="259"/>
      <c r="J47" s="303"/>
    </row>
    <row r="48" spans="1:10" ht="15" customHeight="1" x14ac:dyDescent="0.2">
      <c r="A48" s="316" t="s">
        <v>268</v>
      </c>
      <c r="B48" s="259">
        <v>416868.70299999998</v>
      </c>
      <c r="C48" s="259"/>
      <c r="D48" s="259"/>
      <c r="E48" s="259">
        <v>3270904.7850000001</v>
      </c>
      <c r="F48" s="259">
        <v>248180.97200000007</v>
      </c>
      <c r="G48" s="259">
        <v>329682.234</v>
      </c>
      <c r="H48" s="259">
        <v>30059.552000000003</v>
      </c>
      <c r="I48" s="259">
        <v>4295696.2460000003</v>
      </c>
      <c r="J48" s="303">
        <v>2.8098624008436111</v>
      </c>
    </row>
    <row r="49" spans="1:10" ht="15" customHeight="1" x14ac:dyDescent="0.2">
      <c r="A49" s="317"/>
      <c r="B49" s="259"/>
      <c r="C49" s="259"/>
      <c r="D49" s="259"/>
      <c r="E49" s="259">
        <v>0</v>
      </c>
      <c r="F49" s="259"/>
      <c r="G49" s="259"/>
      <c r="H49" s="259"/>
      <c r="I49" s="259">
        <v>0</v>
      </c>
      <c r="J49" s="303"/>
    </row>
    <row r="50" spans="1:10" ht="15" customHeight="1" x14ac:dyDescent="0.2">
      <c r="A50" s="316" t="s">
        <v>229</v>
      </c>
      <c r="B50" s="259">
        <v>9242391.8190000001</v>
      </c>
      <c r="C50" s="259">
        <v>91415</v>
      </c>
      <c r="D50" s="259">
        <v>11922</v>
      </c>
      <c r="E50" s="259">
        <v>103336557.259</v>
      </c>
      <c r="F50" s="259">
        <v>9451261.9340000004</v>
      </c>
      <c r="G50" s="259">
        <v>9813196.898</v>
      </c>
      <c r="H50" s="259">
        <v>1727023.612</v>
      </c>
      <c r="I50" s="259">
        <v>133570431.52200001</v>
      </c>
      <c r="J50" s="303">
        <v>87.369895799220828</v>
      </c>
    </row>
    <row r="51" spans="1:10" ht="15" customHeight="1" x14ac:dyDescent="0.2">
      <c r="A51" s="315"/>
      <c r="B51" s="259"/>
      <c r="C51" s="259"/>
      <c r="D51" s="259"/>
      <c r="E51" s="259">
        <v>0</v>
      </c>
      <c r="F51" s="259"/>
      <c r="G51" s="259"/>
      <c r="H51" s="259"/>
      <c r="I51" s="259">
        <v>0</v>
      </c>
      <c r="J51" s="303">
        <v>0</v>
      </c>
    </row>
    <row r="52" spans="1:10" ht="15" customHeight="1" x14ac:dyDescent="0.2">
      <c r="A52" s="320" t="s">
        <v>269</v>
      </c>
      <c r="B52" s="259">
        <v>7683655.4830000009</v>
      </c>
      <c r="C52" s="259"/>
      <c r="D52" s="259"/>
      <c r="E52" s="259">
        <v>1316237.7459999919</v>
      </c>
      <c r="F52" s="259">
        <v>12326133.238000002</v>
      </c>
      <c r="G52" s="259">
        <v>-1462274.7790000001</v>
      </c>
      <c r="H52" s="259">
        <v>-554944.54300000006</v>
      </c>
      <c r="I52" s="259">
        <v>19308807.144999992</v>
      </c>
      <c r="J52" s="303">
        <v>12.630104200779178</v>
      </c>
    </row>
    <row r="53" spans="1:10" ht="15" customHeight="1" x14ac:dyDescent="0.2">
      <c r="A53" s="321"/>
      <c r="B53" s="259"/>
      <c r="C53" s="259"/>
      <c r="D53" s="259"/>
      <c r="E53" s="259"/>
      <c r="F53" s="259"/>
      <c r="G53" s="259"/>
      <c r="H53" s="259"/>
      <c r="I53" s="259">
        <v>0</v>
      </c>
      <c r="J53" s="303"/>
    </row>
    <row r="54" spans="1:10" ht="15" customHeight="1" x14ac:dyDescent="0.2">
      <c r="A54" s="319" t="s">
        <v>293</v>
      </c>
      <c r="B54" s="259">
        <v>867269.02800000005</v>
      </c>
      <c r="C54" s="259">
        <v>10600</v>
      </c>
      <c r="D54" s="259">
        <v>1467</v>
      </c>
      <c r="E54" s="259">
        <v>12067014.665999999</v>
      </c>
      <c r="F54" s="259">
        <v>717015.68500000006</v>
      </c>
      <c r="G54" s="259">
        <v>753516.57799999998</v>
      </c>
      <c r="H54" s="259">
        <v>214254.16699999999</v>
      </c>
      <c r="I54" s="259">
        <v>14619070.124</v>
      </c>
      <c r="J54" s="303">
        <v>9.562495373124607</v>
      </c>
    </row>
    <row r="55" spans="1:10" ht="15" customHeight="1" x14ac:dyDescent="0.2">
      <c r="A55" s="319" t="s">
        <v>323</v>
      </c>
      <c r="B55" s="259">
        <v>358149.92599999998</v>
      </c>
      <c r="C55" s="259"/>
      <c r="D55" s="259"/>
      <c r="E55" s="259">
        <v>3289085.568</v>
      </c>
      <c r="F55" s="259">
        <v>590578.38699999999</v>
      </c>
      <c r="G55" s="259">
        <v>218304.99799999999</v>
      </c>
      <c r="H55" s="259">
        <v>55881.120000000003</v>
      </c>
      <c r="I55" s="259">
        <v>4511999.9989999998</v>
      </c>
      <c r="J55" s="303">
        <v>2.9513490767886359</v>
      </c>
    </row>
    <row r="56" spans="1:10" ht="15" customHeight="1" x14ac:dyDescent="0.2">
      <c r="A56" s="319" t="s">
        <v>324</v>
      </c>
      <c r="B56" s="259"/>
      <c r="C56" s="259"/>
      <c r="D56" s="259"/>
      <c r="E56" s="259">
        <v>0</v>
      </c>
      <c r="F56" s="259"/>
      <c r="G56" s="259"/>
      <c r="H56" s="259"/>
      <c r="I56" s="322">
        <v>0</v>
      </c>
      <c r="J56" s="303"/>
    </row>
    <row r="57" spans="1:10" ht="15" customHeight="1" x14ac:dyDescent="0.2">
      <c r="A57" s="315"/>
      <c r="B57" s="259"/>
      <c r="C57" s="259"/>
      <c r="D57" s="259"/>
      <c r="E57" s="259"/>
      <c r="F57" s="259"/>
      <c r="G57" s="259"/>
      <c r="H57" s="259"/>
      <c r="I57" s="322">
        <v>0</v>
      </c>
      <c r="J57" s="303"/>
    </row>
    <row r="58" spans="1:10" ht="15" customHeight="1" x14ac:dyDescent="0.2">
      <c r="A58" s="318" t="s">
        <v>271</v>
      </c>
      <c r="B58" s="259">
        <v>6458236.5290000001</v>
      </c>
      <c r="C58" s="259">
        <v>-11618</v>
      </c>
      <c r="D58" s="259">
        <v>-2422</v>
      </c>
      <c r="E58" s="259">
        <v>-14039862.488</v>
      </c>
      <c r="F58" s="259">
        <v>11018539.165999999</v>
      </c>
      <c r="G58" s="259">
        <v>-2434096.355</v>
      </c>
      <c r="H58" s="259">
        <v>-825079.83</v>
      </c>
      <c r="I58" s="259">
        <v>177737.02199999953</v>
      </c>
      <c r="J58" s="303">
        <v>0.11625975086593969</v>
      </c>
    </row>
    <row r="59" spans="1:10" ht="8.25" customHeight="1" thickBot="1" x14ac:dyDescent="0.25">
      <c r="A59" s="323"/>
      <c r="B59" s="260"/>
      <c r="C59" s="260"/>
      <c r="D59" s="260"/>
      <c r="E59" s="260"/>
      <c r="F59" s="260"/>
      <c r="G59" s="260"/>
      <c r="H59" s="260"/>
      <c r="I59" s="260"/>
      <c r="J59" s="311"/>
    </row>
    <row r="60" spans="1:10" ht="7.5" customHeight="1" thickTop="1" x14ac:dyDescent="0.2">
      <c r="A60" s="318"/>
      <c r="B60" s="259"/>
      <c r="C60" s="259"/>
      <c r="D60" s="259"/>
      <c r="E60" s="259"/>
      <c r="F60" s="259"/>
      <c r="G60" s="259"/>
      <c r="H60" s="259"/>
      <c r="I60" s="259"/>
      <c r="J60" s="303"/>
    </row>
    <row r="61" spans="1:10" ht="15" customHeight="1" x14ac:dyDescent="0.2">
      <c r="A61" s="1125" t="s">
        <v>1188</v>
      </c>
      <c r="B61" s="1125"/>
      <c r="C61" s="1125"/>
      <c r="D61" s="1125"/>
      <c r="E61" s="1125"/>
      <c r="F61" s="1125"/>
      <c r="G61" s="1125"/>
      <c r="H61" s="1125"/>
      <c r="I61" s="1125"/>
      <c r="J61" s="1125"/>
    </row>
    <row r="62" spans="1:10" ht="15" customHeight="1" x14ac:dyDescent="0.2">
      <c r="A62" s="1125" t="s">
        <v>320</v>
      </c>
      <c r="B62" s="1125"/>
      <c r="C62" s="1125"/>
      <c r="D62" s="1125"/>
      <c r="E62" s="1125"/>
      <c r="F62" s="1125"/>
      <c r="G62" s="1125"/>
      <c r="H62" s="1125"/>
      <c r="I62" s="1125"/>
      <c r="J62" s="1125"/>
    </row>
    <row r="63" spans="1:10" x14ac:dyDescent="0.2">
      <c r="A63" s="315"/>
      <c r="B63" s="315"/>
      <c r="C63" s="315"/>
      <c r="D63" s="315"/>
      <c r="E63" s="315"/>
      <c r="F63" s="315"/>
      <c r="G63" s="315"/>
      <c r="H63" s="259"/>
      <c r="I63" s="324"/>
      <c r="J63" s="315"/>
    </row>
  </sheetData>
  <mergeCells count="12">
    <mergeCell ref="A61:J61"/>
    <mergeCell ref="A62:J62"/>
    <mergeCell ref="A2:J2"/>
    <mergeCell ref="A3:J3"/>
    <mergeCell ref="A5:A7"/>
    <mergeCell ref="B5:B7"/>
    <mergeCell ref="C5:D6"/>
    <mergeCell ref="E5:E7"/>
    <mergeCell ref="F5:F7"/>
    <mergeCell ref="G5:G7"/>
    <mergeCell ref="H5:H7"/>
    <mergeCell ref="J5:J7"/>
  </mergeCell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Z61"/>
  <sheetViews>
    <sheetView showGridLines="0" workbookViewId="0"/>
  </sheetViews>
  <sheetFormatPr baseColWidth="10" defaultColWidth="0" defaultRowHeight="15" zeroHeight="1" x14ac:dyDescent="0.2"/>
  <cols>
    <col min="1" max="1" width="53.85546875" style="8" customWidth="1"/>
    <col min="2" max="2" width="14" style="8" customWidth="1"/>
    <col min="3" max="3" width="14.5703125" style="8" customWidth="1"/>
    <col min="4" max="4" width="15.140625" style="8" customWidth="1"/>
    <col min="5" max="5" width="14.28515625" style="8" customWidth="1"/>
    <col min="6" max="7" width="13.5703125" style="8" customWidth="1"/>
    <col min="8" max="8" width="11.85546875" style="8" customWidth="1"/>
    <col min="9" max="9" width="13.85546875" style="8" customWidth="1"/>
    <col min="10" max="10" width="12.140625" style="8" customWidth="1"/>
    <col min="11" max="11" width="4.5703125" style="8" customWidth="1"/>
    <col min="12" max="16384" width="11.42578125" style="8" hidden="1"/>
  </cols>
  <sheetData>
    <row r="1" spans="1:26" s="59" customFormat="1" ht="15" customHeight="1" x14ac:dyDescent="0.2">
      <c r="A1" s="36"/>
      <c r="B1" s="297"/>
      <c r="C1" s="297"/>
      <c r="D1" s="297"/>
      <c r="E1" s="297"/>
      <c r="F1" s="297"/>
      <c r="G1" s="297"/>
      <c r="H1" s="297"/>
      <c r="I1" s="298"/>
      <c r="J1" s="297"/>
    </row>
    <row r="2" spans="1:26" s="5" customFormat="1" ht="15" customHeight="1" x14ac:dyDescent="0.2">
      <c r="A2" s="1136" t="s">
        <v>498</v>
      </c>
      <c r="B2" s="1136"/>
      <c r="C2" s="1136"/>
      <c r="D2" s="1136"/>
      <c r="E2" s="1136"/>
      <c r="F2" s="1136"/>
      <c r="G2" s="1136"/>
      <c r="H2" s="1136"/>
      <c r="I2" s="1136"/>
      <c r="J2" s="1136"/>
      <c r="K2" s="629"/>
      <c r="L2" s="629"/>
      <c r="M2" s="629"/>
      <c r="N2" s="629"/>
      <c r="O2" s="629"/>
      <c r="P2" s="629"/>
      <c r="Q2" s="629"/>
      <c r="R2" s="629"/>
      <c r="S2" s="629"/>
      <c r="T2" s="629"/>
      <c r="U2" s="629"/>
      <c r="V2" s="629"/>
      <c r="W2" s="629"/>
      <c r="X2" s="629"/>
      <c r="Y2" s="629"/>
      <c r="Z2" s="629"/>
    </row>
    <row r="3" spans="1:26" s="634" customFormat="1" ht="42.75" customHeight="1" x14ac:dyDescent="0.2">
      <c r="A3" s="1121" t="s">
        <v>1297</v>
      </c>
      <c r="B3" s="915"/>
      <c r="C3" s="915"/>
      <c r="D3" s="915"/>
      <c r="E3" s="915"/>
      <c r="F3" s="915"/>
      <c r="G3" s="915"/>
      <c r="H3" s="915"/>
      <c r="I3" s="915"/>
      <c r="J3" s="915"/>
    </row>
    <row r="4" spans="1:26" s="634" customFormat="1" ht="24.75" customHeight="1" thickBot="1" x14ac:dyDescent="0.25">
      <c r="A4" s="635"/>
      <c r="B4" s="635"/>
      <c r="C4" s="635"/>
      <c r="D4" s="635"/>
      <c r="E4" s="635"/>
      <c r="F4" s="635"/>
      <c r="G4" s="635"/>
      <c r="H4" s="635"/>
      <c r="I4" s="635"/>
      <c r="J4" s="635"/>
    </row>
    <row r="5" spans="1:26" ht="20.25" customHeight="1" thickTop="1" x14ac:dyDescent="0.2">
      <c r="A5" s="1096" t="s">
        <v>53</v>
      </c>
      <c r="B5" s="1096" t="s">
        <v>235</v>
      </c>
      <c r="C5" s="921" t="s">
        <v>140</v>
      </c>
      <c r="D5" s="921"/>
      <c r="E5" s="1096" t="s">
        <v>236</v>
      </c>
      <c r="F5" s="1096" t="s">
        <v>237</v>
      </c>
      <c r="G5" s="1096" t="s">
        <v>238</v>
      </c>
      <c r="H5" s="1096" t="s">
        <v>239</v>
      </c>
      <c r="I5" s="221" t="s">
        <v>120</v>
      </c>
      <c r="J5" s="1108" t="s">
        <v>191</v>
      </c>
    </row>
    <row r="6" spans="1:26" ht="20.25" customHeight="1" thickBot="1" x14ac:dyDescent="0.25">
      <c r="A6" s="1097"/>
      <c r="B6" s="1097"/>
      <c r="C6" s="1124"/>
      <c r="D6" s="1124"/>
      <c r="E6" s="1097"/>
      <c r="F6" s="1097"/>
      <c r="G6" s="1097"/>
      <c r="H6" s="1097"/>
      <c r="I6" s="299" t="s">
        <v>18</v>
      </c>
      <c r="J6" s="1109"/>
    </row>
    <row r="7" spans="1:26" ht="29.25" customHeight="1" thickBot="1" x14ac:dyDescent="0.25">
      <c r="A7" s="1098"/>
      <c r="B7" s="1098"/>
      <c r="C7" s="170" t="s">
        <v>240</v>
      </c>
      <c r="D7" s="170" t="s">
        <v>241</v>
      </c>
      <c r="E7" s="1098"/>
      <c r="F7" s="1098"/>
      <c r="G7" s="1098"/>
      <c r="H7" s="1098"/>
      <c r="I7" s="170" t="s">
        <v>120</v>
      </c>
      <c r="J7" s="1110"/>
    </row>
    <row r="8" spans="1:26" ht="15" customHeight="1" thickTop="1" x14ac:dyDescent="0.2">
      <c r="A8" s="758"/>
      <c r="B8" s="758"/>
      <c r="C8" s="758"/>
      <c r="D8" s="758"/>
      <c r="E8" s="758"/>
      <c r="F8" s="758"/>
      <c r="G8" s="758"/>
      <c r="H8" s="758"/>
      <c r="I8" s="758"/>
      <c r="J8" s="758"/>
    </row>
    <row r="9" spans="1:26" ht="15" customHeight="1" x14ac:dyDescent="0.2">
      <c r="A9" s="301" t="s">
        <v>54</v>
      </c>
      <c r="B9" s="759"/>
      <c r="C9" s="759"/>
      <c r="D9" s="759"/>
      <c r="E9" s="759"/>
      <c r="F9" s="759"/>
      <c r="G9" s="759"/>
      <c r="H9" s="759"/>
      <c r="I9" s="759"/>
      <c r="J9" s="300"/>
    </row>
    <row r="10" spans="1:26" ht="15" customHeight="1" thickBot="1" x14ac:dyDescent="0.25">
      <c r="A10" s="760"/>
      <c r="B10" s="761"/>
      <c r="C10" s="762"/>
      <c r="D10" s="761"/>
      <c r="E10" s="761"/>
      <c r="F10" s="761"/>
      <c r="G10" s="761"/>
      <c r="H10" s="761"/>
      <c r="I10" s="761"/>
      <c r="J10" s="763"/>
    </row>
    <row r="11" spans="1:26" ht="15" customHeight="1" x14ac:dyDescent="0.2">
      <c r="A11" s="302" t="s">
        <v>192</v>
      </c>
      <c r="B11" s="259">
        <v>16236549.436000001</v>
      </c>
      <c r="C11" s="259">
        <v>64771587</v>
      </c>
      <c r="D11" s="259">
        <v>11410798.452000007</v>
      </c>
      <c r="E11" s="259">
        <v>76182385.452000007</v>
      </c>
      <c r="F11" s="259">
        <v>19553311.443999998</v>
      </c>
      <c r="G11" s="259">
        <v>8248089.3020000001</v>
      </c>
      <c r="H11" s="259">
        <v>554128.87600000005</v>
      </c>
      <c r="I11" s="259">
        <v>120774464.51000002</v>
      </c>
      <c r="J11" s="303">
        <v>73.926546752208409</v>
      </c>
    </row>
    <row r="12" spans="1:26" ht="15" customHeight="1" x14ac:dyDescent="0.2">
      <c r="A12" s="302" t="s">
        <v>242</v>
      </c>
      <c r="B12" s="259">
        <v>0</v>
      </c>
      <c r="C12" s="259">
        <v>33521392</v>
      </c>
      <c r="D12" s="259">
        <v>202342</v>
      </c>
      <c r="E12" s="259">
        <v>33723734.401000001</v>
      </c>
      <c r="F12" s="259">
        <v>1026616.961</v>
      </c>
      <c r="G12" s="259">
        <v>0</v>
      </c>
      <c r="H12" s="259">
        <v>814999.36899999995</v>
      </c>
      <c r="I12" s="259">
        <v>35565350.731000006</v>
      </c>
      <c r="J12" s="303">
        <v>21.769697545264332</v>
      </c>
    </row>
    <row r="13" spans="1:26" ht="15" customHeight="1" x14ac:dyDescent="0.2">
      <c r="A13" s="304" t="s">
        <v>243</v>
      </c>
      <c r="B13" s="259">
        <v>16236549.436000001</v>
      </c>
      <c r="C13" s="259">
        <v>98292979</v>
      </c>
      <c r="D13" s="259">
        <v>11613140.452000007</v>
      </c>
      <c r="E13" s="259">
        <v>109906119.85300002</v>
      </c>
      <c r="F13" s="259">
        <v>20579928.404999997</v>
      </c>
      <c r="G13" s="259">
        <v>8248089.3020000001</v>
      </c>
      <c r="H13" s="259">
        <v>1369128.2450000001</v>
      </c>
      <c r="I13" s="259">
        <v>156339815.241</v>
      </c>
      <c r="J13" s="303">
        <v>95.696244297472717</v>
      </c>
    </row>
    <row r="14" spans="1:26" ht="15" customHeight="1" x14ac:dyDescent="0.2">
      <c r="A14" s="78" t="s">
        <v>295</v>
      </c>
      <c r="B14" s="259">
        <v>2151164.2080000001</v>
      </c>
      <c r="C14" s="259">
        <v>1105971.173</v>
      </c>
      <c r="D14" s="259">
        <v>24782</v>
      </c>
      <c r="E14" s="259">
        <v>1130753.173</v>
      </c>
      <c r="F14" s="259">
        <v>3130567.6409999998</v>
      </c>
      <c r="G14" s="259">
        <v>606786.34400000004</v>
      </c>
      <c r="H14" s="259">
        <v>11813.044</v>
      </c>
      <c r="I14" s="259">
        <v>7031084.4100000001</v>
      </c>
      <c r="J14" s="303">
        <v>4.3037557025272593</v>
      </c>
    </row>
    <row r="15" spans="1:26" ht="15" customHeight="1" x14ac:dyDescent="0.2">
      <c r="A15" s="78" t="s">
        <v>196</v>
      </c>
      <c r="B15" s="259"/>
      <c r="C15" s="259"/>
      <c r="D15" s="259"/>
      <c r="E15" s="259"/>
      <c r="F15" s="259"/>
      <c r="G15" s="259"/>
      <c r="H15" s="259"/>
      <c r="I15" s="259"/>
      <c r="J15" s="303"/>
    </row>
    <row r="16" spans="1:26" ht="15" customHeight="1" x14ac:dyDescent="0.2">
      <c r="A16" s="78" t="s">
        <v>296</v>
      </c>
      <c r="B16" s="259">
        <v>2030007.3370000001</v>
      </c>
      <c r="C16" s="259">
        <v>115656.273</v>
      </c>
      <c r="D16" s="259"/>
      <c r="E16" s="259">
        <v>115656.273</v>
      </c>
      <c r="F16" s="259">
        <v>2952467</v>
      </c>
      <c r="G16" s="259">
        <v>6191.9359999999997</v>
      </c>
      <c r="H16" s="259">
        <v>1584.9970000000001</v>
      </c>
      <c r="I16" s="259">
        <v>5105907.5429999996</v>
      </c>
      <c r="J16" s="303">
        <v>3.1253470195166089</v>
      </c>
    </row>
    <row r="17" spans="1:10" ht="15" customHeight="1" x14ac:dyDescent="0.2">
      <c r="A17" s="78" t="s">
        <v>297</v>
      </c>
      <c r="B17" s="259">
        <v>121156.871</v>
      </c>
      <c r="C17" s="259">
        <v>990314.89999999991</v>
      </c>
      <c r="D17" s="259">
        <v>24782</v>
      </c>
      <c r="E17" s="259">
        <v>1015096.9</v>
      </c>
      <c r="F17" s="259">
        <v>178100</v>
      </c>
      <c r="G17" s="259">
        <v>600594.40800000005</v>
      </c>
      <c r="H17" s="259">
        <v>10228.047</v>
      </c>
      <c r="I17" s="259">
        <v>1925176.226</v>
      </c>
      <c r="J17" s="303">
        <v>1.1784082906519122</v>
      </c>
    </row>
    <row r="18" spans="1:10" ht="15" customHeight="1" thickBot="1" x14ac:dyDescent="0.25">
      <c r="A18" s="301" t="s">
        <v>325</v>
      </c>
      <c r="B18" s="259">
        <v>18387713.644000001</v>
      </c>
      <c r="C18" s="259">
        <v>99398950.172999993</v>
      </c>
      <c r="D18" s="259">
        <v>11637922.452000007</v>
      </c>
      <c r="E18" s="259">
        <v>111036873.02600001</v>
      </c>
      <c r="F18" s="259">
        <v>23710496.045999996</v>
      </c>
      <c r="G18" s="259">
        <v>8854875.6459999997</v>
      </c>
      <c r="H18" s="259">
        <v>1380941.2890000001</v>
      </c>
      <c r="I18" s="259">
        <v>163370899.65100002</v>
      </c>
      <c r="J18" s="303">
        <v>100</v>
      </c>
    </row>
    <row r="19" spans="1:10" ht="15" customHeight="1" x14ac:dyDescent="0.2">
      <c r="A19" s="764"/>
      <c r="B19" s="749"/>
      <c r="C19" s="749"/>
      <c r="D19" s="749"/>
      <c r="E19" s="749"/>
      <c r="F19" s="749"/>
      <c r="G19" s="749"/>
      <c r="H19" s="749"/>
      <c r="I19" s="749"/>
      <c r="J19" s="765"/>
    </row>
    <row r="20" spans="1:10" ht="15" customHeight="1" x14ac:dyDescent="0.2">
      <c r="A20" s="301" t="s">
        <v>55</v>
      </c>
      <c r="B20" s="259"/>
      <c r="C20" s="259"/>
      <c r="D20" s="259"/>
      <c r="E20" s="259"/>
      <c r="F20" s="259"/>
      <c r="G20" s="259"/>
      <c r="H20" s="259"/>
      <c r="I20" s="259"/>
      <c r="J20" s="305"/>
    </row>
    <row r="21" spans="1:10" ht="15" customHeight="1" thickBot="1" x14ac:dyDescent="0.25">
      <c r="A21" s="766"/>
      <c r="B21" s="752"/>
      <c r="C21" s="752"/>
      <c r="D21" s="752"/>
      <c r="E21" s="752"/>
      <c r="F21" s="752"/>
      <c r="G21" s="752"/>
      <c r="H21" s="752"/>
      <c r="I21" s="752"/>
      <c r="J21" s="767"/>
    </row>
    <row r="22" spans="1:10" ht="15" customHeight="1" x14ac:dyDescent="0.2">
      <c r="A22" s="302" t="s">
        <v>247</v>
      </c>
      <c r="B22" s="259">
        <v>4773657.7439999999</v>
      </c>
      <c r="C22" s="259">
        <v>56047713</v>
      </c>
      <c r="D22" s="259">
        <v>10387222.583999999</v>
      </c>
      <c r="E22" s="259">
        <v>66434935.583999999</v>
      </c>
      <c r="F22" s="259">
        <v>3945228.0260000001</v>
      </c>
      <c r="G22" s="259">
        <v>4148166.3539999998</v>
      </c>
      <c r="H22" s="259">
        <v>1179325.773</v>
      </c>
      <c r="I22" s="259">
        <v>80481313.480999991</v>
      </c>
      <c r="J22" s="303">
        <v>49.262943188124474</v>
      </c>
    </row>
    <row r="23" spans="1:10" ht="15" customHeight="1" x14ac:dyDescent="0.2">
      <c r="A23" s="306" t="s">
        <v>299</v>
      </c>
      <c r="B23" s="259">
        <v>1090271.845</v>
      </c>
      <c r="C23" s="259">
        <v>17599385</v>
      </c>
      <c r="D23" s="259">
        <v>2411179.8440000005</v>
      </c>
      <c r="E23" s="259">
        <v>20010564.844000001</v>
      </c>
      <c r="F23" s="259">
        <v>263410.22399999999</v>
      </c>
      <c r="G23" s="259">
        <v>284614.19199999998</v>
      </c>
      <c r="H23" s="259">
        <v>381461.64399999997</v>
      </c>
      <c r="I23" s="259">
        <v>22030322.749000002</v>
      </c>
      <c r="J23" s="303">
        <v>13.484851216503142</v>
      </c>
    </row>
    <row r="24" spans="1:10" ht="15" customHeight="1" x14ac:dyDescent="0.2">
      <c r="A24" s="302" t="s">
        <v>249</v>
      </c>
      <c r="B24" s="259">
        <v>221684.16</v>
      </c>
      <c r="C24" s="259">
        <v>1205459</v>
      </c>
      <c r="D24" s="259">
        <v>297607</v>
      </c>
      <c r="E24" s="259">
        <v>1503066.523</v>
      </c>
      <c r="F24" s="259">
        <v>89921.675000000003</v>
      </c>
      <c r="G24" s="259">
        <v>246785.01</v>
      </c>
      <c r="H24" s="259">
        <v>29278.913</v>
      </c>
      <c r="I24" s="259">
        <v>2090736.281</v>
      </c>
      <c r="J24" s="303">
        <v>1.2797482816501111</v>
      </c>
    </row>
    <row r="25" spans="1:10" ht="15" customHeight="1" x14ac:dyDescent="0.2">
      <c r="A25" s="302" t="s">
        <v>300</v>
      </c>
      <c r="B25" s="259">
        <v>351929.81</v>
      </c>
      <c r="C25" s="259">
        <v>4161561</v>
      </c>
      <c r="D25" s="259">
        <v>372597.82600000035</v>
      </c>
      <c r="E25" s="259">
        <v>4534158.8260000004</v>
      </c>
      <c r="F25" s="259">
        <v>935691.17599999998</v>
      </c>
      <c r="G25" s="259">
        <v>5272294.0750000002</v>
      </c>
      <c r="H25" s="259">
        <v>70899.853000000003</v>
      </c>
      <c r="I25" s="259">
        <v>11164973.74</v>
      </c>
      <c r="J25" s="303">
        <v>6.8341263737000277</v>
      </c>
    </row>
    <row r="26" spans="1:10" ht="15" customHeight="1" x14ac:dyDescent="0.2">
      <c r="A26" s="306" t="s">
        <v>250</v>
      </c>
      <c r="B26" s="259">
        <v>3542405.4939999999</v>
      </c>
      <c r="C26" s="259">
        <v>13517168.472999999</v>
      </c>
      <c r="D26" s="259">
        <v>1362887</v>
      </c>
      <c r="E26" s="259">
        <v>14880055.472999999</v>
      </c>
      <c r="F26" s="259">
        <v>4237499.5209999997</v>
      </c>
      <c r="G26" s="259">
        <v>619241.02</v>
      </c>
      <c r="H26" s="259">
        <v>1535487.4450000001</v>
      </c>
      <c r="I26" s="259">
        <v>24814688.952999998</v>
      </c>
      <c r="J26" s="303">
        <v>15.189173228531036</v>
      </c>
    </row>
    <row r="27" spans="1:10" ht="15" customHeight="1" x14ac:dyDescent="0.2">
      <c r="A27" s="302" t="s">
        <v>251</v>
      </c>
      <c r="B27" s="259">
        <v>721795.91599999997</v>
      </c>
      <c r="C27" s="259"/>
      <c r="D27" s="259"/>
      <c r="E27" s="259">
        <v>0</v>
      </c>
      <c r="F27" s="259">
        <v>3827177.4049999998</v>
      </c>
      <c r="G27" s="259">
        <v>0</v>
      </c>
      <c r="H27" s="259">
        <v>0</v>
      </c>
      <c r="I27" s="259">
        <v>4548973.3209999995</v>
      </c>
      <c r="J27" s="303">
        <v>2.7844452902675525</v>
      </c>
    </row>
    <row r="28" spans="1:10" ht="15" customHeight="1" x14ac:dyDescent="0.2">
      <c r="A28" s="306" t="s">
        <v>276</v>
      </c>
      <c r="B28" s="259">
        <v>721795.91599999997</v>
      </c>
      <c r="C28" s="259"/>
      <c r="D28" s="259"/>
      <c r="E28" s="259"/>
      <c r="F28" s="259"/>
      <c r="G28" s="259"/>
      <c r="H28" s="259"/>
      <c r="I28" s="259">
        <v>721795.91599999997</v>
      </c>
      <c r="J28" s="303">
        <v>0.4418142506051761</v>
      </c>
    </row>
    <row r="29" spans="1:10" ht="15" customHeight="1" x14ac:dyDescent="0.2">
      <c r="A29" s="306" t="s">
        <v>253</v>
      </c>
      <c r="B29" s="259"/>
      <c r="C29" s="259"/>
      <c r="D29" s="259"/>
      <c r="E29" s="259"/>
      <c r="F29" s="259">
        <v>3827177.4049999998</v>
      </c>
      <c r="G29" s="259"/>
      <c r="H29" s="259"/>
      <c r="I29" s="259">
        <v>3827177.4049999998</v>
      </c>
      <c r="J29" s="303">
        <v>2.3426310396623768</v>
      </c>
    </row>
    <row r="30" spans="1:10" ht="15" customHeight="1" x14ac:dyDescent="0.2">
      <c r="A30" s="306" t="s">
        <v>254</v>
      </c>
      <c r="B30" s="259">
        <v>1036123.578</v>
      </c>
      <c r="C30" s="259">
        <v>8551954.6209999993</v>
      </c>
      <c r="D30" s="259">
        <v>1362887</v>
      </c>
      <c r="E30" s="259">
        <v>9914841.6209999993</v>
      </c>
      <c r="F30" s="259">
        <v>399340.36099999998</v>
      </c>
      <c r="G30" s="259">
        <v>619241.02</v>
      </c>
      <c r="H30" s="259">
        <v>1535487.4450000001</v>
      </c>
      <c r="I30" s="259">
        <v>13505034.024999999</v>
      </c>
      <c r="J30" s="303">
        <v>8.2664869042467402</v>
      </c>
    </row>
    <row r="31" spans="1:10" ht="15" customHeight="1" x14ac:dyDescent="0.2">
      <c r="A31" s="190" t="s">
        <v>255</v>
      </c>
      <c r="B31" s="259">
        <v>1784486</v>
      </c>
      <c r="C31" s="259">
        <v>4965213.852</v>
      </c>
      <c r="D31" s="259">
        <v>0</v>
      </c>
      <c r="E31" s="259">
        <v>4965213.852</v>
      </c>
      <c r="F31" s="259">
        <v>10981.755000000005</v>
      </c>
      <c r="G31" s="259">
        <v>0</v>
      </c>
      <c r="H31" s="259">
        <v>0</v>
      </c>
      <c r="I31" s="259">
        <v>6760681.6069999998</v>
      </c>
      <c r="J31" s="303">
        <v>4.1382410340167439</v>
      </c>
    </row>
    <row r="32" spans="1:10" ht="15" customHeight="1" x14ac:dyDescent="0.2">
      <c r="A32" s="306" t="s">
        <v>301</v>
      </c>
      <c r="B32" s="259">
        <v>1315392</v>
      </c>
      <c r="C32" s="259"/>
      <c r="D32" s="259"/>
      <c r="E32" s="259">
        <v>0</v>
      </c>
      <c r="F32" s="259"/>
      <c r="G32" s="259"/>
      <c r="H32" s="259"/>
      <c r="I32" s="259">
        <v>1315392</v>
      </c>
      <c r="J32" s="303">
        <v>0.80515685645974733</v>
      </c>
    </row>
    <row r="33" spans="1:10" ht="15" customHeight="1" x14ac:dyDescent="0.2">
      <c r="A33" s="300" t="s">
        <v>278</v>
      </c>
      <c r="B33" s="259"/>
      <c r="C33" s="259">
        <v>2278397</v>
      </c>
      <c r="D33" s="259"/>
      <c r="E33" s="259">
        <v>2278397</v>
      </c>
      <c r="F33" s="259"/>
      <c r="G33" s="259"/>
      <c r="H33" s="259"/>
      <c r="I33" s="259">
        <v>2278397</v>
      </c>
      <c r="J33" s="303">
        <v>1.3946161800340271</v>
      </c>
    </row>
    <row r="34" spans="1:10" ht="15" customHeight="1" x14ac:dyDescent="0.2">
      <c r="A34" s="306" t="s">
        <v>279</v>
      </c>
      <c r="B34" s="259"/>
      <c r="C34" s="259">
        <v>2498005</v>
      </c>
      <c r="D34" s="259"/>
      <c r="E34" s="259">
        <v>2498005</v>
      </c>
      <c r="F34" s="259"/>
      <c r="G34" s="259"/>
      <c r="H34" s="259"/>
      <c r="I34" s="259">
        <v>2498005</v>
      </c>
      <c r="J34" s="303">
        <v>1.5290391405913455</v>
      </c>
    </row>
    <row r="35" spans="1:10" ht="15" customHeight="1" x14ac:dyDescent="0.2">
      <c r="A35" s="306" t="s">
        <v>281</v>
      </c>
      <c r="B35" s="259">
        <v>1417</v>
      </c>
      <c r="C35" s="259">
        <v>159114</v>
      </c>
      <c r="D35" s="259"/>
      <c r="E35" s="259">
        <v>159114</v>
      </c>
      <c r="F35" s="259"/>
      <c r="G35" s="259"/>
      <c r="H35" s="259"/>
      <c r="I35" s="259">
        <v>160531</v>
      </c>
      <c r="J35" s="303">
        <v>9.8261685736525453E-2</v>
      </c>
    </row>
    <row r="36" spans="1:10" ht="15" customHeight="1" x14ac:dyDescent="0.2">
      <c r="A36" s="306" t="s">
        <v>302</v>
      </c>
      <c r="B36" s="259"/>
      <c r="C36" s="259"/>
      <c r="D36" s="259"/>
      <c r="E36" s="259">
        <v>0</v>
      </c>
      <c r="F36" s="259"/>
      <c r="G36" s="259"/>
      <c r="H36" s="259"/>
      <c r="I36" s="259"/>
      <c r="J36" s="303"/>
    </row>
    <row r="37" spans="1:10" ht="15" customHeight="1" x14ac:dyDescent="0.2">
      <c r="A37" s="306" t="s">
        <v>303</v>
      </c>
      <c r="B37" s="259">
        <v>207865</v>
      </c>
      <c r="C37" s="259">
        <v>31002</v>
      </c>
      <c r="D37" s="259"/>
      <c r="E37" s="259">
        <v>31002</v>
      </c>
      <c r="F37" s="259">
        <v>274241.25199999998</v>
      </c>
      <c r="G37" s="259"/>
      <c r="H37" s="259"/>
      <c r="I37" s="259">
        <v>513108.25199999998</v>
      </c>
      <c r="J37" s="303">
        <v>0.31407567265414099</v>
      </c>
    </row>
    <row r="38" spans="1:10" ht="15" customHeight="1" x14ac:dyDescent="0.2">
      <c r="A38" s="306" t="s">
        <v>305</v>
      </c>
      <c r="B38" s="259">
        <v>259812</v>
      </c>
      <c r="C38" s="259">
        <v>-1304.1479999999999</v>
      </c>
      <c r="D38" s="259"/>
      <c r="E38" s="259">
        <v>-1304.1479999999999</v>
      </c>
      <c r="F38" s="259">
        <v>-263259.49699999997</v>
      </c>
      <c r="G38" s="259"/>
      <c r="H38" s="259"/>
      <c r="I38" s="259">
        <v>-4751.6449999999604</v>
      </c>
      <c r="J38" s="303">
        <v>-2.908501459042357E-3</v>
      </c>
    </row>
    <row r="39" spans="1:10" ht="15" customHeight="1" x14ac:dyDescent="0.2">
      <c r="A39" s="301" t="s">
        <v>264</v>
      </c>
      <c r="B39" s="259">
        <v>9979949.0529999994</v>
      </c>
      <c r="C39" s="259">
        <v>92531286.473000005</v>
      </c>
      <c r="D39" s="259">
        <v>14831494.254000001</v>
      </c>
      <c r="E39" s="259">
        <v>107362781.25000001</v>
      </c>
      <c r="F39" s="259">
        <v>9471750.6219999995</v>
      </c>
      <c r="G39" s="259">
        <v>10571100.651000001</v>
      </c>
      <c r="H39" s="259">
        <v>3196453.6279999996</v>
      </c>
      <c r="I39" s="259">
        <v>140582035.204</v>
      </c>
      <c r="J39" s="303">
        <v>86.050842288508804</v>
      </c>
    </row>
    <row r="40" spans="1:10" ht="15" customHeight="1" x14ac:dyDescent="0.2">
      <c r="A40" s="304"/>
      <c r="B40" s="259"/>
      <c r="C40" s="259"/>
      <c r="D40" s="259"/>
      <c r="E40" s="259"/>
      <c r="F40" s="259"/>
      <c r="G40" s="259"/>
      <c r="H40" s="259"/>
      <c r="I40" s="259"/>
      <c r="J40" s="305"/>
    </row>
    <row r="41" spans="1:10" ht="15" customHeight="1" x14ac:dyDescent="0.2">
      <c r="A41" s="306" t="s">
        <v>265</v>
      </c>
      <c r="B41" s="259"/>
      <c r="C41" s="259"/>
      <c r="D41" s="259"/>
      <c r="E41" s="259"/>
      <c r="F41" s="259"/>
      <c r="G41" s="259"/>
      <c r="H41" s="259"/>
      <c r="I41" s="259"/>
      <c r="J41" s="305"/>
    </row>
    <row r="42" spans="1:10" ht="15" customHeight="1" x14ac:dyDescent="0.2">
      <c r="A42" s="277" t="s">
        <v>224</v>
      </c>
      <c r="B42" s="259">
        <v>8721.4519999999993</v>
      </c>
      <c r="C42" s="259"/>
      <c r="D42" s="259"/>
      <c r="E42" s="259">
        <v>82577.035999999993</v>
      </c>
      <c r="F42" s="259">
        <v>13949.788</v>
      </c>
      <c r="G42" s="259">
        <v>5452.1559999999999</v>
      </c>
      <c r="H42" s="259">
        <v>1408.568</v>
      </c>
      <c r="I42" s="259"/>
      <c r="J42" s="305"/>
    </row>
    <row r="43" spans="1:10" ht="15" customHeight="1" x14ac:dyDescent="0.2">
      <c r="A43" s="302" t="s">
        <v>285</v>
      </c>
      <c r="B43" s="259">
        <v>168742.20699999999</v>
      </c>
      <c r="C43" s="259">
        <v>714967</v>
      </c>
      <c r="D43" s="259">
        <v>121252</v>
      </c>
      <c r="E43" s="259">
        <v>753641.99</v>
      </c>
      <c r="F43" s="259">
        <v>201644.35800000001</v>
      </c>
      <c r="G43" s="259">
        <v>86236.725000000006</v>
      </c>
      <c r="H43" s="259"/>
      <c r="I43" s="259">
        <v>1210265.28</v>
      </c>
      <c r="J43" s="303">
        <v>0.74080835851759463</v>
      </c>
    </row>
    <row r="44" spans="1:10" ht="15" customHeight="1" x14ac:dyDescent="0.2">
      <c r="A44" s="302" t="s">
        <v>267</v>
      </c>
      <c r="B44" s="259">
        <v>0</v>
      </c>
      <c r="C44" s="259">
        <v>1112032</v>
      </c>
      <c r="D44" s="259"/>
      <c r="E44" s="259">
        <v>1112031.7250000001</v>
      </c>
      <c r="F44" s="259">
        <v>1796280.0859999999</v>
      </c>
      <c r="G44" s="259">
        <v>18183.593000000001</v>
      </c>
      <c r="H44" s="259">
        <v>0</v>
      </c>
      <c r="I44" s="259">
        <v>2926495.4039999996</v>
      </c>
      <c r="J44" s="303">
        <v>1.7913198802551162</v>
      </c>
    </row>
    <row r="45" spans="1:10" ht="15" customHeight="1" x14ac:dyDescent="0.2">
      <c r="A45" s="302" t="s">
        <v>318</v>
      </c>
      <c r="B45" s="259">
        <v>263757.92599999998</v>
      </c>
      <c r="C45" s="259">
        <v>396692</v>
      </c>
      <c r="D45" s="259">
        <v>353198</v>
      </c>
      <c r="E45" s="259">
        <v>749889.73499999999</v>
      </c>
      <c r="F45" s="259">
        <v>-1323107.9240000001</v>
      </c>
      <c r="G45" s="259">
        <v>274579.48800000001</v>
      </c>
      <c r="H45" s="259">
        <v>34880.771000000001</v>
      </c>
      <c r="I45" s="259"/>
      <c r="J45" s="303">
        <v>0</v>
      </c>
    </row>
    <row r="46" spans="1:10" ht="15" customHeight="1" x14ac:dyDescent="0.2">
      <c r="A46" s="302" t="s">
        <v>223</v>
      </c>
      <c r="B46" s="259">
        <v>55242.572</v>
      </c>
      <c r="C46" s="259">
        <v>1075045</v>
      </c>
      <c r="D46" s="259"/>
      <c r="E46" s="259">
        <v>1075045.4569999999</v>
      </c>
      <c r="F46" s="259">
        <v>0</v>
      </c>
      <c r="G46" s="259">
        <v>0</v>
      </c>
      <c r="H46" s="259">
        <v>0</v>
      </c>
      <c r="I46" s="259">
        <v>1130288.0289999999</v>
      </c>
      <c r="J46" s="303">
        <v>0.69185395404846883</v>
      </c>
    </row>
    <row r="47" spans="1:10" ht="15" customHeight="1" x14ac:dyDescent="0.2">
      <c r="A47" s="301" t="s">
        <v>268</v>
      </c>
      <c r="B47" s="259">
        <v>496464.15699999995</v>
      </c>
      <c r="C47" s="259">
        <v>3298736</v>
      </c>
      <c r="D47" s="259">
        <v>474450</v>
      </c>
      <c r="E47" s="259">
        <v>3773185.943</v>
      </c>
      <c r="F47" s="259">
        <v>688766.30799999973</v>
      </c>
      <c r="G47" s="259">
        <v>384451.96200000006</v>
      </c>
      <c r="H47" s="259">
        <v>36289.339</v>
      </c>
      <c r="I47" s="259">
        <v>5379157.7089999998</v>
      </c>
      <c r="J47" s="303">
        <v>3.2926045706372364</v>
      </c>
    </row>
    <row r="48" spans="1:10" ht="15" customHeight="1" x14ac:dyDescent="0.2">
      <c r="A48" s="306"/>
      <c r="B48" s="259"/>
      <c r="C48" s="259"/>
      <c r="D48" s="259"/>
      <c r="E48" s="259"/>
      <c r="F48" s="259"/>
      <c r="G48" s="259"/>
      <c r="H48" s="259"/>
      <c r="I48" s="259"/>
      <c r="J48" s="305"/>
    </row>
    <row r="49" spans="1:10" ht="15" customHeight="1" x14ac:dyDescent="0.2">
      <c r="A49" s="301" t="s">
        <v>229</v>
      </c>
      <c r="B49" s="259">
        <v>10476413.209999999</v>
      </c>
      <c r="C49" s="259">
        <v>95830022.473000005</v>
      </c>
      <c r="D49" s="259">
        <v>15305944.254000001</v>
      </c>
      <c r="E49" s="259">
        <v>111135967.19300002</v>
      </c>
      <c r="F49" s="259">
        <v>10160516.93</v>
      </c>
      <c r="G49" s="259">
        <v>10955552.613</v>
      </c>
      <c r="H49" s="259">
        <v>3232742.9669999997</v>
      </c>
      <c r="I49" s="259">
        <v>145961192.91300002</v>
      </c>
      <c r="J49" s="303">
        <v>89.343446859146042</v>
      </c>
    </row>
    <row r="50" spans="1:10" ht="15" customHeight="1" x14ac:dyDescent="0.2">
      <c r="A50" s="307"/>
      <c r="B50" s="259"/>
      <c r="C50" s="259"/>
      <c r="D50" s="259"/>
      <c r="E50" s="259"/>
      <c r="F50" s="259"/>
      <c r="G50" s="259"/>
      <c r="H50" s="259"/>
      <c r="I50" s="259"/>
      <c r="J50" s="303">
        <v>0</v>
      </c>
    </row>
    <row r="51" spans="1:10" ht="15" customHeight="1" x14ac:dyDescent="0.2">
      <c r="A51" s="308" t="s">
        <v>326</v>
      </c>
      <c r="B51" s="259">
        <v>7911300.4340000022</v>
      </c>
      <c r="C51" s="259">
        <v>3568927.6999999881</v>
      </c>
      <c r="D51" s="259">
        <v>-3668021.8019999936</v>
      </c>
      <c r="E51" s="259">
        <v>-99094.16700001061</v>
      </c>
      <c r="F51" s="259">
        <v>13549979.115999997</v>
      </c>
      <c r="G51" s="259">
        <v>-2100676.9670000002</v>
      </c>
      <c r="H51" s="259">
        <v>-1851801.6779999996</v>
      </c>
      <c r="I51" s="259">
        <v>17409706.737999987</v>
      </c>
      <c r="J51" s="303">
        <v>10.656553140853942</v>
      </c>
    </row>
    <row r="52" spans="1:10" ht="15" customHeight="1" x14ac:dyDescent="0.2">
      <c r="A52" s="307"/>
      <c r="B52" s="259"/>
      <c r="C52" s="259"/>
      <c r="D52" s="259"/>
      <c r="E52" s="259"/>
      <c r="F52" s="259"/>
      <c r="G52" s="259"/>
      <c r="H52" s="259"/>
      <c r="I52" s="259"/>
      <c r="J52" s="303">
        <v>0</v>
      </c>
    </row>
    <row r="53" spans="1:10" ht="15" customHeight="1" x14ac:dyDescent="0.2">
      <c r="A53" s="306" t="s">
        <v>293</v>
      </c>
      <c r="B53" s="259">
        <v>1018506.598</v>
      </c>
      <c r="C53" s="259">
        <v>12442406</v>
      </c>
      <c r="D53" s="259">
        <v>1728899</v>
      </c>
      <c r="E53" s="259">
        <v>14171305.215</v>
      </c>
      <c r="F53" s="259">
        <v>842051.52800000005</v>
      </c>
      <c r="G53" s="259">
        <v>884917.57900000003</v>
      </c>
      <c r="H53" s="259">
        <v>251616.6</v>
      </c>
      <c r="I53" s="259">
        <v>17168397.520000003</v>
      </c>
      <c r="J53" s="303">
        <v>10.508846775451367</v>
      </c>
    </row>
    <row r="54" spans="1:10" ht="15" customHeight="1" x14ac:dyDescent="0.2">
      <c r="A54" s="306" t="s">
        <v>327</v>
      </c>
      <c r="B54" s="259"/>
      <c r="C54" s="259"/>
      <c r="D54" s="259"/>
      <c r="E54" s="259"/>
      <c r="F54" s="259"/>
      <c r="G54" s="259"/>
      <c r="H54" s="259"/>
      <c r="I54" s="259">
        <v>0</v>
      </c>
      <c r="J54" s="305"/>
    </row>
    <row r="55" spans="1:10" ht="15" customHeight="1" x14ac:dyDescent="0.2">
      <c r="A55" s="306" t="s">
        <v>309</v>
      </c>
      <c r="B55" s="259"/>
      <c r="C55" s="259"/>
      <c r="D55" s="259"/>
      <c r="E55" s="259"/>
      <c r="F55" s="259"/>
      <c r="G55" s="259"/>
      <c r="H55" s="259"/>
      <c r="I55" s="259">
        <v>0</v>
      </c>
      <c r="J55" s="305"/>
    </row>
    <row r="56" spans="1:10" ht="15" customHeight="1" x14ac:dyDescent="0.2">
      <c r="A56" s="302"/>
      <c r="B56" s="259"/>
      <c r="C56" s="259"/>
      <c r="D56" s="259"/>
      <c r="E56" s="259"/>
      <c r="F56" s="259"/>
      <c r="G56" s="259"/>
      <c r="H56" s="259"/>
      <c r="I56" s="259"/>
      <c r="J56" s="309"/>
    </row>
    <row r="57" spans="1:10" ht="15" customHeight="1" x14ac:dyDescent="0.2">
      <c r="A57" s="301" t="s">
        <v>328</v>
      </c>
      <c r="B57" s="259">
        <v>6892793.836000002</v>
      </c>
      <c r="C57" s="259">
        <v>-8873478.3000000119</v>
      </c>
      <c r="D57" s="259">
        <v>-5396920.8019999936</v>
      </c>
      <c r="E57" s="259">
        <v>-14270399.38200001</v>
      </c>
      <c r="F57" s="259">
        <v>12707927.587999996</v>
      </c>
      <c r="G57" s="259">
        <v>-2985594.5460000001</v>
      </c>
      <c r="H57" s="259">
        <v>-2103418.2779999995</v>
      </c>
      <c r="I57" s="259">
        <v>241309.21799998777</v>
      </c>
      <c r="J57" s="303">
        <v>0.14770636540257961</v>
      </c>
    </row>
    <row r="58" spans="1:10" ht="15" customHeight="1" thickBot="1" x14ac:dyDescent="0.25">
      <c r="A58" s="310"/>
      <c r="B58" s="260"/>
      <c r="C58" s="260"/>
      <c r="D58" s="260"/>
      <c r="E58" s="260"/>
      <c r="F58" s="260"/>
      <c r="G58" s="260"/>
      <c r="H58" s="260"/>
      <c r="I58" s="260"/>
      <c r="J58" s="311"/>
    </row>
    <row r="59" spans="1:10" ht="8.25" customHeight="1" thickTop="1" x14ac:dyDescent="0.2">
      <c r="A59" s="301"/>
      <c r="B59" s="259"/>
      <c r="C59" s="259"/>
      <c r="D59" s="259"/>
      <c r="E59" s="259"/>
      <c r="F59" s="259"/>
      <c r="G59" s="259"/>
      <c r="H59" s="259"/>
      <c r="I59" s="259"/>
      <c r="J59" s="303"/>
    </row>
    <row r="60" spans="1:10" ht="15" customHeight="1" x14ac:dyDescent="0.2">
      <c r="A60" s="1135" t="s">
        <v>320</v>
      </c>
      <c r="B60" s="1135"/>
      <c r="C60" s="1135"/>
      <c r="D60" s="1135"/>
      <c r="E60" s="1135"/>
      <c r="F60" s="1135"/>
      <c r="G60" s="1135"/>
      <c r="H60" s="1135"/>
      <c r="I60" s="1135"/>
      <c r="J60" s="1135"/>
    </row>
    <row r="61" spans="1:10" x14ac:dyDescent="0.2">
      <c r="A61" s="300"/>
      <c r="B61" s="300"/>
      <c r="C61" s="300"/>
      <c r="D61" s="300"/>
      <c r="E61" s="300"/>
      <c r="F61" s="300"/>
      <c r="G61" s="300"/>
      <c r="H61" s="300"/>
      <c r="I61" s="312"/>
      <c r="J61" s="300"/>
    </row>
  </sheetData>
  <mergeCells count="11">
    <mergeCell ref="A60:J60"/>
    <mergeCell ref="A2:J2"/>
    <mergeCell ref="A5:A7"/>
    <mergeCell ref="B5:B7"/>
    <mergeCell ref="C5:D6"/>
    <mergeCell ref="E5:E7"/>
    <mergeCell ref="F5:F7"/>
    <mergeCell ref="G5:G7"/>
    <mergeCell ref="H5:H7"/>
    <mergeCell ref="J5:J7"/>
    <mergeCell ref="A3:J3"/>
  </mergeCell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Z67"/>
  <sheetViews>
    <sheetView showGridLines="0" workbookViewId="0"/>
  </sheetViews>
  <sheetFormatPr baseColWidth="10" defaultColWidth="0" defaultRowHeight="15" zeroHeight="1" x14ac:dyDescent="0.2"/>
  <cols>
    <col min="1" max="1" width="53" style="8" customWidth="1"/>
    <col min="2" max="2" width="12.42578125" style="8" customWidth="1"/>
    <col min="3" max="3" width="13.85546875" style="8" customWidth="1"/>
    <col min="4" max="4" width="16.28515625" style="8" customWidth="1"/>
    <col min="5" max="5" width="13.5703125" style="8" customWidth="1"/>
    <col min="6" max="6" width="12.140625" style="8" customWidth="1"/>
    <col min="7" max="7" width="14.5703125" style="8" customWidth="1"/>
    <col min="8" max="8" width="12.42578125" style="8" customWidth="1"/>
    <col min="9" max="9" width="13.28515625" style="8" customWidth="1"/>
    <col min="10" max="10" width="12" style="8" customWidth="1"/>
    <col min="11" max="11" width="3.28515625" style="8" customWidth="1"/>
    <col min="12" max="16384" width="11.42578125" style="8" hidden="1"/>
  </cols>
  <sheetData>
    <row r="1" spans="1:26" s="59" customFormat="1" ht="15" customHeight="1" x14ac:dyDescent="0.2">
      <c r="A1" s="36"/>
      <c r="B1" s="280"/>
      <c r="C1" s="280"/>
      <c r="D1" s="280"/>
      <c r="E1" s="280"/>
      <c r="F1" s="280"/>
      <c r="G1" s="280"/>
      <c r="H1" s="280"/>
      <c r="I1" s="281"/>
      <c r="J1" s="280"/>
    </row>
    <row r="2" spans="1:26" s="5" customFormat="1" ht="15" customHeight="1" x14ac:dyDescent="0.2">
      <c r="A2" s="1137" t="s">
        <v>499</v>
      </c>
      <c r="B2" s="1137"/>
      <c r="C2" s="1137"/>
      <c r="D2" s="1137"/>
      <c r="E2" s="1137"/>
      <c r="F2" s="1137"/>
      <c r="G2" s="1137"/>
      <c r="H2" s="1137"/>
      <c r="I2" s="1137"/>
      <c r="J2" s="1137"/>
      <c r="K2" s="629"/>
      <c r="L2" s="629"/>
      <c r="M2" s="629"/>
      <c r="N2" s="629"/>
      <c r="O2" s="629"/>
      <c r="P2" s="629"/>
      <c r="Q2" s="629"/>
      <c r="R2" s="629"/>
      <c r="S2" s="629"/>
      <c r="T2" s="629"/>
      <c r="U2" s="629"/>
      <c r="V2" s="629"/>
      <c r="W2" s="629"/>
      <c r="X2" s="629"/>
      <c r="Y2" s="629"/>
      <c r="Z2" s="629"/>
    </row>
    <row r="3" spans="1:26" s="634" customFormat="1" ht="35.1" customHeight="1" x14ac:dyDescent="0.2">
      <c r="A3" s="1121" t="s">
        <v>1298</v>
      </c>
      <c r="B3" s="915"/>
      <c r="C3" s="915"/>
      <c r="D3" s="915"/>
      <c r="E3" s="915"/>
      <c r="F3" s="915"/>
      <c r="G3" s="915"/>
      <c r="H3" s="915"/>
      <c r="I3" s="915"/>
      <c r="J3" s="915"/>
    </row>
    <row r="4" spans="1:26" s="634" customFormat="1" ht="21" customHeight="1" thickBot="1" x14ac:dyDescent="0.25">
      <c r="A4" s="874"/>
      <c r="B4" s="635"/>
      <c r="C4" s="635"/>
      <c r="D4" s="635"/>
      <c r="E4" s="635"/>
      <c r="F4" s="635"/>
      <c r="G4" s="635"/>
      <c r="H4" s="635"/>
      <c r="I4" s="635"/>
      <c r="J4" s="635"/>
    </row>
    <row r="5" spans="1:26" ht="21" customHeight="1" thickTop="1" x14ac:dyDescent="0.2">
      <c r="A5" s="1138" t="s">
        <v>53</v>
      </c>
      <c r="B5" s="1096" t="s">
        <v>235</v>
      </c>
      <c r="C5" s="921" t="s">
        <v>140</v>
      </c>
      <c r="D5" s="921"/>
      <c r="E5" s="1096" t="s">
        <v>236</v>
      </c>
      <c r="F5" s="1096" t="s">
        <v>237</v>
      </c>
      <c r="G5" s="1096" t="s">
        <v>238</v>
      </c>
      <c r="H5" s="1096" t="s">
        <v>239</v>
      </c>
      <c r="I5" s="63" t="s">
        <v>120</v>
      </c>
      <c r="J5" s="1108" t="s">
        <v>191</v>
      </c>
    </row>
    <row r="6" spans="1:26" ht="21" customHeight="1" thickBot="1" x14ac:dyDescent="0.25">
      <c r="A6" s="1139"/>
      <c r="B6" s="1097"/>
      <c r="C6" s="1124"/>
      <c r="D6" s="1124"/>
      <c r="E6" s="1097"/>
      <c r="F6" s="1097"/>
      <c r="G6" s="1097"/>
      <c r="H6" s="1097"/>
      <c r="I6" s="168" t="s">
        <v>18</v>
      </c>
      <c r="J6" s="1109"/>
    </row>
    <row r="7" spans="1:26" ht="30" customHeight="1" thickBot="1" x14ac:dyDescent="0.25">
      <c r="A7" s="1140"/>
      <c r="B7" s="1098"/>
      <c r="C7" s="170" t="s">
        <v>240</v>
      </c>
      <c r="D7" s="170" t="s">
        <v>241</v>
      </c>
      <c r="E7" s="1098"/>
      <c r="F7" s="1098"/>
      <c r="G7" s="1098"/>
      <c r="H7" s="1098"/>
      <c r="I7" s="64" t="s">
        <v>120</v>
      </c>
      <c r="J7" s="1110"/>
    </row>
    <row r="8" spans="1:26" ht="15" customHeight="1" thickTop="1" x14ac:dyDescent="0.2">
      <c r="A8" s="611"/>
      <c r="B8" s="768"/>
      <c r="C8" s="611"/>
      <c r="D8" s="611"/>
      <c r="E8" s="611"/>
      <c r="F8" s="768"/>
      <c r="G8" s="768"/>
      <c r="H8" s="611"/>
      <c r="I8" s="611"/>
      <c r="J8" s="611"/>
    </row>
    <row r="9" spans="1:26" ht="15" customHeight="1" x14ac:dyDescent="0.2">
      <c r="A9" s="282" t="s">
        <v>54</v>
      </c>
      <c r="B9" s="769"/>
      <c r="C9" s="769"/>
      <c r="D9" s="769"/>
      <c r="E9" s="769"/>
      <c r="F9" s="769"/>
      <c r="G9" s="769"/>
      <c r="H9" s="769"/>
      <c r="I9" s="283"/>
      <c r="J9" s="284"/>
    </row>
    <row r="10" spans="1:26" ht="15" customHeight="1" thickBot="1" x14ac:dyDescent="0.25">
      <c r="A10" s="770"/>
      <c r="B10" s="771"/>
      <c r="C10" s="772"/>
      <c r="D10" s="771"/>
      <c r="E10" s="771"/>
      <c r="F10" s="771"/>
      <c r="G10" s="771"/>
      <c r="H10" s="771"/>
      <c r="I10" s="773"/>
      <c r="J10" s="774"/>
    </row>
    <row r="11" spans="1:26" ht="15" customHeight="1" x14ac:dyDescent="0.2">
      <c r="A11" s="285" t="s">
        <v>192</v>
      </c>
      <c r="B11" s="286">
        <v>17223857.03198</v>
      </c>
      <c r="C11" s="286">
        <v>67761545.214289993</v>
      </c>
      <c r="D11" s="286">
        <v>12870292.36465</v>
      </c>
      <c r="E11" s="286">
        <v>80631837.578939989</v>
      </c>
      <c r="F11" s="286">
        <v>21275360.102320001</v>
      </c>
      <c r="G11" s="286">
        <v>8974614.4292399995</v>
      </c>
      <c r="H11" s="286">
        <v>590173.52229999995</v>
      </c>
      <c r="I11" s="286">
        <v>128695842.66477999</v>
      </c>
      <c r="J11" s="287">
        <v>72.415609687356238</v>
      </c>
    </row>
    <row r="12" spans="1:26" ht="15" customHeight="1" x14ac:dyDescent="0.2">
      <c r="A12" s="285" t="s">
        <v>242</v>
      </c>
      <c r="B12" s="288">
        <v>0</v>
      </c>
      <c r="C12" s="288">
        <v>37410136.568949997</v>
      </c>
      <c r="D12" s="288"/>
      <c r="E12" s="286">
        <v>37410136.568949997</v>
      </c>
      <c r="F12" s="288">
        <v>1124276.6112500001</v>
      </c>
      <c r="G12" s="288">
        <v>0</v>
      </c>
      <c r="H12" s="288">
        <v>925523.50667000003</v>
      </c>
      <c r="I12" s="286">
        <v>39459936.686869994</v>
      </c>
      <c r="J12" s="287">
        <v>22.203633887749344</v>
      </c>
    </row>
    <row r="13" spans="1:26" ht="15" customHeight="1" x14ac:dyDescent="0.2">
      <c r="A13" s="289" t="s">
        <v>243</v>
      </c>
      <c r="B13" s="288">
        <v>17223857.03198</v>
      </c>
      <c r="C13" s="288">
        <v>105171681.78323999</v>
      </c>
      <c r="D13" s="288">
        <v>12870292.36465</v>
      </c>
      <c r="E13" s="286">
        <v>118041974.14788999</v>
      </c>
      <c r="F13" s="288">
        <v>22399636.713569999</v>
      </c>
      <c r="G13" s="288">
        <v>8974614.4292399995</v>
      </c>
      <c r="H13" s="288">
        <v>1515697.0289699999</v>
      </c>
      <c r="I13" s="286">
        <v>168155779.35164997</v>
      </c>
      <c r="J13" s="287">
        <v>94.619243575105571</v>
      </c>
    </row>
    <row r="14" spans="1:26" ht="15" customHeight="1" x14ac:dyDescent="0.2">
      <c r="A14" s="78" t="s">
        <v>295</v>
      </c>
      <c r="B14" s="288">
        <v>3302847.7074899999</v>
      </c>
      <c r="C14" s="288">
        <v>1313169.1132299998</v>
      </c>
      <c r="D14" s="288">
        <v>319872.70698000002</v>
      </c>
      <c r="E14" s="286">
        <v>1633041.8202099998</v>
      </c>
      <c r="F14" s="288">
        <v>4262804.0701000001</v>
      </c>
      <c r="G14" s="288">
        <v>322968.51611999999</v>
      </c>
      <c r="H14" s="288">
        <v>40930.60974</v>
      </c>
      <c r="I14" s="286">
        <v>9562592.7236599997</v>
      </c>
      <c r="J14" s="287">
        <v>5.3807564248944129</v>
      </c>
    </row>
    <row r="15" spans="1:26" ht="15" customHeight="1" x14ac:dyDescent="0.2">
      <c r="A15" s="78" t="s">
        <v>296</v>
      </c>
      <c r="B15" s="288">
        <v>3263482.0064400001</v>
      </c>
      <c r="C15" s="288">
        <v>63307.148560000001</v>
      </c>
      <c r="D15" s="288">
        <v>53056.182639999999</v>
      </c>
      <c r="E15" s="286">
        <v>116363.3312</v>
      </c>
      <c r="F15" s="288">
        <v>4188985.0090800002</v>
      </c>
      <c r="G15" s="288">
        <v>6055.4932399999998</v>
      </c>
      <c r="H15" s="288">
        <v>2911.8003899999999</v>
      </c>
      <c r="I15" s="286">
        <v>7577797.6403500009</v>
      </c>
      <c r="J15" s="287">
        <v>4.2639359970835375</v>
      </c>
    </row>
    <row r="16" spans="1:26" ht="15" customHeight="1" x14ac:dyDescent="0.2">
      <c r="A16" s="78" t="s">
        <v>297</v>
      </c>
      <c r="B16" s="288">
        <v>39365.701050000003</v>
      </c>
      <c r="C16" s="288">
        <v>1249861.9646699999</v>
      </c>
      <c r="D16" s="288">
        <v>266816.52434</v>
      </c>
      <c r="E16" s="286">
        <v>1516678.4890099999</v>
      </c>
      <c r="F16" s="288">
        <v>73819.061019999994</v>
      </c>
      <c r="G16" s="288">
        <v>316913.02288</v>
      </c>
      <c r="H16" s="288">
        <v>38018.809350000003</v>
      </c>
      <c r="I16" s="286">
        <v>1984795.0833099999</v>
      </c>
      <c r="J16" s="287">
        <v>1.1168204278108751</v>
      </c>
    </row>
    <row r="17" spans="1:10" ht="15" customHeight="1" thickBot="1" x14ac:dyDescent="0.25">
      <c r="A17" s="282" t="s">
        <v>298</v>
      </c>
      <c r="B17" s="288">
        <v>20526704.739470001</v>
      </c>
      <c r="C17" s="288">
        <v>106484850.89647</v>
      </c>
      <c r="D17" s="288">
        <v>13190165.071629999</v>
      </c>
      <c r="E17" s="286">
        <v>119675015.9681</v>
      </c>
      <c r="F17" s="288">
        <v>26662440.783670001</v>
      </c>
      <c r="G17" s="288">
        <v>9297582.9453599993</v>
      </c>
      <c r="H17" s="288">
        <v>1556627.6387099999</v>
      </c>
      <c r="I17" s="286">
        <v>177718372.07530999</v>
      </c>
      <c r="J17" s="287">
        <v>100</v>
      </c>
    </row>
    <row r="18" spans="1:10" ht="15" customHeight="1" x14ac:dyDescent="0.2">
      <c r="A18" s="775"/>
      <c r="B18" s="776"/>
      <c r="C18" s="776"/>
      <c r="D18" s="776"/>
      <c r="E18" s="776"/>
      <c r="F18" s="776"/>
      <c r="G18" s="776"/>
      <c r="H18" s="776"/>
      <c r="I18" s="776"/>
      <c r="J18" s="777"/>
    </row>
    <row r="19" spans="1:10" ht="15" customHeight="1" x14ac:dyDescent="0.2">
      <c r="A19" s="282" t="s">
        <v>55</v>
      </c>
      <c r="B19" s="288"/>
      <c r="C19" s="288"/>
      <c r="D19" s="288"/>
      <c r="E19" s="288"/>
      <c r="F19" s="288"/>
      <c r="G19" s="288"/>
      <c r="H19" s="288"/>
      <c r="I19" s="288"/>
      <c r="J19" s="287"/>
    </row>
    <row r="20" spans="1:10" ht="15" customHeight="1" thickBot="1" x14ac:dyDescent="0.25">
      <c r="A20" s="770"/>
      <c r="B20" s="778"/>
      <c r="C20" s="778"/>
      <c r="D20" s="778"/>
      <c r="E20" s="778"/>
      <c r="F20" s="778"/>
      <c r="G20" s="778"/>
      <c r="H20" s="778"/>
      <c r="I20" s="778"/>
      <c r="J20" s="779"/>
    </row>
    <row r="21" spans="1:10" ht="15" customHeight="1" x14ac:dyDescent="0.2">
      <c r="A21" s="285" t="s">
        <v>247</v>
      </c>
      <c r="B21" s="288">
        <v>3879859.2676200001</v>
      </c>
      <c r="C21" s="288">
        <v>56534020.717600003</v>
      </c>
      <c r="D21" s="288">
        <v>16801309.408160001</v>
      </c>
      <c r="E21" s="286">
        <v>73335330.125760004</v>
      </c>
      <c r="F21" s="288">
        <v>528277.54073000001</v>
      </c>
      <c r="G21" s="288">
        <v>2992906.9195300001</v>
      </c>
      <c r="H21" s="288">
        <v>2459008.7435099999</v>
      </c>
      <c r="I21" s="286">
        <v>83195382.597149998</v>
      </c>
      <c r="J21" s="287">
        <v>46.813045621358214</v>
      </c>
    </row>
    <row r="22" spans="1:10" ht="15" customHeight="1" x14ac:dyDescent="0.2">
      <c r="A22" s="290" t="s">
        <v>275</v>
      </c>
      <c r="B22" s="288">
        <v>914179.23554999998</v>
      </c>
      <c r="C22" s="288">
        <v>14557972.425039999</v>
      </c>
      <c r="D22" s="288">
        <v>4840946.3920099996</v>
      </c>
      <c r="E22" s="286">
        <v>19398918.817049999</v>
      </c>
      <c r="F22" s="288">
        <v>3950.5099599999999</v>
      </c>
      <c r="G22" s="288">
        <v>140800.51102999999</v>
      </c>
      <c r="H22" s="288">
        <v>712491.40049999999</v>
      </c>
      <c r="I22" s="286">
        <v>21170340.474089999</v>
      </c>
      <c r="J22" s="287">
        <v>11.91229709504589</v>
      </c>
    </row>
    <row r="23" spans="1:10" ht="15" customHeight="1" x14ac:dyDescent="0.2">
      <c r="A23" s="285" t="s">
        <v>249</v>
      </c>
      <c r="B23" s="288">
        <v>87064.357069999998</v>
      </c>
      <c r="C23" s="288">
        <v>1525373.3291499999</v>
      </c>
      <c r="D23" s="288">
        <v>485003.31848999998</v>
      </c>
      <c r="E23" s="286">
        <v>2010376.6476399999</v>
      </c>
      <c r="F23" s="288">
        <v>2224.3893699999999</v>
      </c>
      <c r="G23" s="288">
        <v>138586.78669000001</v>
      </c>
      <c r="H23" s="288">
        <v>72233.881240000002</v>
      </c>
      <c r="I23" s="286">
        <v>2310486.06201</v>
      </c>
      <c r="J23" s="287">
        <v>1.3000828417620818</v>
      </c>
    </row>
    <row r="24" spans="1:10" ht="15" customHeight="1" x14ac:dyDescent="0.2">
      <c r="A24" s="285" t="s">
        <v>300</v>
      </c>
      <c r="B24" s="288">
        <v>472282.66645000002</v>
      </c>
      <c r="C24" s="288">
        <v>8528026.6325800009</v>
      </c>
      <c r="D24" s="288">
        <v>2843810.7201899998</v>
      </c>
      <c r="E24" s="286">
        <v>11371837.352770001</v>
      </c>
      <c r="F24" s="288">
        <v>37627.484850000001</v>
      </c>
      <c r="G24" s="288">
        <v>4673353.2615400003</v>
      </c>
      <c r="H24" s="288">
        <v>425805.81978000002</v>
      </c>
      <c r="I24" s="286">
        <v>16980906.585390002</v>
      </c>
      <c r="J24" s="287">
        <v>9.5549528093776193</v>
      </c>
    </row>
    <row r="25" spans="1:10" ht="15" customHeight="1" x14ac:dyDescent="0.2">
      <c r="A25" s="285" t="s">
        <v>250</v>
      </c>
      <c r="B25" s="288">
        <v>2471632.2233500001</v>
      </c>
      <c r="C25" s="288">
        <v>5104919.3273899993</v>
      </c>
      <c r="D25" s="288"/>
      <c r="E25" s="286">
        <v>5104919.3273899993</v>
      </c>
      <c r="F25" s="288">
        <v>19047988.619800001</v>
      </c>
      <c r="G25" s="288">
        <v>-9985</v>
      </c>
      <c r="H25" s="288"/>
      <c r="I25" s="286">
        <v>26614555.170540001</v>
      </c>
      <c r="J25" s="287">
        <v>14.975691516722767</v>
      </c>
    </row>
    <row r="26" spans="1:10" ht="15" customHeight="1" x14ac:dyDescent="0.2">
      <c r="A26" s="290" t="s">
        <v>251</v>
      </c>
      <c r="B26" s="288">
        <v>748380.52709999995</v>
      </c>
      <c r="C26" s="286"/>
      <c r="D26" s="286"/>
      <c r="E26" s="286"/>
      <c r="F26" s="288">
        <v>3288913</v>
      </c>
      <c r="G26" s="288"/>
      <c r="H26" s="288"/>
      <c r="I26" s="286">
        <v>4037293.5271000001</v>
      </c>
      <c r="J26" s="287">
        <v>2.2717367258963836</v>
      </c>
    </row>
    <row r="27" spans="1:10" ht="15" customHeight="1" x14ac:dyDescent="0.2">
      <c r="A27" s="291" t="s">
        <v>276</v>
      </c>
      <c r="B27" s="288">
        <v>748380.52709999995</v>
      </c>
      <c r="C27" s="286"/>
      <c r="D27" s="286"/>
      <c r="E27" s="286"/>
      <c r="F27" s="288"/>
      <c r="G27" s="288"/>
      <c r="H27" s="288"/>
      <c r="I27" s="286">
        <v>748380.52709999995</v>
      </c>
      <c r="J27" s="287">
        <v>0.42110476162974642</v>
      </c>
    </row>
    <row r="28" spans="1:10" ht="15" customHeight="1" x14ac:dyDescent="0.2">
      <c r="A28" s="291" t="s">
        <v>253</v>
      </c>
      <c r="B28" s="288"/>
      <c r="C28" s="286"/>
      <c r="D28" s="286"/>
      <c r="E28" s="286"/>
      <c r="F28" s="288">
        <v>3288912.5888899998</v>
      </c>
      <c r="G28" s="288"/>
      <c r="H28" s="288"/>
      <c r="I28" s="286">
        <v>3288912.5888899998</v>
      </c>
      <c r="J28" s="287">
        <v>1.8506317329399626</v>
      </c>
    </row>
    <row r="29" spans="1:10" ht="15" customHeight="1" x14ac:dyDescent="0.2">
      <c r="A29" s="285" t="s">
        <v>254</v>
      </c>
      <c r="B29" s="288"/>
      <c r="C29" s="286"/>
      <c r="D29" s="286"/>
      <c r="E29" s="286"/>
      <c r="F29" s="288">
        <v>15496373.6198</v>
      </c>
      <c r="G29" s="288"/>
      <c r="H29" s="288"/>
      <c r="I29" s="286">
        <v>15496373.6198</v>
      </c>
      <c r="J29" s="287">
        <v>8.7196238851621111</v>
      </c>
    </row>
    <row r="30" spans="1:10" ht="15" customHeight="1" x14ac:dyDescent="0.2">
      <c r="A30" s="190" t="s">
        <v>255</v>
      </c>
      <c r="B30" s="288">
        <v>1723251.6962499998</v>
      </c>
      <c r="C30" s="288">
        <v>5104919.3273899993</v>
      </c>
      <c r="D30" s="288"/>
      <c r="E30" s="286">
        <v>5104919.3273899993</v>
      </c>
      <c r="F30" s="288">
        <v>262702</v>
      </c>
      <c r="G30" s="288">
        <v>-9985</v>
      </c>
      <c r="H30" s="288"/>
      <c r="I30" s="286">
        <v>7080888.0236399993</v>
      </c>
      <c r="J30" s="287">
        <v>3.9843309056642719</v>
      </c>
    </row>
    <row r="31" spans="1:10" ht="15" customHeight="1" x14ac:dyDescent="0.2">
      <c r="A31" s="291" t="s">
        <v>301</v>
      </c>
      <c r="B31" s="288">
        <v>1355891.86785</v>
      </c>
      <c r="C31" s="288"/>
      <c r="D31" s="288"/>
      <c r="E31" s="288"/>
      <c r="F31" s="286"/>
      <c r="G31" s="288"/>
      <c r="H31" s="288"/>
      <c r="I31" s="286">
        <v>1355891.86785</v>
      </c>
      <c r="J31" s="287">
        <v>0.76294411884181945</v>
      </c>
    </row>
    <row r="32" spans="1:10" ht="15" customHeight="1" x14ac:dyDescent="0.2">
      <c r="A32" s="291" t="s">
        <v>278</v>
      </c>
      <c r="B32" s="288"/>
      <c r="C32" s="288">
        <v>2287360.8824</v>
      </c>
      <c r="D32" s="288"/>
      <c r="E32" s="286">
        <v>2287360.8824</v>
      </c>
      <c r="F32" s="288"/>
      <c r="G32" s="288"/>
      <c r="H32" s="288"/>
      <c r="I32" s="286">
        <v>2287360.8824</v>
      </c>
      <c r="J32" s="287">
        <v>1.28707058009214</v>
      </c>
    </row>
    <row r="33" spans="1:10" ht="15" customHeight="1" x14ac:dyDescent="0.2">
      <c r="A33" s="292" t="s">
        <v>279</v>
      </c>
      <c r="B33" s="288"/>
      <c r="C33" s="288">
        <v>2647020.8809400001</v>
      </c>
      <c r="D33" s="288"/>
      <c r="E33" s="286">
        <v>2647020.8809400001</v>
      </c>
      <c r="F33" s="288"/>
      <c r="G33" s="288"/>
      <c r="H33" s="288"/>
      <c r="I33" s="286">
        <v>2647020.8809400001</v>
      </c>
      <c r="J33" s="287">
        <v>1.4894469547685805</v>
      </c>
    </row>
    <row r="34" spans="1:10" ht="15" customHeight="1" x14ac:dyDescent="0.2">
      <c r="A34" s="291" t="s">
        <v>329</v>
      </c>
      <c r="B34" s="288">
        <v>9251.6503100000009</v>
      </c>
      <c r="C34" s="288"/>
      <c r="D34" s="288"/>
      <c r="E34" s="288"/>
      <c r="F34" s="288"/>
      <c r="G34" s="288"/>
      <c r="H34" s="288"/>
      <c r="I34" s="286">
        <v>9251.6503100000009</v>
      </c>
      <c r="J34" s="287">
        <v>5.2057928518946363E-3</v>
      </c>
    </row>
    <row r="35" spans="1:10" ht="15" customHeight="1" x14ac:dyDescent="0.2">
      <c r="A35" s="291" t="s">
        <v>330</v>
      </c>
      <c r="B35" s="288"/>
      <c r="C35" s="288">
        <v>148.05004</v>
      </c>
      <c r="D35" s="288"/>
      <c r="E35" s="286">
        <v>148.05004</v>
      </c>
      <c r="F35" s="288"/>
      <c r="G35" s="288"/>
      <c r="H35" s="288"/>
      <c r="I35" s="286">
        <v>148.05004</v>
      </c>
      <c r="J35" s="287">
        <v>8.3305984784320594E-5</v>
      </c>
    </row>
    <row r="36" spans="1:10" ht="15" customHeight="1" x14ac:dyDescent="0.2">
      <c r="A36" s="291" t="s">
        <v>281</v>
      </c>
      <c r="B36" s="288">
        <v>625.13471000000004</v>
      </c>
      <c r="C36" s="288">
        <v>166264.47065</v>
      </c>
      <c r="D36" s="288"/>
      <c r="E36" s="286">
        <v>166264.47065</v>
      </c>
      <c r="F36" s="288"/>
      <c r="G36" s="288"/>
      <c r="H36" s="288"/>
      <c r="I36" s="286">
        <v>166889.60536000002</v>
      </c>
      <c r="J36" s="287">
        <v>9.3906782630936339E-2</v>
      </c>
    </row>
    <row r="37" spans="1:10" ht="15" customHeight="1" x14ac:dyDescent="0.2">
      <c r="A37" s="291" t="s">
        <v>331</v>
      </c>
      <c r="B37" s="288">
        <v>13090.435100000001</v>
      </c>
      <c r="C37" s="288">
        <v>12558.84433</v>
      </c>
      <c r="D37" s="288"/>
      <c r="E37" s="286">
        <v>12558.84433</v>
      </c>
      <c r="F37" s="288">
        <v>-15682.352140000001</v>
      </c>
      <c r="G37" s="288">
        <v>-9966.9272899999996</v>
      </c>
      <c r="H37" s="288"/>
      <c r="I37" s="286">
        <v>1.8189894035458565E-12</v>
      </c>
      <c r="J37" s="287">
        <v>1.0235235571340036E-18</v>
      </c>
    </row>
    <row r="38" spans="1:10" ht="15" customHeight="1" x14ac:dyDescent="0.2">
      <c r="A38" s="291" t="s">
        <v>332</v>
      </c>
      <c r="B38" s="288">
        <v>3194.5841799999998</v>
      </c>
      <c r="C38" s="288"/>
      <c r="D38" s="288"/>
      <c r="E38" s="288"/>
      <c r="F38" s="288"/>
      <c r="G38" s="288"/>
      <c r="H38" s="288"/>
      <c r="I38" s="286">
        <v>3194.5841799999998</v>
      </c>
      <c r="J38" s="287">
        <v>1.7975542667284065E-3</v>
      </c>
    </row>
    <row r="39" spans="1:10" ht="15" customHeight="1" x14ac:dyDescent="0.2">
      <c r="A39" s="291" t="s">
        <v>333</v>
      </c>
      <c r="B39" s="288"/>
      <c r="C39" s="288"/>
      <c r="D39" s="288"/>
      <c r="E39" s="288"/>
      <c r="F39" s="288">
        <v>1653.50296</v>
      </c>
      <c r="G39" s="288"/>
      <c r="H39" s="288"/>
      <c r="I39" s="286">
        <v>1653.50296</v>
      </c>
      <c r="J39" s="287">
        <v>9.3040631685468674E-4</v>
      </c>
    </row>
    <row r="40" spans="1:10" ht="15" customHeight="1" x14ac:dyDescent="0.2">
      <c r="A40" s="291" t="s">
        <v>283</v>
      </c>
      <c r="B40" s="288"/>
      <c r="C40" s="288"/>
      <c r="D40" s="288"/>
      <c r="E40" s="288"/>
      <c r="F40" s="288">
        <v>59987.193120000004</v>
      </c>
      <c r="G40" s="288"/>
      <c r="H40" s="288"/>
      <c r="I40" s="286">
        <v>59987.193120000004</v>
      </c>
      <c r="J40" s="287">
        <v>3.3754075293115901E-2</v>
      </c>
    </row>
    <row r="41" spans="1:10" ht="15" customHeight="1" x14ac:dyDescent="0.2">
      <c r="A41" s="291" t="s">
        <v>302</v>
      </c>
      <c r="B41" s="288">
        <v>150524.31684000001</v>
      </c>
      <c r="C41" s="288"/>
      <c r="D41" s="288"/>
      <c r="E41" s="288"/>
      <c r="F41" s="288"/>
      <c r="G41" s="288"/>
      <c r="H41" s="288"/>
      <c r="I41" s="286">
        <v>150524.31684000001</v>
      </c>
      <c r="J41" s="287">
        <v>8.4698230735657312E-2</v>
      </c>
    </row>
    <row r="42" spans="1:10" ht="15" customHeight="1" x14ac:dyDescent="0.2">
      <c r="A42" s="291" t="s">
        <v>334</v>
      </c>
      <c r="B42" s="288">
        <v>194834.96113000001</v>
      </c>
      <c r="C42" s="288"/>
      <c r="D42" s="288"/>
      <c r="E42" s="288"/>
      <c r="F42" s="288">
        <v>218417.99497999999</v>
      </c>
      <c r="G42" s="288"/>
      <c r="H42" s="288"/>
      <c r="I42" s="286">
        <v>413252.95611000003</v>
      </c>
      <c r="J42" s="287">
        <v>0.23253249018896022</v>
      </c>
    </row>
    <row r="43" spans="1:10" ht="15" customHeight="1" x14ac:dyDescent="0.2">
      <c r="A43" s="292" t="s">
        <v>305</v>
      </c>
      <c r="B43" s="288">
        <v>-4161.2538699999996</v>
      </c>
      <c r="C43" s="288">
        <v>-8433.8009700000002</v>
      </c>
      <c r="D43" s="288"/>
      <c r="E43" s="286">
        <v>-8433.8009700000002</v>
      </c>
      <c r="F43" s="288">
        <v>-1673.87059</v>
      </c>
      <c r="G43" s="288">
        <v>-18.03312</v>
      </c>
      <c r="H43" s="288"/>
      <c r="I43" s="286">
        <v>-14286.958550000001</v>
      </c>
      <c r="J43" s="287">
        <v>-8.0391005066970528E-3</v>
      </c>
    </row>
    <row r="44" spans="1:10" ht="15" customHeight="1" x14ac:dyDescent="0.2">
      <c r="A44" s="282" t="s">
        <v>264</v>
      </c>
      <c r="B44" s="288">
        <v>7825017.7500400003</v>
      </c>
      <c r="C44" s="288">
        <v>86250312.431759998</v>
      </c>
      <c r="D44" s="288">
        <v>24971069.838849999</v>
      </c>
      <c r="E44" s="286">
        <v>111221382.27061</v>
      </c>
      <c r="F44" s="288">
        <v>19620068.544710003</v>
      </c>
      <c r="G44" s="288">
        <v>7935662.4787900001</v>
      </c>
      <c r="H44" s="288">
        <v>3669539.84503</v>
      </c>
      <c r="I44" s="286">
        <v>150271670.88918</v>
      </c>
      <c r="J44" s="287">
        <v>84.556069884266577</v>
      </c>
    </row>
    <row r="45" spans="1:10" ht="15" customHeight="1" x14ac:dyDescent="0.2">
      <c r="A45" s="290"/>
      <c r="B45" s="288"/>
      <c r="C45" s="288"/>
      <c r="D45" s="288"/>
      <c r="E45" s="288"/>
      <c r="F45" s="288"/>
      <c r="G45" s="288"/>
      <c r="H45" s="288"/>
      <c r="I45" s="286"/>
      <c r="J45" s="287"/>
    </row>
    <row r="46" spans="1:10" ht="15" customHeight="1" x14ac:dyDescent="0.2">
      <c r="A46" s="290"/>
      <c r="B46" s="286"/>
      <c r="C46" s="286"/>
      <c r="D46" s="286"/>
      <c r="E46" s="286"/>
      <c r="F46" s="286"/>
      <c r="G46" s="286"/>
      <c r="H46" s="286"/>
      <c r="I46" s="286"/>
      <c r="J46" s="293"/>
    </row>
    <row r="47" spans="1:10" ht="15" customHeight="1" x14ac:dyDescent="0.2">
      <c r="A47" s="282" t="s">
        <v>265</v>
      </c>
      <c r="B47" s="288"/>
      <c r="C47" s="288"/>
      <c r="D47" s="288"/>
      <c r="E47" s="288"/>
      <c r="F47" s="288"/>
      <c r="G47" s="288"/>
      <c r="H47" s="288"/>
      <c r="I47" s="286"/>
      <c r="J47" s="287"/>
    </row>
    <row r="48" spans="1:10" ht="15" customHeight="1" x14ac:dyDescent="0.2">
      <c r="A48" s="277" t="s">
        <v>224</v>
      </c>
      <c r="B48" s="288">
        <v>14826.90166</v>
      </c>
      <c r="C48" s="288">
        <v>239574.32548999999</v>
      </c>
      <c r="D48" s="288">
        <v>75131.24927</v>
      </c>
      <c r="E48" s="286">
        <v>314705.57475999999</v>
      </c>
      <c r="F48" s="288">
        <v>-2.86015</v>
      </c>
      <c r="G48" s="288">
        <v>21721.544470000001</v>
      </c>
      <c r="H48" s="288">
        <v>11063.155849999999</v>
      </c>
      <c r="I48" s="286">
        <v>362314.31658999994</v>
      </c>
      <c r="J48" s="287">
        <v>0.2038699276608642</v>
      </c>
    </row>
    <row r="49" spans="1:10" ht="15" customHeight="1" x14ac:dyDescent="0.2">
      <c r="A49" s="285" t="s">
        <v>285</v>
      </c>
      <c r="B49" s="288">
        <v>196918.40051000001</v>
      </c>
      <c r="C49" s="288">
        <v>732258.91939000005</v>
      </c>
      <c r="D49" s="288">
        <v>147309.68721999999</v>
      </c>
      <c r="E49" s="286">
        <v>879568.60661000002</v>
      </c>
      <c r="F49" s="288">
        <v>242682.37160000001</v>
      </c>
      <c r="G49" s="288">
        <v>103488.79174</v>
      </c>
      <c r="H49" s="288">
        <v>10.395189999999999</v>
      </c>
      <c r="I49" s="286">
        <v>1422668.56565</v>
      </c>
      <c r="J49" s="287">
        <v>0.80051856712210356</v>
      </c>
    </row>
    <row r="50" spans="1:10" ht="15" customHeight="1" x14ac:dyDescent="0.2">
      <c r="A50" s="285" t="s">
        <v>267</v>
      </c>
      <c r="B50" s="288">
        <v>-17.893070000000002</v>
      </c>
      <c r="C50" s="288">
        <v>4986304.0078600002</v>
      </c>
      <c r="D50" s="288"/>
      <c r="E50" s="286">
        <v>4986304.0078600002</v>
      </c>
      <c r="F50" s="288">
        <v>-3120460.3526499998</v>
      </c>
      <c r="G50" s="288">
        <v>58381.676160000003</v>
      </c>
      <c r="H50" s="288"/>
      <c r="I50" s="286">
        <v>1924207.4383000003</v>
      </c>
      <c r="J50" s="287">
        <v>1.0827284854289558</v>
      </c>
    </row>
    <row r="51" spans="1:10" ht="15" customHeight="1" x14ac:dyDescent="0.2">
      <c r="A51" s="242" t="s">
        <v>318</v>
      </c>
      <c r="B51" s="288">
        <v>88941.998749999999</v>
      </c>
      <c r="C51" s="286">
        <v>-3501888.3081800002</v>
      </c>
      <c r="D51" s="286">
        <v>266841.27484999999</v>
      </c>
      <c r="E51" s="286">
        <v>-3235047.03333</v>
      </c>
      <c r="F51" s="288">
        <v>3087404.8132500001</v>
      </c>
      <c r="G51" s="288">
        <v>22729.01382</v>
      </c>
      <c r="H51" s="288">
        <v>35971.20751</v>
      </c>
      <c r="I51" s="286">
        <v>-8.7311491370201111E-11</v>
      </c>
      <c r="J51" s="287">
        <v>-4.9129130742432175E-17</v>
      </c>
    </row>
    <row r="52" spans="1:10" ht="15" customHeight="1" x14ac:dyDescent="0.2">
      <c r="A52" s="285" t="s">
        <v>223</v>
      </c>
      <c r="B52" s="288">
        <v>63603</v>
      </c>
      <c r="C52" s="288">
        <v>991613.93987999996</v>
      </c>
      <c r="D52" s="288"/>
      <c r="E52" s="286">
        <v>991613.93987999996</v>
      </c>
      <c r="F52" s="288">
        <v>0</v>
      </c>
      <c r="G52" s="288"/>
      <c r="H52" s="288">
        <v>0</v>
      </c>
      <c r="I52" s="286">
        <v>1055216.93988</v>
      </c>
      <c r="J52" s="287">
        <v>0.59375793709883906</v>
      </c>
    </row>
    <row r="53" spans="1:10" ht="15" customHeight="1" x14ac:dyDescent="0.2">
      <c r="A53" s="282" t="s">
        <v>268</v>
      </c>
      <c r="B53" s="288">
        <v>364272.40785000002</v>
      </c>
      <c r="C53" s="288">
        <v>3447862.8844400002</v>
      </c>
      <c r="D53" s="288">
        <v>489282.21133999998</v>
      </c>
      <c r="E53" s="286">
        <v>3937145.0957800001</v>
      </c>
      <c r="F53" s="288">
        <v>209623.97205000045</v>
      </c>
      <c r="G53" s="288">
        <v>206321.02619</v>
      </c>
      <c r="H53" s="288">
        <v>47044.758549999999</v>
      </c>
      <c r="I53" s="286">
        <v>4764407.2604200011</v>
      </c>
      <c r="J53" s="287">
        <v>2.6808749173107631</v>
      </c>
    </row>
    <row r="54" spans="1:10" ht="15" customHeight="1" x14ac:dyDescent="0.2">
      <c r="A54" s="290"/>
      <c r="B54" s="288"/>
      <c r="C54" s="288"/>
      <c r="D54" s="288"/>
      <c r="E54" s="288"/>
      <c r="F54" s="288"/>
      <c r="G54" s="288"/>
      <c r="H54" s="288"/>
      <c r="I54" s="288"/>
      <c r="J54" s="287"/>
    </row>
    <row r="55" spans="1:10" ht="15" customHeight="1" x14ac:dyDescent="0.2">
      <c r="A55" s="282" t="s">
        <v>229</v>
      </c>
      <c r="B55" s="288">
        <v>8189290.1578900004</v>
      </c>
      <c r="C55" s="288">
        <v>89698175.316200003</v>
      </c>
      <c r="D55" s="288">
        <v>25460352.050189998</v>
      </c>
      <c r="E55" s="286">
        <v>115158527.36639</v>
      </c>
      <c r="F55" s="288">
        <v>19829692.516760003</v>
      </c>
      <c r="G55" s="288">
        <v>8141983.5049799997</v>
      </c>
      <c r="H55" s="288">
        <v>3716584.6035799999</v>
      </c>
      <c r="I55" s="286">
        <v>155036078.1496</v>
      </c>
      <c r="J55" s="287">
        <v>87.236944801577337</v>
      </c>
    </row>
    <row r="56" spans="1:10" ht="15" customHeight="1" x14ac:dyDescent="0.2">
      <c r="A56" s="290"/>
      <c r="B56" s="288"/>
      <c r="C56" s="288"/>
      <c r="D56" s="288"/>
      <c r="E56" s="288"/>
      <c r="F56" s="288"/>
      <c r="G56" s="288"/>
      <c r="H56" s="288"/>
      <c r="I56" s="288"/>
      <c r="J56" s="287"/>
    </row>
    <row r="57" spans="1:10" ht="15" customHeight="1" x14ac:dyDescent="0.2">
      <c r="A57" s="282" t="s">
        <v>335</v>
      </c>
      <c r="B57" s="288">
        <v>12337414.581580002</v>
      </c>
      <c r="C57" s="288">
        <v>16786675.580269992</v>
      </c>
      <c r="D57" s="288">
        <v>-12270186.978559999</v>
      </c>
      <c r="E57" s="286">
        <v>4516488.6017099936</v>
      </c>
      <c r="F57" s="288">
        <v>6832748.2669099979</v>
      </c>
      <c r="G57" s="288">
        <v>1155599.4403799996</v>
      </c>
      <c r="H57" s="288">
        <v>-2159956.9648700003</v>
      </c>
      <c r="I57" s="286">
        <v>22682293.925709993</v>
      </c>
      <c r="J57" s="287">
        <v>12.763055198422668</v>
      </c>
    </row>
    <row r="58" spans="1:10" ht="15" customHeight="1" x14ac:dyDescent="0.2">
      <c r="A58" s="284"/>
      <c r="B58" s="288"/>
      <c r="C58" s="288"/>
      <c r="D58" s="288"/>
      <c r="E58" s="288"/>
      <c r="F58" s="288"/>
      <c r="G58" s="288"/>
      <c r="H58" s="288"/>
      <c r="I58" s="288"/>
      <c r="J58" s="287"/>
    </row>
    <row r="59" spans="1:10" ht="15" customHeight="1" x14ac:dyDescent="0.2">
      <c r="A59" s="242" t="s">
        <v>293</v>
      </c>
      <c r="B59" s="288">
        <v>1051962.6900200001</v>
      </c>
      <c r="C59" s="288">
        <v>15147139.474370001</v>
      </c>
      <c r="D59" s="288">
        <v>4450704.4663199997</v>
      </c>
      <c r="E59" s="286">
        <v>19597843.94069</v>
      </c>
      <c r="F59" s="288">
        <v>180567.90781</v>
      </c>
      <c r="G59" s="288">
        <v>998365.01768000005</v>
      </c>
      <c r="H59" s="288">
        <v>653057.32507000002</v>
      </c>
      <c r="I59" s="286">
        <v>22481796.881269999</v>
      </c>
      <c r="J59" s="287">
        <v>12.650237912230653</v>
      </c>
    </row>
    <row r="60" spans="1:10" ht="15" customHeight="1" x14ac:dyDescent="0.2">
      <c r="A60" s="242" t="s">
        <v>336</v>
      </c>
      <c r="B60" s="288"/>
      <c r="C60" s="288"/>
      <c r="D60" s="288"/>
      <c r="E60" s="288"/>
      <c r="F60" s="288"/>
      <c r="G60" s="288"/>
      <c r="H60" s="288"/>
      <c r="I60" s="288"/>
      <c r="J60" s="287"/>
    </row>
    <row r="61" spans="1:10" ht="15" customHeight="1" x14ac:dyDescent="0.2">
      <c r="A61" s="242"/>
      <c r="B61" s="288"/>
      <c r="C61" s="288"/>
      <c r="D61" s="288"/>
      <c r="E61" s="288"/>
      <c r="F61" s="288"/>
      <c r="G61" s="288"/>
      <c r="H61" s="288"/>
      <c r="I61" s="288"/>
      <c r="J61" s="287"/>
    </row>
    <row r="62" spans="1:10" ht="15" customHeight="1" x14ac:dyDescent="0.2">
      <c r="A62" s="282" t="s">
        <v>337</v>
      </c>
      <c r="B62" s="288">
        <v>11285451.891560001</v>
      </c>
      <c r="C62" s="288">
        <v>1639536.1058999915</v>
      </c>
      <c r="D62" s="288">
        <v>-16720891.444879998</v>
      </c>
      <c r="E62" s="288">
        <v>-15081355.338980006</v>
      </c>
      <c r="F62" s="288">
        <v>6652180.3590999981</v>
      </c>
      <c r="G62" s="288">
        <v>157234.42269999953</v>
      </c>
      <c r="H62" s="288">
        <v>-2813014.2899400005</v>
      </c>
      <c r="I62" s="288">
        <v>200497.0444399924</v>
      </c>
      <c r="J62" s="287">
        <v>0.11281728619201492</v>
      </c>
    </row>
    <row r="63" spans="1:10" ht="15" customHeight="1" thickBot="1" x14ac:dyDescent="0.25">
      <c r="A63" s="294"/>
      <c r="B63" s="295"/>
      <c r="C63" s="295"/>
      <c r="D63" s="295"/>
      <c r="E63" s="295"/>
      <c r="F63" s="295"/>
      <c r="G63" s="295"/>
      <c r="H63" s="295"/>
      <c r="I63" s="295"/>
      <c r="J63" s="296"/>
    </row>
    <row r="64" spans="1:10" ht="6.75" customHeight="1" thickTop="1" x14ac:dyDescent="0.2">
      <c r="A64" s="282"/>
      <c r="B64" s="288"/>
      <c r="C64" s="288"/>
      <c r="D64" s="288"/>
      <c r="E64" s="288"/>
      <c r="F64" s="288"/>
      <c r="G64" s="288"/>
      <c r="H64" s="288"/>
      <c r="I64" s="288"/>
      <c r="J64" s="287"/>
    </row>
    <row r="65" spans="1:10" ht="15" customHeight="1" x14ac:dyDescent="0.2">
      <c r="A65" s="1044" t="s">
        <v>189</v>
      </c>
      <c r="B65" s="1044"/>
      <c r="C65" s="1044"/>
      <c r="D65" s="1044"/>
      <c r="E65" s="1044"/>
      <c r="F65" s="1044"/>
      <c r="G65" s="1044"/>
      <c r="H65" s="1044"/>
      <c r="I65" s="1044"/>
      <c r="J65" s="1044"/>
    </row>
    <row r="66" spans="1:10" x14ac:dyDescent="0.2">
      <c r="A66" s="284"/>
      <c r="B66" s="284"/>
      <c r="C66" s="284"/>
      <c r="D66" s="284"/>
      <c r="E66" s="284"/>
      <c r="F66" s="284"/>
      <c r="G66" s="284"/>
      <c r="H66" s="284"/>
      <c r="I66" s="283"/>
      <c r="J66" s="284"/>
    </row>
    <row r="67" spans="1:10" hidden="1" x14ac:dyDescent="0.2">
      <c r="A67" s="284"/>
      <c r="B67" s="284"/>
      <c r="C67" s="288"/>
      <c r="D67" s="288"/>
      <c r="E67" s="284"/>
      <c r="F67" s="288"/>
      <c r="G67" s="284"/>
      <c r="H67" s="288"/>
      <c r="I67" s="283"/>
      <c r="J67" s="284"/>
    </row>
  </sheetData>
  <mergeCells count="11">
    <mergeCell ref="A65:J65"/>
    <mergeCell ref="A3:J3"/>
    <mergeCell ref="A2:J2"/>
    <mergeCell ref="A5:A7"/>
    <mergeCell ref="B5:B7"/>
    <mergeCell ref="C5:D6"/>
    <mergeCell ref="E5:E7"/>
    <mergeCell ref="F5:F7"/>
    <mergeCell ref="G5:G7"/>
    <mergeCell ref="H5:H7"/>
    <mergeCell ref="J5:J7"/>
  </mergeCell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Y174"/>
  <sheetViews>
    <sheetView showGridLines="0" workbookViewId="0"/>
  </sheetViews>
  <sheetFormatPr baseColWidth="10" defaultColWidth="0" defaultRowHeight="15" zeroHeight="1" x14ac:dyDescent="0.2"/>
  <cols>
    <col min="1" max="1" width="47.5703125" style="8" customWidth="1"/>
    <col min="2" max="2" width="12.42578125" style="8" customWidth="1"/>
    <col min="3" max="3" width="12.7109375" style="8" customWidth="1"/>
    <col min="4" max="4" width="14.85546875" style="8" customWidth="1"/>
    <col min="5" max="5" width="14" style="8" customWidth="1"/>
    <col min="6" max="6" width="11.5703125" style="8" customWidth="1"/>
    <col min="7" max="7" width="12.5703125" style="8" customWidth="1"/>
    <col min="8" max="8" width="13.42578125" style="8" customWidth="1"/>
    <col min="9" max="9" width="13.28515625" style="8" customWidth="1"/>
    <col min="10" max="10" width="13" style="8" customWidth="1"/>
    <col min="11" max="11" width="15.42578125" style="8" customWidth="1"/>
    <col min="12" max="12" width="14.5703125" style="8" customWidth="1"/>
    <col min="13" max="13" width="11.42578125" style="8" customWidth="1"/>
    <col min="14" max="14" width="13.85546875" style="8" customWidth="1"/>
    <col min="15" max="16" width="11.42578125" style="8" customWidth="1"/>
    <col min="17" max="17" width="3.42578125" style="8" customWidth="1"/>
    <col min="18" max="16384" width="11.42578125" style="8" hidden="1"/>
  </cols>
  <sheetData>
    <row r="1" spans="1:25" s="59" customFormat="1" ht="15" customHeight="1" x14ac:dyDescent="0.2">
      <c r="A1" s="36"/>
      <c r="B1" s="261"/>
      <c r="C1" s="261"/>
      <c r="D1" s="261"/>
      <c r="E1" s="261"/>
      <c r="F1" s="261"/>
      <c r="G1" s="261"/>
      <c r="H1" s="261"/>
      <c r="I1" s="262"/>
      <c r="J1" s="261"/>
    </row>
    <row r="2" spans="1:25" s="5" customFormat="1" ht="15" customHeight="1" x14ac:dyDescent="0.2">
      <c r="A2" s="1149" t="s">
        <v>500</v>
      </c>
      <c r="B2" s="1149"/>
      <c r="C2" s="1149"/>
      <c r="D2" s="1149"/>
      <c r="E2" s="1149"/>
      <c r="F2" s="1149"/>
      <c r="G2" s="1149"/>
      <c r="H2" s="1149"/>
      <c r="I2" s="1149"/>
      <c r="J2" s="1149"/>
      <c r="K2" s="872"/>
      <c r="L2" s="872"/>
      <c r="M2" s="872"/>
      <c r="N2" s="872"/>
      <c r="O2" s="872"/>
      <c r="P2" s="872"/>
      <c r="Q2" s="629"/>
      <c r="R2" s="629"/>
      <c r="S2" s="629"/>
      <c r="T2" s="629"/>
      <c r="U2" s="629"/>
      <c r="V2" s="629"/>
      <c r="W2" s="629"/>
      <c r="X2" s="629"/>
      <c r="Y2" s="629"/>
    </row>
    <row r="3" spans="1:25" s="634" customFormat="1" ht="35.1" customHeight="1" x14ac:dyDescent="0.2">
      <c r="A3" s="1121" t="s">
        <v>1299</v>
      </c>
      <c r="B3" s="915"/>
      <c r="C3" s="915"/>
      <c r="D3" s="915"/>
      <c r="E3" s="915"/>
      <c r="F3" s="915"/>
      <c r="G3" s="915"/>
      <c r="H3" s="915"/>
      <c r="I3" s="915"/>
      <c r="J3" s="915"/>
      <c r="K3" s="915"/>
      <c r="L3" s="915"/>
      <c r="M3" s="915"/>
      <c r="N3" s="915"/>
      <c r="O3" s="915"/>
      <c r="P3" s="915"/>
    </row>
    <row r="4" spans="1:25" s="634" customFormat="1" ht="14.25" customHeight="1" thickBot="1" x14ac:dyDescent="0.25">
      <c r="A4" s="874"/>
      <c r="B4" s="635"/>
      <c r="C4" s="635"/>
      <c r="D4" s="635"/>
      <c r="E4" s="635"/>
      <c r="F4" s="635"/>
      <c r="G4" s="635"/>
      <c r="H4" s="635"/>
      <c r="I4" s="635"/>
      <c r="J4" s="635"/>
      <c r="K4" s="635"/>
      <c r="L4" s="635"/>
      <c r="M4" s="635"/>
      <c r="N4" s="635"/>
      <c r="O4" s="635"/>
      <c r="P4" s="635"/>
    </row>
    <row r="5" spans="1:25" ht="23.25" customHeight="1" thickTop="1" x14ac:dyDescent="0.2">
      <c r="A5" s="1151" t="s">
        <v>53</v>
      </c>
      <c r="B5" s="1096" t="s">
        <v>235</v>
      </c>
      <c r="C5" s="921" t="s">
        <v>140</v>
      </c>
      <c r="D5" s="921"/>
      <c r="E5" s="1096" t="s">
        <v>236</v>
      </c>
      <c r="F5" s="1096" t="s">
        <v>237</v>
      </c>
      <c r="G5" s="1096" t="s">
        <v>238</v>
      </c>
      <c r="H5" s="1096" t="s">
        <v>239</v>
      </c>
      <c r="I5" s="63" t="s">
        <v>120</v>
      </c>
      <c r="J5" s="1108" t="s">
        <v>191</v>
      </c>
    </row>
    <row r="6" spans="1:25" ht="23.25" customHeight="1" thickBot="1" x14ac:dyDescent="0.25">
      <c r="A6" s="1152"/>
      <c r="B6" s="1097"/>
      <c r="C6" s="1124"/>
      <c r="D6" s="1124"/>
      <c r="E6" s="1097"/>
      <c r="F6" s="1097"/>
      <c r="G6" s="1097"/>
      <c r="H6" s="1097"/>
      <c r="I6" s="168" t="s">
        <v>18</v>
      </c>
      <c r="J6" s="1109"/>
    </row>
    <row r="7" spans="1:25" ht="30.75" customHeight="1" thickBot="1" x14ac:dyDescent="0.25">
      <c r="A7" s="1153"/>
      <c r="B7" s="1098"/>
      <c r="C7" s="170" t="s">
        <v>240</v>
      </c>
      <c r="D7" s="170" t="s">
        <v>241</v>
      </c>
      <c r="E7" s="1098"/>
      <c r="F7" s="1098"/>
      <c r="G7" s="1098"/>
      <c r="H7" s="1098"/>
      <c r="I7" s="64" t="s">
        <v>120</v>
      </c>
      <c r="J7" s="1110"/>
    </row>
    <row r="8" spans="1:25" ht="15" customHeight="1" thickTop="1" x14ac:dyDescent="0.2">
      <c r="A8" s="222"/>
      <c r="B8" s="263"/>
      <c r="C8" s="222"/>
      <c r="D8" s="222"/>
      <c r="E8" s="222"/>
      <c r="F8" s="263"/>
      <c r="G8" s="263"/>
      <c r="H8" s="222"/>
      <c r="I8" s="222"/>
      <c r="J8" s="222"/>
    </row>
    <row r="9" spans="1:25" ht="15" customHeight="1" x14ac:dyDescent="0.2">
      <c r="A9" s="167" t="s">
        <v>54</v>
      </c>
      <c r="B9" s="264"/>
      <c r="C9" s="264"/>
      <c r="D9" s="264"/>
      <c r="E9" s="264"/>
      <c r="F9" s="264"/>
      <c r="G9" s="264"/>
      <c r="H9" s="264"/>
      <c r="I9" s="265"/>
      <c r="J9" s="266"/>
    </row>
    <row r="10" spans="1:25" ht="15" customHeight="1" thickBot="1" x14ac:dyDescent="0.25">
      <c r="A10" s="780"/>
      <c r="B10" s="781"/>
      <c r="C10" s="782"/>
      <c r="D10" s="781"/>
      <c r="E10" s="781"/>
      <c r="F10" s="781"/>
      <c r="G10" s="781"/>
      <c r="H10" s="781"/>
      <c r="I10" s="783"/>
      <c r="J10" s="784"/>
    </row>
    <row r="11" spans="1:25" ht="15" customHeight="1" x14ac:dyDescent="0.2">
      <c r="A11" s="267" t="s">
        <v>192</v>
      </c>
      <c r="B11" s="268">
        <v>17431445.727809999</v>
      </c>
      <c r="C11" s="268">
        <v>67405792.971509993</v>
      </c>
      <c r="D11" s="268">
        <v>13674390.67681</v>
      </c>
      <c r="E11" s="268">
        <v>81080183.648319989</v>
      </c>
      <c r="F11" s="268">
        <v>22562825.309610002</v>
      </c>
      <c r="G11" s="268">
        <v>9497430.7879300006</v>
      </c>
      <c r="H11" s="268">
        <v>561683.68810000003</v>
      </c>
      <c r="I11" s="268">
        <v>131133569.16176999</v>
      </c>
      <c r="J11" s="269">
        <v>73.41462271098726</v>
      </c>
    </row>
    <row r="12" spans="1:25" ht="15" customHeight="1" x14ac:dyDescent="0.2">
      <c r="A12" s="267" t="s">
        <v>242</v>
      </c>
      <c r="B12" s="270">
        <v>0</v>
      </c>
      <c r="C12" s="270">
        <v>32967084.569979999</v>
      </c>
      <c r="D12" s="268">
        <v>742036.75315</v>
      </c>
      <c r="E12" s="268">
        <v>33709121.323129997</v>
      </c>
      <c r="F12" s="270">
        <v>1219594.4617000001</v>
      </c>
      <c r="G12" s="270"/>
      <c r="H12" s="270">
        <v>978805.82030000002</v>
      </c>
      <c r="I12" s="268">
        <v>35907521.605129994</v>
      </c>
      <c r="J12" s="269">
        <v>20.102687419994119</v>
      </c>
    </row>
    <row r="13" spans="1:25" ht="15" customHeight="1" x14ac:dyDescent="0.2">
      <c r="A13" s="271" t="s">
        <v>243</v>
      </c>
      <c r="B13" s="270">
        <v>17431445.727809999</v>
      </c>
      <c r="C13" s="270">
        <v>100372877.54148999</v>
      </c>
      <c r="D13" s="270">
        <v>14416427.429959999</v>
      </c>
      <c r="E13" s="268">
        <v>114789304.97144999</v>
      </c>
      <c r="F13" s="270">
        <v>23782419.771310002</v>
      </c>
      <c r="G13" s="270">
        <v>9497430.7879300006</v>
      </c>
      <c r="H13" s="270">
        <v>1540489.5084000002</v>
      </c>
      <c r="I13" s="268">
        <v>167041090.76689997</v>
      </c>
      <c r="J13" s="269">
        <v>93.517310130981386</v>
      </c>
    </row>
    <row r="14" spans="1:25" ht="15" customHeight="1" x14ac:dyDescent="0.2">
      <c r="A14" s="78" t="s">
        <v>295</v>
      </c>
      <c r="B14" s="270">
        <v>3097452.3417800004</v>
      </c>
      <c r="C14" s="270">
        <v>3087713.8366100001</v>
      </c>
      <c r="D14" s="270">
        <v>795682.11372000002</v>
      </c>
      <c r="E14" s="268">
        <v>3883395.9503300004</v>
      </c>
      <c r="F14" s="270">
        <v>4060541.7272899998</v>
      </c>
      <c r="G14" s="270">
        <v>430302.19905</v>
      </c>
      <c r="H14" s="270">
        <v>107721.10415000001</v>
      </c>
      <c r="I14" s="268">
        <v>11579413.3226</v>
      </c>
      <c r="J14" s="269">
        <v>6.4826898690186168</v>
      </c>
    </row>
    <row r="15" spans="1:25" ht="15" customHeight="1" x14ac:dyDescent="0.2">
      <c r="A15" s="78" t="s">
        <v>296</v>
      </c>
      <c r="B15" s="270">
        <v>3374074.9974000002</v>
      </c>
      <c r="C15" s="270">
        <v>52160.885970000003</v>
      </c>
      <c r="D15" s="268">
        <v>44706.331859999998</v>
      </c>
      <c r="E15" s="268">
        <v>96867.217830000009</v>
      </c>
      <c r="F15" s="270">
        <v>3691568.8294299999</v>
      </c>
      <c r="G15" s="270">
        <v>5322.7266099999997</v>
      </c>
      <c r="H15" s="270">
        <v>2424.4133200000001</v>
      </c>
      <c r="I15" s="268">
        <v>7170258.1845900007</v>
      </c>
      <c r="J15" s="269">
        <v>4.0142413779088066</v>
      </c>
    </row>
    <row r="16" spans="1:25" ht="15" customHeight="1" x14ac:dyDescent="0.2">
      <c r="A16" s="78" t="s">
        <v>297</v>
      </c>
      <c r="B16" s="270">
        <v>-276622.65561999998</v>
      </c>
      <c r="C16" s="270">
        <v>3035552.9506399999</v>
      </c>
      <c r="D16" s="268">
        <v>750975.78185999999</v>
      </c>
      <c r="E16" s="268">
        <v>3786528.7324999999</v>
      </c>
      <c r="F16" s="270">
        <v>368972.89786000003</v>
      </c>
      <c r="G16" s="270">
        <v>424979.47243999998</v>
      </c>
      <c r="H16" s="270">
        <v>105296.69083000001</v>
      </c>
      <c r="I16" s="268">
        <v>4409155.1380099999</v>
      </c>
      <c r="J16" s="269">
        <v>2.4684484911098106</v>
      </c>
    </row>
    <row r="17" spans="1:10" ht="15" customHeight="1" thickBot="1" x14ac:dyDescent="0.25">
      <c r="A17" s="167" t="s">
        <v>199</v>
      </c>
      <c r="B17" s="270">
        <v>20528898.069589999</v>
      </c>
      <c r="C17" s="270">
        <v>103460591.37809999</v>
      </c>
      <c r="D17" s="270">
        <v>15212109.543679999</v>
      </c>
      <c r="E17" s="268">
        <v>118672700.92177999</v>
      </c>
      <c r="F17" s="270">
        <v>27842961.498600002</v>
      </c>
      <c r="G17" s="270">
        <v>9927732.9869800005</v>
      </c>
      <c r="H17" s="270">
        <v>1648210.6125500002</v>
      </c>
      <c r="I17" s="268">
        <v>178620504.08949998</v>
      </c>
      <c r="J17" s="269">
        <v>100</v>
      </c>
    </row>
    <row r="18" spans="1:10" ht="15" customHeight="1" x14ac:dyDescent="0.2">
      <c r="A18" s="785"/>
      <c r="B18" s="786"/>
      <c r="C18" s="786"/>
      <c r="D18" s="786"/>
      <c r="E18" s="786"/>
      <c r="F18" s="786"/>
      <c r="G18" s="786"/>
      <c r="H18" s="786"/>
      <c r="I18" s="786"/>
      <c r="J18" s="787"/>
    </row>
    <row r="19" spans="1:10" ht="15" customHeight="1" x14ac:dyDescent="0.2">
      <c r="A19" s="167" t="s">
        <v>338</v>
      </c>
      <c r="B19" s="270"/>
      <c r="C19" s="270"/>
      <c r="D19" s="268"/>
      <c r="E19" s="270"/>
      <c r="F19" s="270"/>
      <c r="G19" s="270"/>
      <c r="H19" s="270"/>
      <c r="I19" s="270"/>
      <c r="J19" s="269"/>
    </row>
    <row r="20" spans="1:10" ht="15" customHeight="1" thickBot="1" x14ac:dyDescent="0.25">
      <c r="A20" s="780"/>
      <c r="B20" s="788"/>
      <c r="C20" s="788"/>
      <c r="D20" s="789"/>
      <c r="E20" s="788"/>
      <c r="F20" s="788"/>
      <c r="G20" s="788"/>
      <c r="H20" s="788"/>
      <c r="I20" s="788"/>
      <c r="J20" s="790"/>
    </row>
    <row r="21" spans="1:10" ht="15" customHeight="1" x14ac:dyDescent="0.2">
      <c r="A21" s="267" t="s">
        <v>247</v>
      </c>
      <c r="B21" s="270">
        <v>4194517.0441199997</v>
      </c>
      <c r="C21" s="270">
        <v>60158200.800700001</v>
      </c>
      <c r="D21" s="268">
        <v>18024992.049849998</v>
      </c>
      <c r="E21" s="268">
        <v>78183192.850549996</v>
      </c>
      <c r="F21" s="270">
        <v>626009.13570999994</v>
      </c>
      <c r="G21" s="270">
        <v>3105111.6120500001</v>
      </c>
      <c r="H21" s="270">
        <v>2635097.7337000002</v>
      </c>
      <c r="I21" s="268">
        <v>88743928.37613</v>
      </c>
      <c r="J21" s="269">
        <v>49.682945879306089</v>
      </c>
    </row>
    <row r="22" spans="1:10" ht="15" customHeight="1" x14ac:dyDescent="0.2">
      <c r="A22" s="80" t="s">
        <v>299</v>
      </c>
      <c r="B22" s="270">
        <v>971283.43377999996</v>
      </c>
      <c r="C22" s="270">
        <v>14691441.83904</v>
      </c>
      <c r="D22" s="268">
        <v>4989949.3163599996</v>
      </c>
      <c r="E22" s="268">
        <v>19681391.155400001</v>
      </c>
      <c r="F22" s="270">
        <v>7949.6808199999996</v>
      </c>
      <c r="G22" s="270">
        <v>146967.80082999999</v>
      </c>
      <c r="H22" s="270">
        <v>733130.63395000005</v>
      </c>
      <c r="I22" s="268">
        <v>21540722.704779997</v>
      </c>
      <c r="J22" s="269">
        <v>12.059490490513202</v>
      </c>
    </row>
    <row r="23" spans="1:10" ht="15" customHeight="1" x14ac:dyDescent="0.2">
      <c r="A23" s="267" t="s">
        <v>249</v>
      </c>
      <c r="B23" s="270">
        <v>91310.729170000006</v>
      </c>
      <c r="C23" s="270">
        <v>1555471.16671</v>
      </c>
      <c r="D23" s="268">
        <v>506610.84599</v>
      </c>
      <c r="E23" s="268">
        <v>2062082.0127000001</v>
      </c>
      <c r="F23" s="270">
        <v>2608.4817499999999</v>
      </c>
      <c r="G23" s="270">
        <v>147614.67793000001</v>
      </c>
      <c r="H23" s="270">
        <v>75305.321249999994</v>
      </c>
      <c r="I23" s="268">
        <v>2378921.2227999996</v>
      </c>
      <c r="J23" s="269">
        <v>1.3318298674199309</v>
      </c>
    </row>
    <row r="24" spans="1:10" ht="15" customHeight="1" x14ac:dyDescent="0.2">
      <c r="A24" s="267" t="s">
        <v>300</v>
      </c>
      <c r="B24" s="270">
        <v>531111.15399000002</v>
      </c>
      <c r="C24" s="270">
        <v>9322432.5136399996</v>
      </c>
      <c r="D24" s="268">
        <v>3284789.2397099999</v>
      </c>
      <c r="E24" s="268">
        <v>12607221.753349999</v>
      </c>
      <c r="F24" s="270">
        <v>44965.801670000001</v>
      </c>
      <c r="G24" s="270">
        <v>5411673.1340899998</v>
      </c>
      <c r="H24" s="270">
        <v>495865.39387000003</v>
      </c>
      <c r="I24" s="268">
        <v>19090837.23697</v>
      </c>
      <c r="J24" s="269">
        <v>10.687931564342861</v>
      </c>
    </row>
    <row r="25" spans="1:10" ht="15" customHeight="1" x14ac:dyDescent="0.2">
      <c r="A25" s="267" t="s">
        <v>250</v>
      </c>
      <c r="B25" s="270">
        <v>4167848.4653200004</v>
      </c>
      <c r="C25" s="270">
        <v>16741085.536109999</v>
      </c>
      <c r="D25" s="270">
        <v>3314502.7140100002</v>
      </c>
      <c r="E25" s="268">
        <v>20055588.250119999</v>
      </c>
      <c r="F25" s="270">
        <v>7220474.6024099998</v>
      </c>
      <c r="G25" s="270">
        <v>534575.78292999999</v>
      </c>
      <c r="H25" s="270">
        <v>485812.38721000002</v>
      </c>
      <c r="I25" s="268">
        <v>32464299.487989999</v>
      </c>
      <c r="J25" s="269">
        <v>18.175012803526389</v>
      </c>
    </row>
    <row r="26" spans="1:10" ht="15" customHeight="1" x14ac:dyDescent="0.2">
      <c r="A26" s="80" t="s">
        <v>339</v>
      </c>
      <c r="B26" s="270">
        <v>830970.67342000001</v>
      </c>
      <c r="C26" s="268"/>
      <c r="D26" s="268"/>
      <c r="E26" s="268"/>
      <c r="F26" s="270">
        <v>2932693.42178</v>
      </c>
      <c r="G26" s="270"/>
      <c r="H26" s="270"/>
      <c r="I26" s="268">
        <v>3763664.0951999999</v>
      </c>
      <c r="J26" s="269">
        <v>2.1070728214461707</v>
      </c>
    </row>
    <row r="27" spans="1:10" ht="15" customHeight="1" x14ac:dyDescent="0.2">
      <c r="A27" s="272" t="s">
        <v>340</v>
      </c>
      <c r="B27" s="270">
        <v>826150.60652000003</v>
      </c>
      <c r="C27" s="268"/>
      <c r="D27" s="268"/>
      <c r="E27" s="268"/>
      <c r="F27" s="270"/>
      <c r="G27" s="270"/>
      <c r="H27" s="270"/>
      <c r="I27" s="268">
        <v>826150.60652000003</v>
      </c>
      <c r="J27" s="269">
        <v>0.46251722932438222</v>
      </c>
    </row>
    <row r="28" spans="1:10" ht="15" customHeight="1" x14ac:dyDescent="0.2">
      <c r="A28" s="272" t="s">
        <v>341</v>
      </c>
      <c r="B28" s="270"/>
      <c r="C28" s="268"/>
      <c r="D28" s="268"/>
      <c r="E28" s="268"/>
      <c r="F28" s="270">
        <v>3716368.4467600002</v>
      </c>
      <c r="G28" s="270"/>
      <c r="H28" s="270"/>
      <c r="I28" s="268">
        <v>3716368.4467600002</v>
      </c>
      <c r="J28" s="269">
        <v>2.0805945351592268</v>
      </c>
    </row>
    <row r="29" spans="1:10" ht="15" customHeight="1" x14ac:dyDescent="0.2">
      <c r="A29" s="272" t="s">
        <v>342</v>
      </c>
      <c r="B29" s="270"/>
      <c r="C29" s="268"/>
      <c r="D29" s="268"/>
      <c r="E29" s="268"/>
      <c r="F29" s="270">
        <v>-806490.83146000002</v>
      </c>
      <c r="G29" s="270"/>
      <c r="H29" s="270"/>
      <c r="I29" s="268">
        <v>-806490.83146000002</v>
      </c>
      <c r="J29" s="269">
        <v>-0.45151078011508572</v>
      </c>
    </row>
    <row r="30" spans="1:10" ht="15" customHeight="1" x14ac:dyDescent="0.2">
      <c r="A30" s="272" t="s">
        <v>343</v>
      </c>
      <c r="B30" s="270">
        <v>4820.0668999999998</v>
      </c>
      <c r="C30" s="268"/>
      <c r="D30" s="268"/>
      <c r="E30" s="268"/>
      <c r="F30" s="268">
        <v>22815.806479999999</v>
      </c>
      <c r="G30" s="270"/>
      <c r="H30" s="270"/>
      <c r="I30" s="268">
        <v>27635.873379999997</v>
      </c>
      <c r="J30" s="269">
        <v>1.5471837077647429E-2</v>
      </c>
    </row>
    <row r="31" spans="1:10" ht="15" customHeight="1" x14ac:dyDescent="0.2">
      <c r="A31" s="80" t="s">
        <v>344</v>
      </c>
      <c r="B31" s="270">
        <v>1319978.5028200001</v>
      </c>
      <c r="C31" s="268">
        <v>10975837.950759999</v>
      </c>
      <c r="D31" s="268">
        <v>3313302.0644800002</v>
      </c>
      <c r="E31" s="268">
        <v>14289140.015239999</v>
      </c>
      <c r="F31" s="270">
        <v>3337895.5455399998</v>
      </c>
      <c r="G31" s="270">
        <v>534391.07860000001</v>
      </c>
      <c r="H31" s="270">
        <v>485636.36569000001</v>
      </c>
      <c r="I31" s="268">
        <v>19967041.507890001</v>
      </c>
      <c r="J31" s="269">
        <v>11.178471144547476</v>
      </c>
    </row>
    <row r="32" spans="1:10" ht="15" customHeight="1" x14ac:dyDescent="0.2">
      <c r="A32" s="190" t="s">
        <v>345</v>
      </c>
      <c r="B32" s="270">
        <v>2016899.2890800002</v>
      </c>
      <c r="C32" s="270">
        <v>5765247.5853499994</v>
      </c>
      <c r="D32" s="270">
        <v>1200.6495299999999</v>
      </c>
      <c r="E32" s="268">
        <v>5766448.2348799994</v>
      </c>
      <c r="F32" s="270">
        <v>949885.63509</v>
      </c>
      <c r="G32" s="270">
        <v>184.70433</v>
      </c>
      <c r="H32" s="270">
        <v>176.02152000000001</v>
      </c>
      <c r="I32" s="268">
        <v>8733593.8848999981</v>
      </c>
      <c r="J32" s="269">
        <v>4.8894688375327418</v>
      </c>
    </row>
    <row r="33" spans="1:10" ht="15" customHeight="1" x14ac:dyDescent="0.2">
      <c r="A33" s="272" t="s">
        <v>346</v>
      </c>
      <c r="B33" s="270">
        <v>1409695.06442</v>
      </c>
      <c r="C33" s="268"/>
      <c r="D33" s="268"/>
      <c r="E33" s="268"/>
      <c r="F33" s="270"/>
      <c r="G33" s="270"/>
      <c r="H33" s="270"/>
      <c r="I33" s="268">
        <v>1409695.06442</v>
      </c>
      <c r="J33" s="269">
        <v>0.78921234244958527</v>
      </c>
    </row>
    <row r="34" spans="1:10" ht="15" customHeight="1" x14ac:dyDescent="0.2">
      <c r="A34" s="272" t="s">
        <v>257</v>
      </c>
      <c r="B34" s="270"/>
      <c r="C34" s="268">
        <v>2794725.1650700001</v>
      </c>
      <c r="D34" s="268"/>
      <c r="E34" s="268">
        <v>2794725.1650700001</v>
      </c>
      <c r="F34" s="270"/>
      <c r="G34" s="270"/>
      <c r="H34" s="270"/>
      <c r="I34" s="268">
        <v>2794725.1650700001</v>
      </c>
      <c r="J34" s="269">
        <v>1.5646161001033059</v>
      </c>
    </row>
    <row r="35" spans="1:10" ht="15" customHeight="1" x14ac:dyDescent="0.2">
      <c r="A35" s="273" t="s">
        <v>258</v>
      </c>
      <c r="B35" s="270"/>
      <c r="C35" s="268">
        <v>2824648.5121399998</v>
      </c>
      <c r="D35" s="268"/>
      <c r="E35" s="268">
        <v>2824648.5121399998</v>
      </c>
      <c r="F35" s="270"/>
      <c r="G35" s="270"/>
      <c r="H35" s="270"/>
      <c r="I35" s="268">
        <v>2824648.5121399998</v>
      </c>
      <c r="J35" s="269">
        <v>1.5813685704999885</v>
      </c>
    </row>
    <row r="36" spans="1:10" ht="15" customHeight="1" x14ac:dyDescent="0.2">
      <c r="A36" s="272" t="s">
        <v>347</v>
      </c>
      <c r="B36" s="270">
        <v>812.44973000000005</v>
      </c>
      <c r="C36" s="268"/>
      <c r="D36" s="268"/>
      <c r="E36" s="268"/>
      <c r="F36" s="270"/>
      <c r="G36" s="270"/>
      <c r="H36" s="270"/>
      <c r="I36" s="268">
        <v>812.44973000000005</v>
      </c>
      <c r="J36" s="269">
        <v>4.5484684647005157E-4</v>
      </c>
    </row>
    <row r="37" spans="1:10" ht="15" customHeight="1" x14ac:dyDescent="0.2">
      <c r="A37" s="274" t="s">
        <v>348</v>
      </c>
      <c r="B37" s="270">
        <v>0</v>
      </c>
      <c r="C37" s="268">
        <v>106.09508</v>
      </c>
      <c r="D37" s="268"/>
      <c r="E37" s="268">
        <v>106.09508</v>
      </c>
      <c r="F37" s="270"/>
      <c r="G37" s="270"/>
      <c r="H37" s="270"/>
      <c r="I37" s="268">
        <v>106.09508</v>
      </c>
      <c r="J37" s="269">
        <v>5.9396921165802875E-5</v>
      </c>
    </row>
    <row r="38" spans="1:10" ht="15" customHeight="1" x14ac:dyDescent="0.2">
      <c r="A38" s="274" t="s">
        <v>260</v>
      </c>
      <c r="B38" s="270">
        <v>739.20114999999998</v>
      </c>
      <c r="C38" s="268">
        <v>171853.37083999999</v>
      </c>
      <c r="D38" s="268"/>
      <c r="E38" s="268">
        <v>171853.37083999999</v>
      </c>
      <c r="F38" s="270"/>
      <c r="G38" s="270"/>
      <c r="H38" s="270"/>
      <c r="I38" s="268">
        <v>172592.57199</v>
      </c>
      <c r="J38" s="269">
        <v>9.6625285473117009E-2</v>
      </c>
    </row>
    <row r="39" spans="1:10" ht="15" customHeight="1" x14ac:dyDescent="0.2">
      <c r="A39" s="274" t="s">
        <v>311</v>
      </c>
      <c r="B39" s="270"/>
      <c r="C39" s="268"/>
      <c r="D39" s="268"/>
      <c r="E39" s="268"/>
      <c r="F39" s="270"/>
      <c r="G39" s="270"/>
      <c r="H39" s="270"/>
      <c r="I39" s="268">
        <v>0</v>
      </c>
      <c r="J39" s="269">
        <v>0</v>
      </c>
    </row>
    <row r="40" spans="1:10" ht="15" customHeight="1" x14ac:dyDescent="0.2">
      <c r="A40" s="274" t="s">
        <v>349</v>
      </c>
      <c r="B40" s="270">
        <v>5297.5225200000004</v>
      </c>
      <c r="C40" s="268"/>
      <c r="D40" s="268"/>
      <c r="E40" s="268"/>
      <c r="F40" s="270"/>
      <c r="G40" s="270"/>
      <c r="H40" s="270"/>
      <c r="I40" s="268">
        <v>5297.5225200000004</v>
      </c>
      <c r="J40" s="269">
        <v>2.9657975421151046E-3</v>
      </c>
    </row>
    <row r="41" spans="1:10" ht="15" customHeight="1" x14ac:dyDescent="0.2">
      <c r="A41" s="274" t="s">
        <v>350</v>
      </c>
      <c r="B41" s="270"/>
      <c r="C41" s="268"/>
      <c r="D41" s="268"/>
      <c r="E41" s="268"/>
      <c r="F41" s="270">
        <v>3447.2354099999998</v>
      </c>
      <c r="G41" s="270"/>
      <c r="H41" s="270"/>
      <c r="I41" s="268">
        <v>3447.2354099999998</v>
      </c>
      <c r="J41" s="269">
        <v>1.9299214429899494E-3</v>
      </c>
    </row>
    <row r="42" spans="1:10" ht="15" customHeight="1" x14ac:dyDescent="0.2">
      <c r="A42" s="274" t="s">
        <v>262</v>
      </c>
      <c r="B42" s="270"/>
      <c r="C42" s="268"/>
      <c r="D42" s="268"/>
      <c r="E42" s="268"/>
      <c r="F42" s="270">
        <v>65972.998470000006</v>
      </c>
      <c r="G42" s="270"/>
      <c r="H42" s="270"/>
      <c r="I42" s="268">
        <v>65972.998470000006</v>
      </c>
      <c r="J42" s="269">
        <v>3.6934728633921797E-2</v>
      </c>
    </row>
    <row r="43" spans="1:10" ht="15" customHeight="1" x14ac:dyDescent="0.2">
      <c r="A43" s="274" t="s">
        <v>351</v>
      </c>
      <c r="B43" s="270">
        <v>195307.91790999999</v>
      </c>
      <c r="C43" s="268"/>
      <c r="D43" s="268"/>
      <c r="E43" s="268"/>
      <c r="F43" s="270">
        <v>234124.23532000001</v>
      </c>
      <c r="G43" s="270"/>
      <c r="H43" s="270"/>
      <c r="I43" s="268">
        <v>429432.15323</v>
      </c>
      <c r="J43" s="269">
        <v>0.24041593400432226</v>
      </c>
    </row>
    <row r="44" spans="1:10" ht="15" customHeight="1" x14ac:dyDescent="0.2">
      <c r="A44" s="274" t="s">
        <v>352</v>
      </c>
      <c r="B44" s="270">
        <v>268469.84833000001</v>
      </c>
      <c r="C44" s="268"/>
      <c r="D44" s="268"/>
      <c r="E44" s="268"/>
      <c r="F44" s="270">
        <v>786442.45045</v>
      </c>
      <c r="G44" s="270"/>
      <c r="H44" s="270"/>
      <c r="I44" s="268">
        <v>1054912.2987800001</v>
      </c>
      <c r="J44" s="269">
        <v>0.59058858004981529</v>
      </c>
    </row>
    <row r="45" spans="1:10" ht="15" customHeight="1" x14ac:dyDescent="0.2">
      <c r="A45" s="275" t="s">
        <v>313</v>
      </c>
      <c r="B45" s="270">
        <v>-3978.0467699999999</v>
      </c>
      <c r="C45" s="268">
        <v>-26085.557779999999</v>
      </c>
      <c r="D45" s="268">
        <v>1200.6495299999999</v>
      </c>
      <c r="E45" s="268">
        <v>-24884.90825</v>
      </c>
      <c r="F45" s="270">
        <v>8698</v>
      </c>
      <c r="G45" s="276">
        <v>184.70433</v>
      </c>
      <c r="H45" s="276">
        <v>176.02152000000001</v>
      </c>
      <c r="I45" s="268">
        <v>-19804.229170000002</v>
      </c>
      <c r="J45" s="269">
        <v>-1.1087321285397814E-2</v>
      </c>
    </row>
    <row r="46" spans="1:10" ht="15" customHeight="1" x14ac:dyDescent="0.2">
      <c r="A46" s="274" t="s">
        <v>353</v>
      </c>
      <c r="B46" s="270">
        <v>193066.24926000001</v>
      </c>
      <c r="C46" s="268"/>
      <c r="D46" s="268"/>
      <c r="E46" s="268"/>
      <c r="F46" s="270"/>
      <c r="G46" s="270"/>
      <c r="H46" s="270"/>
      <c r="I46" s="268">
        <v>193066.24926000001</v>
      </c>
      <c r="J46" s="269">
        <v>0.10808739469420701</v>
      </c>
    </row>
    <row r="47" spans="1:10" ht="15" customHeight="1" x14ac:dyDescent="0.2">
      <c r="A47" s="80" t="s">
        <v>354</v>
      </c>
      <c r="B47" s="270">
        <v>-52510.91747</v>
      </c>
      <c r="C47" s="270"/>
      <c r="D47" s="268"/>
      <c r="E47" s="268"/>
      <c r="F47" s="270">
        <v>-148799.28456</v>
      </c>
      <c r="G47" s="270"/>
      <c r="H47" s="270"/>
      <c r="I47" s="270"/>
      <c r="J47" s="269"/>
    </row>
    <row r="48" spans="1:10" ht="15" customHeight="1" x14ac:dyDescent="0.2">
      <c r="A48" s="167" t="s">
        <v>264</v>
      </c>
      <c r="B48" s="270">
        <v>9956070.8263799995</v>
      </c>
      <c r="C48" s="270">
        <v>102468631.85620001</v>
      </c>
      <c r="D48" s="270">
        <v>30120844.165919997</v>
      </c>
      <c r="E48" s="268">
        <v>132589476.02212</v>
      </c>
      <c r="F48" s="270">
        <v>7902007.7023599995</v>
      </c>
      <c r="G48" s="270">
        <v>9345943.0078299996</v>
      </c>
      <c r="H48" s="270">
        <v>4425211.4699800005</v>
      </c>
      <c r="I48" s="268">
        <v>164218709.02867001</v>
      </c>
      <c r="J48" s="269">
        <v>91.93721060510849</v>
      </c>
    </row>
    <row r="49" spans="1:10" ht="15" customHeight="1" x14ac:dyDescent="0.2">
      <c r="A49" s="80"/>
      <c r="B49" s="268"/>
      <c r="C49" s="268"/>
      <c r="D49" s="268"/>
      <c r="E49" s="268"/>
      <c r="F49" s="268"/>
      <c r="G49" s="268"/>
      <c r="H49" s="268"/>
      <c r="I49" s="268"/>
      <c r="J49" s="269"/>
    </row>
    <row r="50" spans="1:10" ht="15" customHeight="1" x14ac:dyDescent="0.2">
      <c r="A50" s="167" t="s">
        <v>265</v>
      </c>
      <c r="B50" s="270"/>
      <c r="C50" s="270"/>
      <c r="D50" s="268"/>
      <c r="E50" s="270"/>
      <c r="F50" s="270"/>
      <c r="G50" s="270"/>
      <c r="H50" s="270"/>
      <c r="I50" s="270"/>
      <c r="J50" s="269"/>
    </row>
    <row r="51" spans="1:10" ht="15" customHeight="1" x14ac:dyDescent="0.2">
      <c r="A51" s="277" t="s">
        <v>224</v>
      </c>
      <c r="B51" s="270">
        <v>43827.296219999997</v>
      </c>
      <c r="C51" s="270">
        <v>695435.80493999994</v>
      </c>
      <c r="D51" s="268">
        <v>218686.22659000001</v>
      </c>
      <c r="E51" s="268">
        <v>914122.03152999992</v>
      </c>
      <c r="F51" s="270">
        <v>3.5982500000000002</v>
      </c>
      <c r="G51" s="270">
        <v>68828.502739999996</v>
      </c>
      <c r="H51" s="270">
        <v>32185.943810000001</v>
      </c>
      <c r="I51" s="268">
        <v>1058967.37255</v>
      </c>
      <c r="J51" s="269">
        <v>0.59285879745328196</v>
      </c>
    </row>
    <row r="52" spans="1:10" ht="15" customHeight="1" x14ac:dyDescent="0.2">
      <c r="A52" s="267" t="s">
        <v>285</v>
      </c>
      <c r="B52" s="270">
        <v>220446.40625</v>
      </c>
      <c r="C52" s="270">
        <v>785104.71177000005</v>
      </c>
      <c r="D52" s="268">
        <v>163882.78526</v>
      </c>
      <c r="E52" s="268">
        <v>948987.49703000009</v>
      </c>
      <c r="F52" s="270">
        <v>271305.64486</v>
      </c>
      <c r="G52" s="270">
        <v>115165.48531</v>
      </c>
      <c r="H52" s="270">
        <v>0.11169999999999999</v>
      </c>
      <c r="I52" s="268">
        <v>1555905.14515</v>
      </c>
      <c r="J52" s="269">
        <v>0.8710674919887107</v>
      </c>
    </row>
    <row r="53" spans="1:10" ht="15" customHeight="1" x14ac:dyDescent="0.2">
      <c r="A53" s="267" t="s">
        <v>267</v>
      </c>
      <c r="B53" s="270">
        <v>0</v>
      </c>
      <c r="C53" s="270">
        <v>1523229.9937700001</v>
      </c>
      <c r="D53" s="268">
        <v>0</v>
      </c>
      <c r="E53" s="268">
        <v>1523229.9937700001</v>
      </c>
      <c r="F53" s="270">
        <v>751574.39405999996</v>
      </c>
      <c r="G53" s="270">
        <v>26791.807789999999</v>
      </c>
      <c r="H53" s="270">
        <v>0</v>
      </c>
      <c r="I53" s="268">
        <v>2301596.1956199999</v>
      </c>
      <c r="J53" s="269">
        <v>1.2885397493149817</v>
      </c>
    </row>
    <row r="54" spans="1:10" ht="15" customHeight="1" x14ac:dyDescent="0.2">
      <c r="A54" s="194" t="s">
        <v>355</v>
      </c>
      <c r="B54" s="270">
        <v>242275.06396999999</v>
      </c>
      <c r="C54" s="270">
        <v>-410834</v>
      </c>
      <c r="D54" s="268">
        <v>324251</v>
      </c>
      <c r="E54" s="268">
        <v>-86583</v>
      </c>
      <c r="F54" s="270">
        <v>-440357.24737</v>
      </c>
      <c r="G54" s="270">
        <v>252696.93786000001</v>
      </c>
      <c r="H54" s="270">
        <v>31968.438559999999</v>
      </c>
      <c r="I54" s="268">
        <v>0.19302000002426212</v>
      </c>
      <c r="J54" s="269">
        <v>1.0806150223803373E-7</v>
      </c>
    </row>
    <row r="55" spans="1:10" ht="15" customHeight="1" x14ac:dyDescent="0.2">
      <c r="A55" s="80" t="s">
        <v>223</v>
      </c>
      <c r="B55" s="270">
        <v>66126.870139999999</v>
      </c>
      <c r="C55" s="270">
        <v>974342.64775</v>
      </c>
      <c r="D55" s="268">
        <v>0</v>
      </c>
      <c r="E55" s="268">
        <v>974342.64775</v>
      </c>
      <c r="F55" s="270">
        <v>0</v>
      </c>
      <c r="G55" s="270">
        <v>0</v>
      </c>
      <c r="H55" s="270"/>
      <c r="I55" s="268">
        <v>1040469.51789</v>
      </c>
      <c r="J55" s="269">
        <v>0.58250284489660831</v>
      </c>
    </row>
    <row r="56" spans="1:10" ht="15" customHeight="1" x14ac:dyDescent="0.2">
      <c r="A56" s="167" t="s">
        <v>268</v>
      </c>
      <c r="B56" s="270">
        <v>572675.63658000005</v>
      </c>
      <c r="C56" s="270">
        <v>3567279.1582300002</v>
      </c>
      <c r="D56" s="270">
        <v>706820.01185000001</v>
      </c>
      <c r="E56" s="268">
        <v>4274099.1700800005</v>
      </c>
      <c r="F56" s="270">
        <v>582526.3898</v>
      </c>
      <c r="G56" s="270">
        <v>463482.73369999998</v>
      </c>
      <c r="H56" s="270">
        <v>64154.494070000001</v>
      </c>
      <c r="I56" s="268">
        <v>5956938.42423</v>
      </c>
      <c r="J56" s="269">
        <v>3.3349689917150851</v>
      </c>
    </row>
    <row r="57" spans="1:10" ht="15" customHeight="1" x14ac:dyDescent="0.2">
      <c r="A57" s="80"/>
      <c r="B57" s="270"/>
      <c r="C57" s="270"/>
      <c r="D57" s="268"/>
      <c r="E57" s="270"/>
      <c r="F57" s="270"/>
      <c r="G57" s="270"/>
      <c r="H57" s="270"/>
      <c r="I57" s="270"/>
      <c r="J57" s="269"/>
    </row>
    <row r="58" spans="1:10" ht="15" customHeight="1" x14ac:dyDescent="0.2">
      <c r="A58" s="167" t="s">
        <v>307</v>
      </c>
      <c r="B58" s="270">
        <v>10528746.462959999</v>
      </c>
      <c r="C58" s="270">
        <v>106035911.01443002</v>
      </c>
      <c r="D58" s="270">
        <v>30827664.177769996</v>
      </c>
      <c r="E58" s="268">
        <v>136863575.19220001</v>
      </c>
      <c r="F58" s="270">
        <v>8484534.0921599995</v>
      </c>
      <c r="G58" s="270">
        <v>9809425.7415299993</v>
      </c>
      <c r="H58" s="270">
        <v>4489365.9640500005</v>
      </c>
      <c r="I58" s="268">
        <v>170175647.45289999</v>
      </c>
      <c r="J58" s="269">
        <v>95.272179596823563</v>
      </c>
    </row>
    <row r="59" spans="1:10" ht="15" customHeight="1" x14ac:dyDescent="0.2">
      <c r="A59" s="80"/>
      <c r="B59" s="270"/>
      <c r="C59" s="270"/>
      <c r="D59" s="268"/>
      <c r="E59" s="270"/>
      <c r="F59" s="270"/>
      <c r="G59" s="270"/>
      <c r="H59" s="270"/>
      <c r="I59" s="270"/>
      <c r="J59" s="269"/>
    </row>
    <row r="60" spans="1:10" ht="15" customHeight="1" x14ac:dyDescent="0.2">
      <c r="A60" s="167" t="s">
        <v>335</v>
      </c>
      <c r="B60" s="270">
        <v>10000151.606629999</v>
      </c>
      <c r="C60" s="270">
        <v>-2575319.6363300234</v>
      </c>
      <c r="D60" s="270">
        <v>-15615554.634089997</v>
      </c>
      <c r="E60" s="268">
        <v>-18190874.270420022</v>
      </c>
      <c r="F60" s="270">
        <v>19358427.406440005</v>
      </c>
      <c r="G60" s="270">
        <v>118307.24545000121</v>
      </c>
      <c r="H60" s="270">
        <v>-2841155.3515000003</v>
      </c>
      <c r="I60" s="268">
        <v>8444856.6365999822</v>
      </c>
      <c r="J60" s="269">
        <v>4.7278204031764375</v>
      </c>
    </row>
    <row r="61" spans="1:10" ht="15" customHeight="1" x14ac:dyDescent="0.2">
      <c r="A61" s="266"/>
      <c r="B61" s="270"/>
      <c r="C61" s="270"/>
      <c r="D61" s="268"/>
      <c r="E61" s="270"/>
      <c r="F61" s="270"/>
      <c r="G61" s="270"/>
      <c r="H61" s="270"/>
      <c r="I61" s="270"/>
      <c r="J61" s="269"/>
    </row>
    <row r="62" spans="1:10" ht="15" customHeight="1" x14ac:dyDescent="0.2">
      <c r="A62" s="194" t="s">
        <v>293</v>
      </c>
      <c r="B62" s="270">
        <v>378043.14150000003</v>
      </c>
      <c r="C62" s="268">
        <v>5526343.3838</v>
      </c>
      <c r="D62" s="268">
        <v>1608380.75914</v>
      </c>
      <c r="E62" s="268">
        <v>7134724.1429399997</v>
      </c>
      <c r="F62" s="270">
        <v>61259.58395</v>
      </c>
      <c r="G62" s="270">
        <v>368274.82799000002</v>
      </c>
      <c r="H62" s="270">
        <v>231252.76076</v>
      </c>
      <c r="I62" s="268">
        <v>8173554.4571399996</v>
      </c>
      <c r="J62" s="269">
        <v>4.5759329248363008</v>
      </c>
    </row>
    <row r="63" spans="1:10" ht="15" customHeight="1" x14ac:dyDescent="0.2">
      <c r="A63" s="194" t="s">
        <v>336</v>
      </c>
      <c r="B63" s="270"/>
      <c r="C63" s="270"/>
      <c r="D63" s="268"/>
      <c r="E63" s="270"/>
      <c r="F63" s="270"/>
      <c r="G63" s="270"/>
      <c r="H63" s="270"/>
      <c r="I63" s="270"/>
      <c r="J63" s="269"/>
    </row>
    <row r="64" spans="1:10" ht="15" customHeight="1" x14ac:dyDescent="0.2">
      <c r="A64" s="194"/>
      <c r="B64" s="270"/>
      <c r="C64" s="270"/>
      <c r="D64" s="268"/>
      <c r="E64" s="270"/>
      <c r="F64" s="270"/>
      <c r="G64" s="270"/>
      <c r="H64" s="270"/>
      <c r="I64" s="270"/>
      <c r="J64" s="269"/>
    </row>
    <row r="65" spans="1:16" ht="15" customHeight="1" x14ac:dyDescent="0.2">
      <c r="A65" s="167" t="s">
        <v>337</v>
      </c>
      <c r="B65" s="270">
        <v>9622108.4651299994</v>
      </c>
      <c r="C65" s="270">
        <v>-8101663.0201300234</v>
      </c>
      <c r="D65" s="270">
        <v>-17223935.393229999</v>
      </c>
      <c r="E65" s="270">
        <v>-25325598.413360022</v>
      </c>
      <c r="F65" s="270">
        <v>19297167.822490003</v>
      </c>
      <c r="G65" s="270">
        <v>-249967.58253999881</v>
      </c>
      <c r="H65" s="270">
        <v>-3072408.1122600003</v>
      </c>
      <c r="I65" s="270">
        <v>271302.17945998115</v>
      </c>
      <c r="J65" s="269">
        <v>0.15188747834013608</v>
      </c>
    </row>
    <row r="66" spans="1:16" ht="11.25" customHeight="1" thickBot="1" x14ac:dyDescent="0.25">
      <c r="A66" s="169"/>
      <c r="B66" s="278"/>
      <c r="C66" s="278"/>
      <c r="D66" s="278"/>
      <c r="E66" s="278"/>
      <c r="F66" s="278"/>
      <c r="G66" s="278"/>
      <c r="H66" s="278"/>
      <c r="I66" s="278"/>
      <c r="J66" s="279"/>
    </row>
    <row r="67" spans="1:16" ht="4.5" customHeight="1" thickTop="1" x14ac:dyDescent="0.2">
      <c r="A67" s="167"/>
      <c r="B67" s="270"/>
      <c r="C67" s="270"/>
      <c r="D67" s="270"/>
      <c r="E67" s="270"/>
      <c r="F67" s="270"/>
      <c r="G67" s="270"/>
      <c r="H67" s="270"/>
      <c r="I67" s="270"/>
      <c r="J67" s="269"/>
    </row>
    <row r="68" spans="1:16" ht="15" customHeight="1" x14ac:dyDescent="0.2">
      <c r="A68" s="1044" t="s">
        <v>189</v>
      </c>
      <c r="B68" s="1044"/>
      <c r="C68" s="1044"/>
      <c r="D68" s="1044"/>
      <c r="E68" s="1044"/>
      <c r="F68" s="1044"/>
      <c r="G68" s="1044"/>
      <c r="H68" s="1044"/>
      <c r="I68" s="1044"/>
      <c r="J68" s="1044"/>
    </row>
    <row r="69" spans="1:16" x14ac:dyDescent="0.2">
      <c r="A69" s="266"/>
      <c r="B69" s="266"/>
      <c r="C69" s="266"/>
      <c r="D69" s="266"/>
      <c r="E69" s="266"/>
      <c r="F69" s="266"/>
      <c r="G69" s="266"/>
      <c r="H69" s="270"/>
      <c r="I69" s="265"/>
      <c r="J69" s="266"/>
    </row>
    <row r="70" spans="1:16" x14ac:dyDescent="0.2">
      <c r="A70" s="266"/>
      <c r="B70" s="266"/>
      <c r="C70" s="266"/>
      <c r="D70" s="266"/>
      <c r="E70" s="266"/>
      <c r="F70" s="266"/>
      <c r="G70" s="266"/>
      <c r="H70" s="270"/>
      <c r="I70" s="265"/>
      <c r="J70" s="266"/>
    </row>
    <row r="71" spans="1:16" x14ac:dyDescent="0.2">
      <c r="A71" s="266"/>
      <c r="B71" s="270"/>
      <c r="C71" s="270"/>
      <c r="D71" s="270"/>
      <c r="E71" s="270"/>
      <c r="F71" s="270"/>
      <c r="G71" s="270"/>
      <c r="H71" s="270"/>
      <c r="I71" s="270"/>
      <c r="J71" s="266"/>
    </row>
    <row r="72" spans="1:16" ht="35.1" customHeight="1" x14ac:dyDescent="0.2">
      <c r="A72" s="1114" t="s">
        <v>1300</v>
      </c>
      <c r="B72" s="1114"/>
      <c r="C72" s="1114"/>
      <c r="D72" s="1114"/>
      <c r="E72" s="1114"/>
      <c r="F72" s="1114"/>
      <c r="G72" s="875"/>
      <c r="H72" s="875"/>
      <c r="I72" s="875"/>
      <c r="J72" s="875"/>
      <c r="K72" s="875"/>
      <c r="L72" s="875"/>
      <c r="M72" s="875"/>
      <c r="N72" s="875"/>
      <c r="O72" s="875"/>
      <c r="P72" s="875"/>
    </row>
    <row r="73" spans="1:16" ht="17.25" customHeight="1" thickBot="1" x14ac:dyDescent="0.25">
      <c r="A73" s="865"/>
      <c r="B73" s="865"/>
      <c r="C73" s="865"/>
      <c r="D73" s="865"/>
      <c r="E73" s="865"/>
      <c r="F73" s="865"/>
      <c r="G73" s="865"/>
      <c r="H73" s="865"/>
      <c r="I73" s="865"/>
      <c r="J73" s="865"/>
      <c r="K73" s="865"/>
      <c r="L73" s="865"/>
      <c r="M73" s="865"/>
      <c r="N73" s="865"/>
      <c r="O73" s="865"/>
      <c r="P73" s="865"/>
    </row>
    <row r="74" spans="1:16" ht="24" customHeight="1" thickTop="1" thickBot="1" x14ac:dyDescent="0.25">
      <c r="A74" s="1156" t="s">
        <v>574</v>
      </c>
      <c r="B74" s="1158" t="s">
        <v>18</v>
      </c>
      <c r="C74" s="1160" t="s">
        <v>356</v>
      </c>
      <c r="D74" s="1160"/>
      <c r="E74" s="256"/>
      <c r="F74" s="1156" t="s">
        <v>357</v>
      </c>
    </row>
    <row r="75" spans="1:16" ht="30.75" thickBot="1" x14ac:dyDescent="0.25">
      <c r="A75" s="1157"/>
      <c r="B75" s="1159"/>
      <c r="C75" s="257" t="s">
        <v>118</v>
      </c>
      <c r="D75" s="257" t="s">
        <v>358</v>
      </c>
      <c r="E75" s="257"/>
      <c r="F75" s="1157"/>
    </row>
    <row r="76" spans="1:16" ht="15.75" thickTop="1" x14ac:dyDescent="0.2">
      <c r="A76" s="258"/>
      <c r="B76" s="11"/>
      <c r="C76" s="11"/>
      <c r="D76" s="11"/>
      <c r="E76" s="11"/>
      <c r="F76" s="11"/>
    </row>
    <row r="77" spans="1:16" x14ac:dyDescent="0.2">
      <c r="A77" s="11" t="s">
        <v>359</v>
      </c>
      <c r="B77" s="259">
        <v>178620504.08950001</v>
      </c>
      <c r="C77" s="259">
        <v>131133569.16176999</v>
      </c>
      <c r="D77" s="259">
        <v>35907521.605130002</v>
      </c>
      <c r="E77" s="259"/>
      <c r="F77" s="259">
        <v>11579413.322599996</v>
      </c>
    </row>
    <row r="78" spans="1:16" x14ac:dyDescent="0.2">
      <c r="A78" s="248"/>
      <c r="B78" s="259"/>
      <c r="C78" s="259"/>
      <c r="D78" s="259"/>
      <c r="E78" s="259"/>
      <c r="F78" s="259"/>
    </row>
    <row r="79" spans="1:16" x14ac:dyDescent="0.2">
      <c r="A79" s="22" t="s">
        <v>19</v>
      </c>
      <c r="B79" s="259">
        <v>2305043.96294</v>
      </c>
      <c r="C79" s="259">
        <v>1736419.4719900002</v>
      </c>
      <c r="D79" s="259">
        <v>543859.90888999996</v>
      </c>
      <c r="E79" s="259"/>
      <c r="F79" s="259">
        <v>24764.582059999997</v>
      </c>
    </row>
    <row r="80" spans="1:16" x14ac:dyDescent="0.2">
      <c r="A80" s="22" t="s">
        <v>20</v>
      </c>
      <c r="B80" s="259">
        <v>8077328.3420099998</v>
      </c>
      <c r="C80" s="259">
        <v>6345695.6804399993</v>
      </c>
      <c r="D80" s="259">
        <v>1675506.8700499996</v>
      </c>
      <c r="E80" s="259"/>
      <c r="F80" s="259">
        <v>56125.791520000006</v>
      </c>
    </row>
    <row r="81" spans="1:6" x14ac:dyDescent="0.2">
      <c r="A81" s="22" t="s">
        <v>21</v>
      </c>
      <c r="B81" s="259">
        <v>1395969.2581300002</v>
      </c>
      <c r="C81" s="259">
        <v>1076210.3156700002</v>
      </c>
      <c r="D81" s="259">
        <v>295038.32282000006</v>
      </c>
      <c r="E81" s="259"/>
      <c r="F81" s="259">
        <v>24720.619640000004</v>
      </c>
    </row>
    <row r="82" spans="1:6" x14ac:dyDescent="0.2">
      <c r="A82" s="22" t="s">
        <v>22</v>
      </c>
      <c r="B82" s="259">
        <v>1473284.1961099997</v>
      </c>
      <c r="C82" s="259">
        <v>1169783.4977899997</v>
      </c>
      <c r="D82" s="259">
        <v>285821.93287000002</v>
      </c>
      <c r="E82" s="259"/>
      <c r="F82" s="259">
        <v>17678.765450000003</v>
      </c>
    </row>
    <row r="83" spans="1:6" x14ac:dyDescent="0.2">
      <c r="A83" s="22" t="s">
        <v>23</v>
      </c>
      <c r="B83" s="259">
        <v>6344465.1342999991</v>
      </c>
      <c r="C83" s="259">
        <v>4968105.9436099986</v>
      </c>
      <c r="D83" s="259">
        <v>1313884.5441700001</v>
      </c>
      <c r="E83" s="259"/>
      <c r="F83" s="259">
        <v>62474.646520000002</v>
      </c>
    </row>
    <row r="84" spans="1:6" x14ac:dyDescent="0.2">
      <c r="A84" s="22" t="s">
        <v>24</v>
      </c>
      <c r="B84" s="259">
        <v>1022737.1108500002</v>
      </c>
      <c r="C84" s="259">
        <v>768280.80395000021</v>
      </c>
      <c r="D84" s="259">
        <v>237491.73728</v>
      </c>
      <c r="E84" s="259"/>
      <c r="F84" s="259">
        <v>16964.569620000002</v>
      </c>
    </row>
    <row r="85" spans="1:6" x14ac:dyDescent="0.2">
      <c r="A85" s="22" t="s">
        <v>25</v>
      </c>
      <c r="B85" s="259">
        <v>1680891.7520899998</v>
      </c>
      <c r="C85" s="259">
        <v>1196756.8728799999</v>
      </c>
      <c r="D85" s="259">
        <v>451883.52383999992</v>
      </c>
      <c r="E85" s="259"/>
      <c r="F85" s="259">
        <v>32251.355370000001</v>
      </c>
    </row>
    <row r="86" spans="1:6" x14ac:dyDescent="0.2">
      <c r="A86" s="22" t="s">
        <v>26</v>
      </c>
      <c r="B86" s="259">
        <v>8039471.8481800016</v>
      </c>
      <c r="C86" s="259">
        <v>6209726.0419800011</v>
      </c>
      <c r="D86" s="259">
        <v>1739151.6796300001</v>
      </c>
      <c r="E86" s="259"/>
      <c r="F86" s="259">
        <v>90594.126569999993</v>
      </c>
    </row>
    <row r="87" spans="1:6" x14ac:dyDescent="0.2">
      <c r="A87" s="25" t="s">
        <v>27</v>
      </c>
      <c r="B87" s="259">
        <v>9704036.7827299982</v>
      </c>
      <c r="C87" s="259">
        <v>0</v>
      </c>
      <c r="D87" s="259">
        <v>0</v>
      </c>
      <c r="E87" s="259"/>
      <c r="F87" s="259">
        <v>9704036.7827299982</v>
      </c>
    </row>
    <row r="88" spans="1:6" ht="16.5" x14ac:dyDescent="0.2">
      <c r="A88" s="26" t="s">
        <v>1175</v>
      </c>
      <c r="B88" s="259">
        <v>17466894.843989998</v>
      </c>
      <c r="C88" s="259">
        <v>14231531.466989998</v>
      </c>
      <c r="D88" s="259">
        <v>3094544.7785999994</v>
      </c>
      <c r="E88" s="259"/>
      <c r="F88" s="259">
        <v>140818.59840000002</v>
      </c>
    </row>
    <row r="89" spans="1:6" ht="16.5" x14ac:dyDescent="0.2">
      <c r="A89" s="26" t="s">
        <v>1176</v>
      </c>
      <c r="B89" s="259">
        <v>17181131.544519994</v>
      </c>
      <c r="C89" s="259">
        <v>13680176.753379995</v>
      </c>
      <c r="D89" s="259">
        <v>3393526.9958499996</v>
      </c>
      <c r="E89" s="259"/>
      <c r="F89" s="259">
        <v>107427.79529000001</v>
      </c>
    </row>
    <row r="90" spans="1:6" x14ac:dyDescent="0.2">
      <c r="A90" s="26" t="s">
        <v>28</v>
      </c>
      <c r="B90" s="259">
        <v>1823835.8301900004</v>
      </c>
      <c r="C90" s="259">
        <v>1341808.0807100004</v>
      </c>
      <c r="D90" s="259">
        <v>452281.22608999995</v>
      </c>
      <c r="E90" s="259"/>
      <c r="F90" s="259">
        <v>29746.523390000009</v>
      </c>
    </row>
    <row r="91" spans="1:6" x14ac:dyDescent="0.2">
      <c r="A91" s="26" t="s">
        <v>29</v>
      </c>
      <c r="B91" s="259">
        <v>6518297.2542899977</v>
      </c>
      <c r="C91" s="259">
        <v>5002362.8265599981</v>
      </c>
      <c r="D91" s="259">
        <v>1459899.4776099999</v>
      </c>
      <c r="E91" s="259"/>
      <c r="F91" s="259">
        <v>56034.950119999994</v>
      </c>
    </row>
    <row r="92" spans="1:6" x14ac:dyDescent="0.2">
      <c r="A92" s="26" t="s">
        <v>30</v>
      </c>
      <c r="B92" s="259">
        <v>1669648.7401100001</v>
      </c>
      <c r="C92" s="259">
        <v>1216916.8095100003</v>
      </c>
      <c r="D92" s="259">
        <v>403658.60097999999</v>
      </c>
      <c r="E92" s="259"/>
      <c r="F92" s="259">
        <v>49073.329619999997</v>
      </c>
    </row>
    <row r="93" spans="1:6" x14ac:dyDescent="0.2">
      <c r="A93" s="26" t="s">
        <v>31</v>
      </c>
      <c r="B93" s="259">
        <v>1872500.1302100001</v>
      </c>
      <c r="C93" s="259">
        <v>1418420.21927</v>
      </c>
      <c r="D93" s="259">
        <v>410677.71866999997</v>
      </c>
      <c r="E93" s="259"/>
      <c r="F93" s="259">
        <v>43402.192270000007</v>
      </c>
    </row>
    <row r="94" spans="1:6" x14ac:dyDescent="0.2">
      <c r="A94" s="26" t="s">
        <v>32</v>
      </c>
      <c r="B94" s="259">
        <v>13065144.313349994</v>
      </c>
      <c r="C94" s="259">
        <v>10061200.023039993</v>
      </c>
      <c r="D94" s="259">
        <v>2887282.2462400002</v>
      </c>
      <c r="E94" s="259"/>
      <c r="F94" s="259">
        <v>116662.04407000002</v>
      </c>
    </row>
    <row r="95" spans="1:6" x14ac:dyDescent="0.2">
      <c r="A95" s="26" t="s">
        <v>566</v>
      </c>
      <c r="B95" s="259">
        <v>8011944.4996500025</v>
      </c>
      <c r="C95" s="259">
        <v>6231763.6826500017</v>
      </c>
      <c r="D95" s="259">
        <v>1705266.7004999998</v>
      </c>
      <c r="E95" s="259"/>
      <c r="F95" s="259">
        <v>74914.116500000018</v>
      </c>
    </row>
    <row r="96" spans="1:6" x14ac:dyDescent="0.2">
      <c r="A96" s="26" t="s">
        <v>563</v>
      </c>
      <c r="B96" s="259">
        <v>5666594.6212199982</v>
      </c>
      <c r="C96" s="259">
        <v>4430846.884779999</v>
      </c>
      <c r="D96" s="259">
        <v>1189039.77636</v>
      </c>
      <c r="E96" s="259"/>
      <c r="F96" s="259">
        <v>46707.960080000004</v>
      </c>
    </row>
    <row r="97" spans="1:6" x14ac:dyDescent="0.2">
      <c r="A97" s="22" t="s">
        <v>33</v>
      </c>
      <c r="B97" s="259">
        <v>3316714.4539700006</v>
      </c>
      <c r="C97" s="259">
        <v>2466699.4832400004</v>
      </c>
      <c r="D97" s="259">
        <v>809661.31174000015</v>
      </c>
      <c r="E97" s="259"/>
      <c r="F97" s="259">
        <v>40353.658989999996</v>
      </c>
    </row>
    <row r="98" spans="1:6" x14ac:dyDescent="0.2">
      <c r="A98" s="22" t="s">
        <v>34</v>
      </c>
      <c r="B98" s="259">
        <v>2135629.5340100005</v>
      </c>
      <c r="C98" s="259">
        <v>1569159.7548800006</v>
      </c>
      <c r="D98" s="259">
        <v>430977.07481000002</v>
      </c>
      <c r="E98" s="259"/>
      <c r="F98" s="259">
        <v>135492.70432000002</v>
      </c>
    </row>
    <row r="99" spans="1:6" x14ac:dyDescent="0.2">
      <c r="A99" s="22" t="s">
        <v>35</v>
      </c>
      <c r="B99" s="259">
        <v>1198704.22743</v>
      </c>
      <c r="C99" s="259">
        <v>894986.80930999992</v>
      </c>
      <c r="D99" s="259">
        <v>274045.69313000003</v>
      </c>
      <c r="E99" s="259"/>
      <c r="F99" s="259">
        <v>29671.724990000002</v>
      </c>
    </row>
    <row r="100" spans="1:6" x14ac:dyDescent="0.2">
      <c r="A100" s="22" t="s">
        <v>36</v>
      </c>
      <c r="B100" s="259">
        <v>13926268.830179999</v>
      </c>
      <c r="C100" s="259">
        <v>11125966.737129997</v>
      </c>
      <c r="D100" s="259">
        <v>2691291.0400700001</v>
      </c>
      <c r="E100" s="259"/>
      <c r="F100" s="259">
        <v>109011.05297999999</v>
      </c>
    </row>
    <row r="101" spans="1:6" x14ac:dyDescent="0.2">
      <c r="A101" s="22" t="s">
        <v>37</v>
      </c>
      <c r="B101" s="259">
        <v>1632046.5228099995</v>
      </c>
      <c r="C101" s="259">
        <v>1181936.8401399995</v>
      </c>
      <c r="D101" s="259">
        <v>420455.40794999991</v>
      </c>
      <c r="E101" s="259"/>
      <c r="F101" s="259">
        <v>29654.274720000009</v>
      </c>
    </row>
    <row r="102" spans="1:6" x14ac:dyDescent="0.2">
      <c r="A102" s="22" t="s">
        <v>38</v>
      </c>
      <c r="B102" s="259">
        <v>5071822.0841400009</v>
      </c>
      <c r="C102" s="259">
        <v>3898326.7998200008</v>
      </c>
      <c r="D102" s="259">
        <v>1067944.8299199999</v>
      </c>
      <c r="E102" s="259"/>
      <c r="F102" s="259">
        <v>105550.45440000002</v>
      </c>
    </row>
    <row r="103" spans="1:6" x14ac:dyDescent="0.2">
      <c r="A103" s="22" t="s">
        <v>39</v>
      </c>
      <c r="B103" s="259">
        <v>3893636.8244099994</v>
      </c>
      <c r="C103" s="259">
        <v>3089688.6012099995</v>
      </c>
      <c r="D103" s="259">
        <v>780263.5549300001</v>
      </c>
      <c r="E103" s="259"/>
      <c r="F103" s="259">
        <v>23684.668269999998</v>
      </c>
    </row>
    <row r="104" spans="1:6" x14ac:dyDescent="0.2">
      <c r="A104" s="22" t="s">
        <v>40</v>
      </c>
      <c r="B104" s="259">
        <v>2671927.5131799998</v>
      </c>
      <c r="C104" s="259">
        <v>2057443.9859599997</v>
      </c>
      <c r="D104" s="259">
        <v>596192.20765000023</v>
      </c>
      <c r="E104" s="259"/>
      <c r="F104" s="259">
        <v>18291.31957</v>
      </c>
    </row>
    <row r="105" spans="1:6" x14ac:dyDescent="0.2">
      <c r="A105" s="22" t="s">
        <v>41</v>
      </c>
      <c r="B105" s="259">
        <v>3168785.8455399997</v>
      </c>
      <c r="C105" s="259">
        <v>2438687.9105199999</v>
      </c>
      <c r="D105" s="259">
        <v>709987.57622999989</v>
      </c>
      <c r="E105" s="259"/>
      <c r="F105" s="259">
        <v>20110.358789999998</v>
      </c>
    </row>
    <row r="106" spans="1:6" x14ac:dyDescent="0.2">
      <c r="A106" s="22" t="s">
        <v>42</v>
      </c>
      <c r="B106" s="259">
        <v>3740654.2181599997</v>
      </c>
      <c r="C106" s="259">
        <v>2753349.5413899999</v>
      </c>
      <c r="D106" s="259">
        <v>923007.81100999995</v>
      </c>
      <c r="E106" s="259"/>
      <c r="F106" s="259">
        <v>64296.865759999986</v>
      </c>
    </row>
    <row r="107" spans="1:6" x14ac:dyDescent="0.2">
      <c r="A107" s="22" t="s">
        <v>43</v>
      </c>
      <c r="B107" s="259">
        <v>4771842.7274899995</v>
      </c>
      <c r="C107" s="259">
        <v>3624949.9961899999</v>
      </c>
      <c r="D107" s="259">
        <v>1077171.1908099998</v>
      </c>
      <c r="E107" s="259"/>
      <c r="F107" s="259">
        <v>69721.540489999999</v>
      </c>
    </row>
    <row r="108" spans="1:6" x14ac:dyDescent="0.2">
      <c r="A108" s="22" t="s">
        <v>44</v>
      </c>
      <c r="B108" s="259">
        <v>1612246.6077299996</v>
      </c>
      <c r="C108" s="259">
        <v>1215061.0596899996</v>
      </c>
      <c r="D108" s="259">
        <v>380112.25179000013</v>
      </c>
      <c r="E108" s="259"/>
      <c r="F108" s="259">
        <v>17073.296249999999</v>
      </c>
    </row>
    <row r="109" spans="1:6" x14ac:dyDescent="0.2">
      <c r="A109" s="22" t="s">
        <v>45</v>
      </c>
      <c r="B109" s="259">
        <v>6830925.2126700003</v>
      </c>
      <c r="C109" s="259">
        <v>5326277.1436299998</v>
      </c>
      <c r="D109" s="259">
        <v>1464821.4613300003</v>
      </c>
      <c r="E109" s="259"/>
      <c r="F109" s="259">
        <v>39826.607710000011</v>
      </c>
    </row>
    <row r="110" spans="1:6" x14ac:dyDescent="0.2">
      <c r="A110" s="22" t="s">
        <v>46</v>
      </c>
      <c r="B110" s="259">
        <v>842830.57715000003</v>
      </c>
      <c r="C110" s="259">
        <v>610511.33929000003</v>
      </c>
      <c r="D110" s="259">
        <v>192184.15020999999</v>
      </c>
      <c r="E110" s="259"/>
      <c r="F110" s="259">
        <v>40135.087650000001</v>
      </c>
    </row>
    <row r="111" spans="1:6" x14ac:dyDescent="0.2">
      <c r="A111" s="22" t="s">
        <v>47</v>
      </c>
      <c r="B111" s="259">
        <v>4134421.3405299997</v>
      </c>
      <c r="C111" s="259">
        <v>3092341.7473299997</v>
      </c>
      <c r="D111" s="259">
        <v>998430.21052999981</v>
      </c>
      <c r="E111" s="259"/>
      <c r="F111" s="259">
        <v>43649.382670000014</v>
      </c>
    </row>
    <row r="112" spans="1:6" x14ac:dyDescent="0.2">
      <c r="A112" s="22" t="s">
        <v>48</v>
      </c>
      <c r="B112" s="259">
        <v>2504753.5829700003</v>
      </c>
      <c r="C112" s="259">
        <v>1859187.0144100003</v>
      </c>
      <c r="D112" s="259">
        <v>615924.30154999986</v>
      </c>
      <c r="E112" s="259"/>
      <c r="F112" s="259">
        <v>29642.267009999992</v>
      </c>
    </row>
    <row r="113" spans="1:16" x14ac:dyDescent="0.2">
      <c r="A113" s="22" t="s">
        <v>49</v>
      </c>
      <c r="B113" s="259">
        <v>2581998.5959299998</v>
      </c>
      <c r="C113" s="259">
        <v>1895776.5990799994</v>
      </c>
      <c r="D113" s="259">
        <v>643376.42608000012</v>
      </c>
      <c r="E113" s="259"/>
      <c r="F113" s="259">
        <v>42845.570770000006</v>
      </c>
    </row>
    <row r="114" spans="1:16" x14ac:dyDescent="0.2">
      <c r="A114" s="22" t="s">
        <v>50</v>
      </c>
      <c r="B114" s="259">
        <v>1266075.22633</v>
      </c>
      <c r="C114" s="259">
        <v>947212.42335000006</v>
      </c>
      <c r="D114" s="259">
        <v>292859.06493999995</v>
      </c>
      <c r="E114" s="259"/>
      <c r="F114" s="259">
        <v>26003.738039999997</v>
      </c>
    </row>
    <row r="115" spans="1:16" ht="6" customHeight="1" thickBot="1" x14ac:dyDescent="0.25">
      <c r="A115" s="252"/>
      <c r="B115" s="260"/>
      <c r="C115" s="260"/>
      <c r="D115" s="260"/>
      <c r="E115" s="260"/>
      <c r="F115" s="260"/>
    </row>
    <row r="116" spans="1:16" ht="3" customHeight="1" thickTop="1" x14ac:dyDescent="0.2">
      <c r="A116" s="22"/>
      <c r="B116" s="259"/>
      <c r="C116" s="259"/>
      <c r="D116" s="259"/>
      <c r="E116" s="259"/>
      <c r="F116" s="259"/>
    </row>
    <row r="117" spans="1:16" x14ac:dyDescent="0.2">
      <c r="A117" s="1154" t="s">
        <v>510</v>
      </c>
      <c r="B117" s="1154"/>
      <c r="C117" s="1154"/>
      <c r="D117" s="1154"/>
      <c r="E117" s="1154"/>
      <c r="F117" s="1154"/>
    </row>
    <row r="118" spans="1:16" ht="32.25" customHeight="1" x14ac:dyDescent="0.2">
      <c r="A118" s="1161" t="s">
        <v>575</v>
      </c>
      <c r="B118" s="1161"/>
      <c r="C118" s="1161"/>
      <c r="D118" s="1161"/>
      <c r="E118" s="1161"/>
      <c r="F118" s="1161"/>
    </row>
    <row r="119" spans="1:16" x14ac:dyDescent="0.2">
      <c r="A119" s="1162" t="s">
        <v>511</v>
      </c>
      <c r="B119" s="1163"/>
      <c r="C119" s="1163"/>
      <c r="D119" s="1163"/>
      <c r="E119" s="1163"/>
      <c r="F119" s="1163"/>
    </row>
    <row r="120" spans="1:16" x14ac:dyDescent="0.2">
      <c r="A120" s="1162" t="s">
        <v>512</v>
      </c>
      <c r="B120" s="1163"/>
      <c r="C120" s="1163"/>
      <c r="D120" s="1163"/>
      <c r="E120" s="1163"/>
      <c r="F120" s="1163"/>
    </row>
    <row r="121" spans="1:16" x14ac:dyDescent="0.2">
      <c r="A121" s="1150" t="s">
        <v>189</v>
      </c>
      <c r="B121" s="1150"/>
      <c r="C121" s="1150"/>
      <c r="D121" s="1150"/>
      <c r="E121" s="1150"/>
      <c r="F121" s="1150"/>
    </row>
    <row r="122" spans="1:16" x14ac:dyDescent="0.2"/>
    <row r="123" spans="1:16" x14ac:dyDescent="0.2"/>
    <row r="124" spans="1:16" x14ac:dyDescent="0.2"/>
    <row r="125" spans="1:16" s="5" customFormat="1" ht="35.1" customHeight="1" thickBot="1" x14ac:dyDescent="0.25">
      <c r="A125" s="935" t="s">
        <v>1266</v>
      </c>
      <c r="B125" s="935"/>
      <c r="C125" s="935"/>
      <c r="D125" s="935"/>
      <c r="E125" s="935"/>
      <c r="F125" s="935"/>
      <c r="G125" s="935"/>
      <c r="H125" s="935"/>
      <c r="I125" s="935"/>
      <c r="J125" s="935"/>
      <c r="K125" s="935"/>
      <c r="L125" s="935"/>
      <c r="M125" s="935"/>
      <c r="N125" s="935"/>
      <c r="O125" s="935"/>
      <c r="P125" s="935"/>
    </row>
    <row r="126" spans="1:16" ht="16.5" thickTop="1" thickBot="1" x14ac:dyDescent="0.25">
      <c r="A126" s="1141" t="s">
        <v>574</v>
      </c>
      <c r="B126" s="1144" t="s">
        <v>55</v>
      </c>
      <c r="C126" s="1144"/>
      <c r="D126" s="1144"/>
      <c r="E126" s="1144"/>
      <c r="F126" s="1144"/>
      <c r="G126" s="1144"/>
      <c r="H126" s="1144"/>
      <c r="I126" s="940"/>
      <c r="J126" s="940"/>
      <c r="K126" s="940"/>
      <c r="L126" s="940"/>
      <c r="M126" s="940"/>
      <c r="N126" s="1144"/>
      <c r="O126" s="1144"/>
      <c r="P126" s="1141" t="s">
        <v>187</v>
      </c>
    </row>
    <row r="127" spans="1:16" ht="30" customHeight="1" thickBot="1" x14ac:dyDescent="0.25">
      <c r="A127" s="1142"/>
      <c r="B127" s="1145" t="s">
        <v>229</v>
      </c>
      <c r="C127" s="1145" t="s">
        <v>360</v>
      </c>
      <c r="D127" s="1145" t="s">
        <v>124</v>
      </c>
      <c r="E127" s="1145" t="s">
        <v>123</v>
      </c>
      <c r="F127" s="1145" t="s">
        <v>114</v>
      </c>
      <c r="G127" s="1145" t="s">
        <v>1184</v>
      </c>
      <c r="H127" s="1145" t="s">
        <v>361</v>
      </c>
      <c r="I127" s="1148" t="s">
        <v>228</v>
      </c>
      <c r="J127" s="1148"/>
      <c r="K127" s="1148"/>
      <c r="L127" s="1148"/>
      <c r="M127" s="1148"/>
      <c r="N127" s="1145" t="s">
        <v>362</v>
      </c>
      <c r="O127" s="1145" t="s">
        <v>363</v>
      </c>
      <c r="P127" s="1142"/>
    </row>
    <row r="128" spans="1:16" ht="30" customHeight="1" x14ac:dyDescent="0.2">
      <c r="A128" s="1142"/>
      <c r="B128" s="1142"/>
      <c r="C128" s="1146"/>
      <c r="D128" s="1142"/>
      <c r="E128" s="1142"/>
      <c r="F128" s="1142"/>
      <c r="G128" s="1142"/>
      <c r="H128" s="1142"/>
      <c r="I128" s="1145" t="s">
        <v>364</v>
      </c>
      <c r="J128" s="1145" t="s">
        <v>365</v>
      </c>
      <c r="K128" s="1145" t="s">
        <v>366</v>
      </c>
      <c r="L128" s="1145" t="s">
        <v>367</v>
      </c>
      <c r="M128" s="1145" t="s">
        <v>368</v>
      </c>
      <c r="N128" s="1142"/>
      <c r="O128" s="1142"/>
      <c r="P128" s="1142"/>
    </row>
    <row r="129" spans="1:16" ht="39.75" customHeight="1" thickBot="1" x14ac:dyDescent="0.25">
      <c r="A129" s="1143"/>
      <c r="B129" s="1143"/>
      <c r="C129" s="1147"/>
      <c r="D129" s="1143"/>
      <c r="E129" s="1143"/>
      <c r="F129" s="1143"/>
      <c r="G129" s="1143"/>
      <c r="H129" s="1143"/>
      <c r="I129" s="1143"/>
      <c r="J129" s="1143"/>
      <c r="K129" s="1143"/>
      <c r="L129" s="1143"/>
      <c r="M129" s="1143"/>
      <c r="N129" s="1143"/>
      <c r="O129" s="1143"/>
      <c r="P129" s="1143"/>
    </row>
    <row r="130" spans="1:16" ht="15" customHeight="1" thickTop="1" x14ac:dyDescent="0.2">
      <c r="A130" s="11"/>
      <c r="B130" s="11"/>
      <c r="C130" s="11"/>
      <c r="D130" s="11"/>
      <c r="E130" s="11"/>
      <c r="F130" s="11"/>
      <c r="G130" s="11"/>
      <c r="H130" s="11"/>
      <c r="I130" s="11"/>
      <c r="J130" s="11"/>
      <c r="K130" s="11"/>
      <c r="L130" s="11"/>
      <c r="M130" s="11"/>
      <c r="N130" s="11"/>
      <c r="O130" s="11"/>
      <c r="P130" s="11"/>
    </row>
    <row r="131" spans="1:16" ht="15" customHeight="1" x14ac:dyDescent="0.2">
      <c r="A131" s="246" t="s">
        <v>359</v>
      </c>
      <c r="B131" s="247">
        <v>178349201.85091004</v>
      </c>
      <c r="C131" s="247">
        <v>88743928.376140013</v>
      </c>
      <c r="D131" s="247">
        <v>21540722.704790004</v>
      </c>
      <c r="E131" s="247">
        <v>2378921.2227999996</v>
      </c>
      <c r="F131" s="247">
        <v>19090837.236970004</v>
      </c>
      <c r="G131" s="247">
        <v>32464299.621870007</v>
      </c>
      <c r="H131" s="247">
        <v>164218709.16257003</v>
      </c>
      <c r="I131" s="247">
        <v>1040469.51789</v>
      </c>
      <c r="J131" s="247">
        <v>1058967.3725500007</v>
      </c>
      <c r="K131" s="247">
        <v>1555905.1451500005</v>
      </c>
      <c r="L131" s="247">
        <v>2301596.1956199999</v>
      </c>
      <c r="M131" s="247">
        <v>5956938.2312100008</v>
      </c>
      <c r="N131" s="247">
        <v>8173554.4571300009</v>
      </c>
      <c r="O131" s="247">
        <v>0</v>
      </c>
      <c r="P131" s="226">
        <v>271302.23858997226</v>
      </c>
    </row>
    <row r="132" spans="1:16" ht="15" customHeight="1" x14ac:dyDescent="0.2">
      <c r="A132" s="248"/>
      <c r="B132" s="247"/>
      <c r="C132" s="247"/>
      <c r="D132" s="247"/>
      <c r="E132" s="247"/>
      <c r="F132" s="247"/>
      <c r="G132" s="247"/>
      <c r="H132" s="247"/>
      <c r="I132" s="247"/>
      <c r="J132" s="247"/>
      <c r="K132" s="247"/>
      <c r="L132" s="247"/>
      <c r="M132" s="247"/>
      <c r="N132" s="247"/>
      <c r="O132" s="249"/>
      <c r="P132" s="250"/>
    </row>
    <row r="133" spans="1:16" ht="15" customHeight="1" x14ac:dyDescent="0.2">
      <c r="A133" s="22" t="s">
        <v>19</v>
      </c>
      <c r="B133" s="247">
        <v>2059386.0847899998</v>
      </c>
      <c r="C133" s="247">
        <v>1053618.5805199998</v>
      </c>
      <c r="D133" s="247">
        <v>303629.96939000004</v>
      </c>
      <c r="E133" s="247">
        <v>30208.01497</v>
      </c>
      <c r="F133" s="247">
        <v>183471.05928999998</v>
      </c>
      <c r="G133" s="247">
        <v>336459.72752999997</v>
      </c>
      <c r="H133" s="247">
        <v>1907387.3516999998</v>
      </c>
      <c r="I133" s="247">
        <v>1831.6642899999999</v>
      </c>
      <c r="J133" s="247">
        <v>171.23385000000002</v>
      </c>
      <c r="K133" s="247">
        <v>19497.614980000002</v>
      </c>
      <c r="L133" s="247">
        <v>25326.592799999999</v>
      </c>
      <c r="M133" s="247">
        <v>46827.105920000002</v>
      </c>
      <c r="N133" s="247">
        <v>105171.62717000001</v>
      </c>
      <c r="O133" s="249"/>
      <c r="P133" s="226">
        <v>245657.87815000024</v>
      </c>
    </row>
    <row r="134" spans="1:16" ht="15" customHeight="1" x14ac:dyDescent="0.2">
      <c r="A134" s="22" t="s">
        <v>20</v>
      </c>
      <c r="B134" s="247">
        <v>6498066.87096</v>
      </c>
      <c r="C134" s="247">
        <v>3273793.1960899998</v>
      </c>
      <c r="D134" s="247">
        <v>751597.98827000009</v>
      </c>
      <c r="E134" s="247">
        <v>55946.317489999994</v>
      </c>
      <c r="F134" s="247">
        <v>748330.26244999992</v>
      </c>
      <c r="G134" s="247">
        <v>1277246.57751</v>
      </c>
      <c r="H134" s="247">
        <v>6106914.3418100001</v>
      </c>
      <c r="I134" s="247">
        <v>7077.8066799999997</v>
      </c>
      <c r="J134" s="247">
        <v>167.17286999999999</v>
      </c>
      <c r="K134" s="247">
        <v>77332.865409999999</v>
      </c>
      <c r="L134" s="247">
        <v>56778.770949999998</v>
      </c>
      <c r="M134" s="247">
        <v>141356.61590999999</v>
      </c>
      <c r="N134" s="247">
        <v>249795.91324000002</v>
      </c>
      <c r="O134" s="249"/>
      <c r="P134" s="226">
        <v>1579261.4710499998</v>
      </c>
    </row>
    <row r="135" spans="1:16" ht="15" customHeight="1" x14ac:dyDescent="0.2">
      <c r="A135" s="22" t="s">
        <v>21</v>
      </c>
      <c r="B135" s="247">
        <v>1419458.99713</v>
      </c>
      <c r="C135" s="247">
        <v>842683.63850999996</v>
      </c>
      <c r="D135" s="247">
        <v>129100.82784999999</v>
      </c>
      <c r="E135" s="247">
        <v>15622.808529999998</v>
      </c>
      <c r="F135" s="247">
        <v>185549.6029</v>
      </c>
      <c r="G135" s="247">
        <v>137162.21110000001</v>
      </c>
      <c r="H135" s="247">
        <v>1310119.08889</v>
      </c>
      <c r="I135" s="247">
        <v>946.53426000000002</v>
      </c>
      <c r="J135" s="247">
        <v>147.75632999999999</v>
      </c>
      <c r="K135" s="247">
        <v>12714.357820000001</v>
      </c>
      <c r="L135" s="247">
        <v>34308.199189999999</v>
      </c>
      <c r="M135" s="247">
        <v>48116.847600000001</v>
      </c>
      <c r="N135" s="247">
        <v>61223.060640000003</v>
      </c>
      <c r="O135" s="249"/>
      <c r="P135" s="226">
        <v>-23489.738999999827</v>
      </c>
    </row>
    <row r="136" spans="1:16" ht="15" customHeight="1" x14ac:dyDescent="0.2">
      <c r="A136" s="22" t="s">
        <v>22</v>
      </c>
      <c r="B136" s="247">
        <v>1179425.69719</v>
      </c>
      <c r="C136" s="247">
        <v>613931.18663000001</v>
      </c>
      <c r="D136" s="247">
        <v>137129.07981</v>
      </c>
      <c r="E136" s="247">
        <v>15863.936290000001</v>
      </c>
      <c r="F136" s="247">
        <v>146568.32462</v>
      </c>
      <c r="G136" s="247">
        <v>177342.99756999998</v>
      </c>
      <c r="H136" s="247">
        <v>1090835.52492</v>
      </c>
      <c r="I136" s="247">
        <v>833.34890000000007</v>
      </c>
      <c r="J136" s="247">
        <v>46.191859999999998</v>
      </c>
      <c r="K136" s="247">
        <v>14774.592650000001</v>
      </c>
      <c r="L136" s="247">
        <v>17712.685790000003</v>
      </c>
      <c r="M136" s="247">
        <v>33366.819200000005</v>
      </c>
      <c r="N136" s="247">
        <v>55223.353069999997</v>
      </c>
      <c r="O136" s="249"/>
      <c r="P136" s="226">
        <v>293858.49891999969</v>
      </c>
    </row>
    <row r="137" spans="1:16" ht="15" customHeight="1" x14ac:dyDescent="0.2">
      <c r="A137" s="22" t="s">
        <v>23</v>
      </c>
      <c r="B137" s="247">
        <v>6894377.8480799999</v>
      </c>
      <c r="C137" s="247">
        <v>3411947.7069399999</v>
      </c>
      <c r="D137" s="247">
        <v>848614.12663000007</v>
      </c>
      <c r="E137" s="247">
        <v>95117.573560000004</v>
      </c>
      <c r="F137" s="247">
        <v>749995.5906900001</v>
      </c>
      <c r="G137" s="247">
        <v>1322313.53046</v>
      </c>
      <c r="H137" s="247">
        <v>6427988.5282800002</v>
      </c>
      <c r="I137" s="247">
        <v>11453.62062</v>
      </c>
      <c r="J137" s="247">
        <v>308.18885999999998</v>
      </c>
      <c r="K137" s="247">
        <v>61740.212509999998</v>
      </c>
      <c r="L137" s="247">
        <v>97939.402459999998</v>
      </c>
      <c r="M137" s="247">
        <v>171441.42444999999</v>
      </c>
      <c r="N137" s="247">
        <v>294947.89535000001</v>
      </c>
      <c r="O137" s="249"/>
      <c r="P137" s="226">
        <v>-549912.71378000081</v>
      </c>
    </row>
    <row r="138" spans="1:16" ht="15" customHeight="1" x14ac:dyDescent="0.2">
      <c r="A138" s="22" t="s">
        <v>24</v>
      </c>
      <c r="B138" s="247">
        <v>1181695.0663400001</v>
      </c>
      <c r="C138" s="247">
        <v>652352.11462000001</v>
      </c>
      <c r="D138" s="247">
        <v>102616.97114000001</v>
      </c>
      <c r="E138" s="247">
        <v>8429.3437099999992</v>
      </c>
      <c r="F138" s="247">
        <v>149434.82673999996</v>
      </c>
      <c r="G138" s="247">
        <v>168152.08809</v>
      </c>
      <c r="H138" s="247">
        <v>1080985.3443</v>
      </c>
      <c r="I138" s="247">
        <v>950.93415000000005</v>
      </c>
      <c r="J138" s="247">
        <v>115.58448</v>
      </c>
      <c r="K138" s="247">
        <v>9403.3891600000006</v>
      </c>
      <c r="L138" s="247">
        <v>28534.801950000001</v>
      </c>
      <c r="M138" s="247">
        <v>39004.709740000006</v>
      </c>
      <c r="N138" s="247">
        <v>61705.012299999995</v>
      </c>
      <c r="O138" s="249"/>
      <c r="P138" s="226">
        <v>-158957.95548999996</v>
      </c>
    </row>
    <row r="139" spans="1:16" ht="15" customHeight="1" x14ac:dyDescent="0.2">
      <c r="A139" s="22" t="s">
        <v>25</v>
      </c>
      <c r="B139" s="247">
        <v>1996728.9393600002</v>
      </c>
      <c r="C139" s="247">
        <v>1097383.0998</v>
      </c>
      <c r="D139" s="247">
        <v>204111.45163</v>
      </c>
      <c r="E139" s="247">
        <v>41697.786670000001</v>
      </c>
      <c r="F139" s="247">
        <v>262337.62423000007</v>
      </c>
      <c r="G139" s="247">
        <v>244887.34540000002</v>
      </c>
      <c r="H139" s="247">
        <v>1850417.30773</v>
      </c>
      <c r="I139" s="247">
        <v>2294.11265</v>
      </c>
      <c r="J139" s="247">
        <v>139.12982</v>
      </c>
      <c r="K139" s="247">
        <v>12257.797570000001</v>
      </c>
      <c r="L139" s="247">
        <v>39253.343289999997</v>
      </c>
      <c r="M139" s="247">
        <v>53944.383329999997</v>
      </c>
      <c r="N139" s="247">
        <v>92367.248299999992</v>
      </c>
      <c r="O139" s="249"/>
      <c r="P139" s="226">
        <v>-315837.18727000034</v>
      </c>
    </row>
    <row r="140" spans="1:16" ht="15" customHeight="1" x14ac:dyDescent="0.2">
      <c r="A140" s="22" t="s">
        <v>26</v>
      </c>
      <c r="B140" s="247">
        <v>7281566.7249500016</v>
      </c>
      <c r="C140" s="247">
        <v>3807667.6577600003</v>
      </c>
      <c r="D140" s="247">
        <v>983326.55287000013</v>
      </c>
      <c r="E140" s="247">
        <v>83715.960179999995</v>
      </c>
      <c r="F140" s="247">
        <v>723647.93995000003</v>
      </c>
      <c r="G140" s="247">
        <v>1207271.9734100001</v>
      </c>
      <c r="H140" s="247">
        <v>6805630.0841700016</v>
      </c>
      <c r="I140" s="247">
        <v>7848.0383000000002</v>
      </c>
      <c r="J140" s="247">
        <v>425.32504999999998</v>
      </c>
      <c r="K140" s="247">
        <v>74407.019540000008</v>
      </c>
      <c r="L140" s="247">
        <v>68439.329790000003</v>
      </c>
      <c r="M140" s="247">
        <v>151119.71268</v>
      </c>
      <c r="N140" s="247">
        <v>324816.92810000002</v>
      </c>
      <c r="O140" s="249"/>
      <c r="P140" s="226">
        <v>757905.12323000003</v>
      </c>
    </row>
    <row r="141" spans="1:16" ht="15" customHeight="1" x14ac:dyDescent="0.2">
      <c r="A141" s="25" t="s">
        <v>27</v>
      </c>
      <c r="B141" s="247">
        <v>11883844.201169999</v>
      </c>
      <c r="C141" s="247">
        <v>3687487.4618099998</v>
      </c>
      <c r="D141" s="247">
        <v>63714.81713000001</v>
      </c>
      <c r="E141" s="247">
        <v>40319.597829999999</v>
      </c>
      <c r="F141" s="247">
        <v>2842057.5366800004</v>
      </c>
      <c r="G141" s="247">
        <v>3842130.7628000001</v>
      </c>
      <c r="H141" s="247">
        <v>10475710.17625</v>
      </c>
      <c r="I141" s="247">
        <v>0</v>
      </c>
      <c r="J141" s="247">
        <v>1049896.6193500001</v>
      </c>
      <c r="K141" s="247">
        <v>0</v>
      </c>
      <c r="L141" s="247">
        <v>270168.44364000001</v>
      </c>
      <c r="M141" s="247">
        <v>1320065.06299</v>
      </c>
      <c r="N141" s="247">
        <v>88068.961930000005</v>
      </c>
      <c r="O141" s="249"/>
      <c r="P141" s="226">
        <v>-2179807.4184400011</v>
      </c>
    </row>
    <row r="142" spans="1:16" ht="15" customHeight="1" x14ac:dyDescent="0.2">
      <c r="A142" s="26" t="s">
        <v>1175</v>
      </c>
      <c r="B142" s="247">
        <v>15032931.170080001</v>
      </c>
      <c r="C142" s="247">
        <v>7937804.9685399998</v>
      </c>
      <c r="D142" s="247">
        <v>1854718.4312900002</v>
      </c>
      <c r="E142" s="247">
        <v>245244.90823999999</v>
      </c>
      <c r="F142" s="247">
        <v>1226339.68218</v>
      </c>
      <c r="G142" s="247">
        <v>2538854.73123</v>
      </c>
      <c r="H142" s="247">
        <v>13802962.721480001</v>
      </c>
      <c r="I142" s="247">
        <v>415855.83529999998</v>
      </c>
      <c r="J142" s="247">
        <v>705.72857999999997</v>
      </c>
      <c r="K142" s="247">
        <v>170959.89796</v>
      </c>
      <c r="L142" s="247">
        <v>99706.107599999988</v>
      </c>
      <c r="M142" s="247">
        <v>687227.56943999999</v>
      </c>
      <c r="N142" s="247">
        <v>542740.87916000001</v>
      </c>
      <c r="O142" s="249"/>
      <c r="P142" s="226">
        <v>2433963.6739099976</v>
      </c>
    </row>
    <row r="143" spans="1:16" ht="15" customHeight="1" x14ac:dyDescent="0.2">
      <c r="A143" s="26" t="s">
        <v>562</v>
      </c>
      <c r="B143" s="247">
        <v>16710344.839419998</v>
      </c>
      <c r="C143" s="247">
        <v>8350808.6211599996</v>
      </c>
      <c r="D143" s="247">
        <v>2026137.3572999998</v>
      </c>
      <c r="E143" s="247">
        <v>304321.57759</v>
      </c>
      <c r="F143" s="247">
        <v>1514716.0608999999</v>
      </c>
      <c r="G143" s="247">
        <v>3027348.9428700004</v>
      </c>
      <c r="H143" s="247">
        <v>15223332.559819998</v>
      </c>
      <c r="I143" s="247">
        <v>275503.11592999997</v>
      </c>
      <c r="J143" s="247">
        <v>682.08500000000004</v>
      </c>
      <c r="K143" s="247">
        <v>169222.61050000001</v>
      </c>
      <c r="L143" s="247">
        <v>167402.74742</v>
      </c>
      <c r="M143" s="247">
        <v>612810.55885000003</v>
      </c>
      <c r="N143" s="247">
        <v>874201.72074999998</v>
      </c>
      <c r="O143" s="249"/>
      <c r="P143" s="226">
        <v>756550.00456999987</v>
      </c>
    </row>
    <row r="144" spans="1:16" ht="15" customHeight="1" x14ac:dyDescent="0.2">
      <c r="A144" s="26" t="s">
        <v>28</v>
      </c>
      <c r="B144" s="247">
        <v>2503632.9286700003</v>
      </c>
      <c r="C144" s="247">
        <v>1352637.79895</v>
      </c>
      <c r="D144" s="247">
        <v>326698.87977</v>
      </c>
      <c r="E144" s="247">
        <v>30702.173199999997</v>
      </c>
      <c r="F144" s="247">
        <v>212515.04106999998</v>
      </c>
      <c r="G144" s="247">
        <v>395113.55833000003</v>
      </c>
      <c r="H144" s="247">
        <v>2317667.45132</v>
      </c>
      <c r="I144" s="247">
        <v>4547.4372800000001</v>
      </c>
      <c r="J144" s="247">
        <v>106.47784</v>
      </c>
      <c r="K144" s="247">
        <v>16416.837680000001</v>
      </c>
      <c r="L144" s="247">
        <v>33978.098189999997</v>
      </c>
      <c r="M144" s="247">
        <v>55048.850989999999</v>
      </c>
      <c r="N144" s="247">
        <v>130916.62635999999</v>
      </c>
      <c r="O144" s="249"/>
      <c r="P144" s="226">
        <v>-679797.09847999993</v>
      </c>
    </row>
    <row r="145" spans="1:16" ht="15" customHeight="1" x14ac:dyDescent="0.2">
      <c r="A145" s="26" t="s">
        <v>29</v>
      </c>
      <c r="B145" s="247">
        <v>5998272.8983800001</v>
      </c>
      <c r="C145" s="247">
        <v>2931067.0095600002</v>
      </c>
      <c r="D145" s="247">
        <v>974740.12049</v>
      </c>
      <c r="E145" s="247">
        <v>73586.444629999998</v>
      </c>
      <c r="F145" s="247">
        <v>471429.06907999993</v>
      </c>
      <c r="G145" s="247">
        <v>1101562.01263</v>
      </c>
      <c r="H145" s="247">
        <v>5552384.6563900001</v>
      </c>
      <c r="I145" s="247">
        <v>17207.419559999998</v>
      </c>
      <c r="J145" s="247">
        <v>222.58563000000001</v>
      </c>
      <c r="K145" s="247">
        <v>60037.678439999996</v>
      </c>
      <c r="L145" s="247">
        <v>78876.430479999995</v>
      </c>
      <c r="M145" s="247">
        <v>156344.11410999999</v>
      </c>
      <c r="N145" s="247">
        <v>289544.12787999999</v>
      </c>
      <c r="O145" s="249"/>
      <c r="P145" s="226">
        <v>520024.3559099976</v>
      </c>
    </row>
    <row r="146" spans="1:16" ht="15" customHeight="1" x14ac:dyDescent="0.2">
      <c r="A146" s="26" t="s">
        <v>30</v>
      </c>
      <c r="B146" s="247">
        <v>2362856.6727500004</v>
      </c>
      <c r="C146" s="247">
        <v>1299143.12402</v>
      </c>
      <c r="D146" s="247">
        <v>265531.95059999998</v>
      </c>
      <c r="E146" s="247">
        <v>51425.609940000002</v>
      </c>
      <c r="F146" s="247">
        <v>266852.72183999995</v>
      </c>
      <c r="G146" s="247">
        <v>302758.24936000002</v>
      </c>
      <c r="H146" s="247">
        <v>2185711.6557600005</v>
      </c>
      <c r="I146" s="247">
        <v>2312.7314300000003</v>
      </c>
      <c r="J146" s="247">
        <v>204.82323000000002</v>
      </c>
      <c r="K146" s="247">
        <v>13738.361630000001</v>
      </c>
      <c r="L146" s="247">
        <v>38188.336999999992</v>
      </c>
      <c r="M146" s="247">
        <v>54444.253289999993</v>
      </c>
      <c r="N146" s="247">
        <v>122700.7637</v>
      </c>
      <c r="O146" s="249"/>
      <c r="P146" s="226">
        <v>-693207.93264000025</v>
      </c>
    </row>
    <row r="147" spans="1:16" ht="15" customHeight="1" x14ac:dyDescent="0.2">
      <c r="A147" s="26" t="s">
        <v>31</v>
      </c>
      <c r="B147" s="247">
        <v>2074795.4372699999</v>
      </c>
      <c r="C147" s="247">
        <v>1144848.7678799999</v>
      </c>
      <c r="D147" s="247">
        <v>175549.62342000002</v>
      </c>
      <c r="E147" s="247">
        <v>15821.344269999998</v>
      </c>
      <c r="F147" s="247">
        <v>257098.45075999998</v>
      </c>
      <c r="G147" s="247">
        <v>318952.07618999999</v>
      </c>
      <c r="H147" s="247">
        <v>1912270.2625199999</v>
      </c>
      <c r="I147" s="247">
        <v>2772.01892</v>
      </c>
      <c r="J147" s="247">
        <v>138.30489</v>
      </c>
      <c r="K147" s="247">
        <v>16780.424760000002</v>
      </c>
      <c r="L147" s="247">
        <v>27516.912770000006</v>
      </c>
      <c r="M147" s="247">
        <v>47207.661340000006</v>
      </c>
      <c r="N147" s="247">
        <v>115317.51341</v>
      </c>
      <c r="O147" s="249"/>
      <c r="P147" s="226">
        <v>-202295.30705999979</v>
      </c>
    </row>
    <row r="148" spans="1:16" ht="15" customHeight="1" x14ac:dyDescent="0.2">
      <c r="A148" s="26" t="s">
        <v>32</v>
      </c>
      <c r="B148" s="247">
        <v>13539387.451320004</v>
      </c>
      <c r="C148" s="247">
        <v>6432323.1418600008</v>
      </c>
      <c r="D148" s="247">
        <v>2116223.7397300005</v>
      </c>
      <c r="E148" s="247">
        <v>179555.67241</v>
      </c>
      <c r="F148" s="247">
        <v>965388.7154300001</v>
      </c>
      <c r="G148" s="247">
        <v>2424725.2097900002</v>
      </c>
      <c r="H148" s="247">
        <v>12118216.479220003</v>
      </c>
      <c r="I148" s="247">
        <v>30927.42137</v>
      </c>
      <c r="J148" s="247">
        <v>509.39868000000001</v>
      </c>
      <c r="K148" s="247">
        <v>111882.42306999999</v>
      </c>
      <c r="L148" s="247">
        <v>192147.75586000006</v>
      </c>
      <c r="M148" s="247">
        <v>335466.99898000003</v>
      </c>
      <c r="N148" s="247">
        <v>1085703.97312</v>
      </c>
      <c r="O148" s="249"/>
      <c r="P148" s="226">
        <v>-474243.13797000982</v>
      </c>
    </row>
    <row r="149" spans="1:16" ht="15" customHeight="1" x14ac:dyDescent="0.2">
      <c r="A149" s="26" t="s">
        <v>565</v>
      </c>
      <c r="B149" s="247">
        <v>8811201.7283500005</v>
      </c>
      <c r="C149" s="247">
        <v>4632150.7033299999</v>
      </c>
      <c r="D149" s="247">
        <v>882532.94868999999</v>
      </c>
      <c r="E149" s="247">
        <v>82666.212910000002</v>
      </c>
      <c r="F149" s="247">
        <v>767517.32734999992</v>
      </c>
      <c r="G149" s="247">
        <v>1812118.0793600001</v>
      </c>
      <c r="H149" s="247">
        <v>8176985.2716399999</v>
      </c>
      <c r="I149" s="247">
        <v>296.21125999999998</v>
      </c>
      <c r="J149" s="247">
        <v>453.88317000000001</v>
      </c>
      <c r="K149" s="247">
        <v>77023.888330000002</v>
      </c>
      <c r="L149" s="247">
        <v>80177.578559999994</v>
      </c>
      <c r="M149" s="247">
        <v>157951.56131999998</v>
      </c>
      <c r="N149" s="247">
        <v>476264.89538999996</v>
      </c>
      <c r="O149" s="249"/>
      <c r="P149" s="226">
        <v>-799257.228699998</v>
      </c>
    </row>
    <row r="150" spans="1:16" ht="15" customHeight="1" x14ac:dyDescent="0.2">
      <c r="A150" s="26" t="s">
        <v>563</v>
      </c>
      <c r="B150" s="247">
        <v>4903417.6948199999</v>
      </c>
      <c r="C150" s="247">
        <v>2555643.2593499999</v>
      </c>
      <c r="D150" s="247">
        <v>585940.01213000016</v>
      </c>
      <c r="E150" s="247">
        <v>91082.195849999989</v>
      </c>
      <c r="F150" s="247">
        <v>466238.61308000004</v>
      </c>
      <c r="G150" s="247">
        <v>851892.94845000003</v>
      </c>
      <c r="H150" s="247">
        <v>4550797.02886</v>
      </c>
      <c r="I150" s="247">
        <v>5195.5738200000005</v>
      </c>
      <c r="J150" s="247">
        <v>273.93097999999998</v>
      </c>
      <c r="K150" s="247">
        <v>54246.533779999998</v>
      </c>
      <c r="L150" s="247">
        <v>75354.499240000005</v>
      </c>
      <c r="M150" s="247">
        <v>135070.53782</v>
      </c>
      <c r="N150" s="247">
        <v>217550.12813999999</v>
      </c>
      <c r="O150" s="249"/>
      <c r="P150" s="226">
        <v>763176.92639999837</v>
      </c>
    </row>
    <row r="151" spans="1:16" ht="15" customHeight="1" x14ac:dyDescent="0.2">
      <c r="A151" s="22" t="s">
        <v>33</v>
      </c>
      <c r="B151" s="247">
        <v>3489016.74504</v>
      </c>
      <c r="C151" s="247">
        <v>1774856.2880599999</v>
      </c>
      <c r="D151" s="247">
        <v>445610.31300999998</v>
      </c>
      <c r="E151" s="247">
        <v>34964.73674</v>
      </c>
      <c r="F151" s="247">
        <v>354560.96642999985</v>
      </c>
      <c r="G151" s="247">
        <v>614137.06054000009</v>
      </c>
      <c r="H151" s="247">
        <v>3224129.3647799999</v>
      </c>
      <c r="I151" s="247">
        <v>17886.117489999997</v>
      </c>
      <c r="J151" s="247">
        <v>235.17929000000001</v>
      </c>
      <c r="K151" s="247">
        <v>28152.343739999997</v>
      </c>
      <c r="L151" s="247">
        <v>46967.275929999996</v>
      </c>
      <c r="M151" s="247">
        <v>93240.91644999999</v>
      </c>
      <c r="N151" s="247">
        <v>171646.46381000002</v>
      </c>
      <c r="O151" s="249"/>
      <c r="P151" s="226">
        <v>-172302.29106999934</v>
      </c>
    </row>
    <row r="152" spans="1:16" ht="15" customHeight="1" x14ac:dyDescent="0.2">
      <c r="A152" s="22" t="s">
        <v>34</v>
      </c>
      <c r="B152" s="247">
        <v>2694139.1127300002</v>
      </c>
      <c r="C152" s="247">
        <v>1364463.4021399999</v>
      </c>
      <c r="D152" s="247">
        <v>298438.93091000011</v>
      </c>
      <c r="E152" s="247">
        <v>37162.412539999998</v>
      </c>
      <c r="F152" s="251">
        <v>314025.67930999998</v>
      </c>
      <c r="G152" s="247">
        <v>507531.28980999999</v>
      </c>
      <c r="H152" s="247">
        <v>2521621.71471</v>
      </c>
      <c r="I152" s="247">
        <v>2012.1228600000002</v>
      </c>
      <c r="J152" s="247">
        <v>157.88983999999999</v>
      </c>
      <c r="K152" s="247">
        <v>17810.248520000001</v>
      </c>
      <c r="L152" s="247">
        <v>29114.705719999998</v>
      </c>
      <c r="M152" s="247">
        <v>49094.966939999998</v>
      </c>
      <c r="N152" s="247">
        <v>123422.43107999999</v>
      </c>
      <c r="O152" s="249"/>
      <c r="P152" s="226">
        <v>-558509.57871999964</v>
      </c>
    </row>
    <row r="153" spans="1:16" ht="15" customHeight="1" x14ac:dyDescent="0.2">
      <c r="A153" s="22" t="s">
        <v>35</v>
      </c>
      <c r="B153" s="247">
        <v>1520157.92897</v>
      </c>
      <c r="C153" s="247">
        <v>849082.38</v>
      </c>
      <c r="D153" s="247">
        <v>150155.70207999999</v>
      </c>
      <c r="E153" s="247">
        <v>19571.893459999999</v>
      </c>
      <c r="F153" s="247">
        <v>160038.03015000004</v>
      </c>
      <c r="G153" s="247">
        <v>227177.77395</v>
      </c>
      <c r="H153" s="247">
        <v>1406025.7796400001</v>
      </c>
      <c r="I153" s="247">
        <v>1179.5440000000001</v>
      </c>
      <c r="J153" s="247">
        <v>159.13200000000001</v>
      </c>
      <c r="K153" s="247">
        <v>9755.6129199999996</v>
      </c>
      <c r="L153" s="247">
        <v>20913.614150000001</v>
      </c>
      <c r="M153" s="247">
        <v>32007.90307</v>
      </c>
      <c r="N153" s="247">
        <v>82124.24626</v>
      </c>
      <c r="O153" s="249"/>
      <c r="P153" s="226">
        <v>-321453.70154000004</v>
      </c>
    </row>
    <row r="154" spans="1:16" ht="15" customHeight="1" x14ac:dyDescent="0.2">
      <c r="A154" s="22" t="s">
        <v>36</v>
      </c>
      <c r="B154" s="247">
        <v>12050102.754509998</v>
      </c>
      <c r="C154" s="247">
        <v>5786441.7658700002</v>
      </c>
      <c r="D154" s="247">
        <v>1955494.2191899999</v>
      </c>
      <c r="E154" s="247">
        <v>232601.69316999998</v>
      </c>
      <c r="F154" s="247">
        <v>962388.96944000013</v>
      </c>
      <c r="G154" s="247">
        <v>2052052.9908699999</v>
      </c>
      <c r="H154" s="247">
        <v>10988979.63854</v>
      </c>
      <c r="I154" s="247">
        <v>185633.21100000001</v>
      </c>
      <c r="J154" s="247">
        <v>484.49089000000004</v>
      </c>
      <c r="K154" s="247">
        <v>134960.21669</v>
      </c>
      <c r="L154" s="247">
        <v>226300.13640999998</v>
      </c>
      <c r="M154" s="247">
        <v>547378.05498999998</v>
      </c>
      <c r="N154" s="247">
        <v>513745.06098000001</v>
      </c>
      <c r="O154" s="249"/>
      <c r="P154" s="226">
        <v>1876166.0756700002</v>
      </c>
    </row>
    <row r="155" spans="1:16" ht="15" customHeight="1" x14ac:dyDescent="0.2">
      <c r="A155" s="22" t="s">
        <v>37</v>
      </c>
      <c r="B155" s="247">
        <v>1747552.1640100002</v>
      </c>
      <c r="C155" s="247">
        <v>972072.4693900001</v>
      </c>
      <c r="D155" s="247">
        <v>180903.22577000002</v>
      </c>
      <c r="E155" s="247">
        <v>25459.987010000001</v>
      </c>
      <c r="F155" s="247">
        <v>201608.76546000002</v>
      </c>
      <c r="G155" s="247">
        <v>232934.90212999994</v>
      </c>
      <c r="H155" s="247">
        <v>1612979.3497600001</v>
      </c>
      <c r="I155" s="247">
        <v>1515.4738600000001</v>
      </c>
      <c r="J155" s="247">
        <v>182.92824999999999</v>
      </c>
      <c r="K155" s="247">
        <v>12095.615089999999</v>
      </c>
      <c r="L155" s="247">
        <v>26616.391529999997</v>
      </c>
      <c r="M155" s="247">
        <v>40410.408729999996</v>
      </c>
      <c r="N155" s="247">
        <v>94162.40552</v>
      </c>
      <c r="O155" s="249"/>
      <c r="P155" s="226">
        <v>-115505.64120000065</v>
      </c>
    </row>
    <row r="156" spans="1:16" ht="15" customHeight="1" x14ac:dyDescent="0.2">
      <c r="A156" s="22" t="s">
        <v>38</v>
      </c>
      <c r="B156" s="247">
        <v>5313769.7888899995</v>
      </c>
      <c r="C156" s="247">
        <v>2736271.4005200001</v>
      </c>
      <c r="D156" s="247">
        <v>782248.80754000007</v>
      </c>
      <c r="E156" s="247">
        <v>67081.735639999999</v>
      </c>
      <c r="F156" s="247">
        <v>508361.42648999998</v>
      </c>
      <c r="G156" s="247">
        <v>956125.79012000002</v>
      </c>
      <c r="H156" s="247">
        <v>5050089.1603100002</v>
      </c>
      <c r="I156" s="247">
        <v>5964.4573300000002</v>
      </c>
      <c r="J156" s="247">
        <v>352.54570000000001</v>
      </c>
      <c r="K156" s="247">
        <v>46197.114929999996</v>
      </c>
      <c r="L156" s="247">
        <v>53954.235650000002</v>
      </c>
      <c r="M156" s="247">
        <v>106468.35360999999</v>
      </c>
      <c r="N156" s="247">
        <v>157212.27497</v>
      </c>
      <c r="O156" s="249"/>
      <c r="P156" s="226">
        <v>-241947.70474999864</v>
      </c>
    </row>
    <row r="157" spans="1:16" ht="15" customHeight="1" x14ac:dyDescent="0.2">
      <c r="A157" s="22" t="s">
        <v>39</v>
      </c>
      <c r="B157" s="247">
        <v>2501481.73312</v>
      </c>
      <c r="C157" s="247">
        <v>1198927.6400500003</v>
      </c>
      <c r="D157" s="247">
        <v>291242.72764999996</v>
      </c>
      <c r="E157" s="247">
        <v>26798.401140000002</v>
      </c>
      <c r="F157" s="247">
        <v>316637.11817999993</v>
      </c>
      <c r="G157" s="247">
        <v>479224.28667999996</v>
      </c>
      <c r="H157" s="247">
        <v>2312830.1737000002</v>
      </c>
      <c r="I157" s="247">
        <v>2478.0387099999998</v>
      </c>
      <c r="J157" s="247">
        <v>185.11026999999999</v>
      </c>
      <c r="K157" s="247">
        <v>37891.664850000001</v>
      </c>
      <c r="L157" s="247">
        <v>30943.009420000002</v>
      </c>
      <c r="M157" s="247">
        <v>71497.823250000001</v>
      </c>
      <c r="N157" s="247">
        <v>117153.73617</v>
      </c>
      <c r="O157" s="249"/>
      <c r="P157" s="226">
        <v>1392155.0912899994</v>
      </c>
    </row>
    <row r="158" spans="1:16" ht="15" customHeight="1" x14ac:dyDescent="0.2">
      <c r="A158" s="22" t="s">
        <v>40</v>
      </c>
      <c r="B158" s="247">
        <v>1859940.2651300002</v>
      </c>
      <c r="C158" s="247">
        <v>1037838.95235</v>
      </c>
      <c r="D158" s="247">
        <v>180506.00458000001</v>
      </c>
      <c r="E158" s="247">
        <v>38633.821049999999</v>
      </c>
      <c r="F158" s="247">
        <v>246158.94008000003</v>
      </c>
      <c r="G158" s="247">
        <v>214071.29063999999</v>
      </c>
      <c r="H158" s="247">
        <v>1717209.0087000001</v>
      </c>
      <c r="I158" s="247">
        <v>1740.31405</v>
      </c>
      <c r="J158" s="247">
        <v>134.93522000000002</v>
      </c>
      <c r="K158" s="247">
        <v>24494.981670000001</v>
      </c>
      <c r="L158" s="247">
        <v>29939.68332</v>
      </c>
      <c r="M158" s="247">
        <v>56309.914260000005</v>
      </c>
      <c r="N158" s="247">
        <v>86421.342170000004</v>
      </c>
      <c r="O158" s="249"/>
      <c r="P158" s="226">
        <v>811987.24804999959</v>
      </c>
    </row>
    <row r="159" spans="1:16" ht="15" customHeight="1" x14ac:dyDescent="0.2">
      <c r="A159" s="22" t="s">
        <v>41</v>
      </c>
      <c r="B159" s="247">
        <v>3076621.6096299994</v>
      </c>
      <c r="C159" s="247">
        <v>1515687.0099799999</v>
      </c>
      <c r="D159" s="247">
        <v>443967.13746000006</v>
      </c>
      <c r="E159" s="247">
        <v>29668.830720000002</v>
      </c>
      <c r="F159" s="247">
        <v>324715.86323000002</v>
      </c>
      <c r="G159" s="247">
        <v>544615.30678999994</v>
      </c>
      <c r="H159" s="247">
        <v>2858654.1481799996</v>
      </c>
      <c r="I159" s="247">
        <v>2105.3001899999999</v>
      </c>
      <c r="J159" s="247">
        <v>311.70125999999999</v>
      </c>
      <c r="K159" s="247">
        <v>27443.663809999998</v>
      </c>
      <c r="L159" s="247">
        <v>41730.13897</v>
      </c>
      <c r="M159" s="247">
        <v>71590.804229999994</v>
      </c>
      <c r="N159" s="247">
        <v>146376.65721999999</v>
      </c>
      <c r="O159" s="249"/>
      <c r="P159" s="226">
        <v>92164.23591000028</v>
      </c>
    </row>
    <row r="160" spans="1:16" ht="15" customHeight="1" x14ac:dyDescent="0.2">
      <c r="A160" s="22" t="s">
        <v>42</v>
      </c>
      <c r="B160" s="247">
        <v>4675843.7904300001</v>
      </c>
      <c r="C160" s="247">
        <v>2361436.8015999999</v>
      </c>
      <c r="D160" s="247">
        <v>705473.46649999975</v>
      </c>
      <c r="E160" s="247">
        <v>69166.502990000008</v>
      </c>
      <c r="F160" s="247">
        <v>474320.42830000003</v>
      </c>
      <c r="G160" s="247">
        <v>719562.22359999991</v>
      </c>
      <c r="H160" s="247">
        <v>4329959.4229899999</v>
      </c>
      <c r="I160" s="247">
        <v>10318.90271</v>
      </c>
      <c r="J160" s="247">
        <v>290.45651000000004</v>
      </c>
      <c r="K160" s="247">
        <v>32727.3377</v>
      </c>
      <c r="L160" s="247">
        <v>67000.667270000005</v>
      </c>
      <c r="M160" s="247">
        <v>110337.36419000001</v>
      </c>
      <c r="N160" s="247">
        <v>235547.00325000001</v>
      </c>
      <c r="O160" s="249"/>
      <c r="P160" s="226">
        <v>-935189.57227000035</v>
      </c>
    </row>
    <row r="161" spans="1:16" ht="15" customHeight="1" x14ac:dyDescent="0.2">
      <c r="A161" s="22" t="s">
        <v>43</v>
      </c>
      <c r="B161" s="247">
        <v>5540016.5811700001</v>
      </c>
      <c r="C161" s="247">
        <v>2602532.6266900008</v>
      </c>
      <c r="D161" s="247">
        <v>833616.27917000011</v>
      </c>
      <c r="E161" s="247">
        <v>64404.17263999999</v>
      </c>
      <c r="F161" s="247">
        <v>820355.11241000006</v>
      </c>
      <c r="G161" s="247">
        <v>862862.38117000007</v>
      </c>
      <c r="H161" s="247">
        <v>5183770.5720800003</v>
      </c>
      <c r="I161" s="247">
        <v>4170.3328700000002</v>
      </c>
      <c r="J161" s="247">
        <v>199.24339000000001</v>
      </c>
      <c r="K161" s="247">
        <v>43454.052360000001</v>
      </c>
      <c r="L161" s="247">
        <v>50265.893250000001</v>
      </c>
      <c r="M161" s="247">
        <v>98089.521869999997</v>
      </c>
      <c r="N161" s="247">
        <v>258156.48722000001</v>
      </c>
      <c r="O161" s="249"/>
      <c r="P161" s="226">
        <v>-768173.85368000064</v>
      </c>
    </row>
    <row r="162" spans="1:16" ht="15" customHeight="1" x14ac:dyDescent="0.2">
      <c r="A162" s="22" t="s">
        <v>44</v>
      </c>
      <c r="B162" s="247">
        <v>1719589.75006</v>
      </c>
      <c r="C162" s="247">
        <v>1011857.7388199999</v>
      </c>
      <c r="D162" s="247">
        <v>196446.38001000002</v>
      </c>
      <c r="E162" s="247">
        <v>21408.662349999999</v>
      </c>
      <c r="F162" s="247">
        <v>152396.41056999998</v>
      </c>
      <c r="G162" s="247">
        <v>209522.52247999999</v>
      </c>
      <c r="H162" s="247">
        <v>1591631.71423</v>
      </c>
      <c r="I162" s="247">
        <v>1955.22623</v>
      </c>
      <c r="J162" s="247">
        <v>163.88389000000001</v>
      </c>
      <c r="K162" s="247">
        <v>14101.78175</v>
      </c>
      <c r="L162" s="247">
        <v>27888.391549999997</v>
      </c>
      <c r="M162" s="247">
        <v>44109.283419999992</v>
      </c>
      <c r="N162" s="247">
        <v>83848.752410000001</v>
      </c>
      <c r="O162" s="249"/>
      <c r="P162" s="226">
        <v>-107343.14233000041</v>
      </c>
    </row>
    <row r="163" spans="1:16" ht="15" customHeight="1" x14ac:dyDescent="0.2">
      <c r="A163" s="22" t="s">
        <v>45</v>
      </c>
      <c r="B163" s="247">
        <v>5171064.8630300006</v>
      </c>
      <c r="C163" s="247">
        <v>2490473.6149599999</v>
      </c>
      <c r="D163" s="247">
        <v>634708.45810999989</v>
      </c>
      <c r="E163" s="247">
        <v>72820.003559999997</v>
      </c>
      <c r="F163" s="247">
        <v>610054.25326000014</v>
      </c>
      <c r="G163" s="247">
        <v>1001756.56002</v>
      </c>
      <c r="H163" s="247">
        <v>4809812.8899100004</v>
      </c>
      <c r="I163" s="247">
        <v>3572.2575400000001</v>
      </c>
      <c r="J163" s="247">
        <v>296.09913</v>
      </c>
      <c r="K163" s="247">
        <v>64032.491630000004</v>
      </c>
      <c r="L163" s="247">
        <v>50312.124490000009</v>
      </c>
      <c r="M163" s="247">
        <v>118212.97279</v>
      </c>
      <c r="N163" s="247">
        <v>243039.00033000001</v>
      </c>
      <c r="O163" s="249"/>
      <c r="P163" s="226">
        <v>1659860.3496399997</v>
      </c>
    </row>
    <row r="164" spans="1:16" ht="15" customHeight="1" x14ac:dyDescent="0.2">
      <c r="A164" s="22" t="s">
        <v>46</v>
      </c>
      <c r="B164" s="247">
        <v>1125773.0136599999</v>
      </c>
      <c r="C164" s="247">
        <v>702273.45481999987</v>
      </c>
      <c r="D164" s="247">
        <v>96507.446890000007</v>
      </c>
      <c r="E164" s="247">
        <v>17359.523719999997</v>
      </c>
      <c r="F164" s="247">
        <v>107093.8324</v>
      </c>
      <c r="G164" s="247">
        <v>131214.10170000003</v>
      </c>
      <c r="H164" s="247">
        <v>1054448.3595299998</v>
      </c>
      <c r="I164" s="247">
        <v>882.07769999999994</v>
      </c>
      <c r="J164" s="247">
        <v>110.05438000000001</v>
      </c>
      <c r="K164" s="247">
        <v>7321.5018799999998</v>
      </c>
      <c r="L164" s="247">
        <v>10821.65904</v>
      </c>
      <c r="M164" s="247">
        <v>19135.292999999998</v>
      </c>
      <c r="N164" s="247">
        <v>52189.361130000005</v>
      </c>
      <c r="O164" s="249"/>
      <c r="P164" s="226">
        <v>-282942.43650999991</v>
      </c>
    </row>
    <row r="165" spans="1:16" ht="15" customHeight="1" x14ac:dyDescent="0.2">
      <c r="A165" s="22" t="s">
        <v>47</v>
      </c>
      <c r="B165" s="247">
        <v>4935664.7329699993</v>
      </c>
      <c r="C165" s="247">
        <v>2616051.4597799992</v>
      </c>
      <c r="D165" s="247">
        <v>575325.4534900001</v>
      </c>
      <c r="E165" s="247">
        <v>59806.374990000004</v>
      </c>
      <c r="F165" s="247">
        <v>470903.81369999988</v>
      </c>
      <c r="G165" s="247">
        <v>858281.86369999999</v>
      </c>
      <c r="H165" s="247">
        <v>4580368.9656599993</v>
      </c>
      <c r="I165" s="247">
        <v>6058.86888</v>
      </c>
      <c r="J165" s="247">
        <v>403.35671000000002</v>
      </c>
      <c r="K165" s="247">
        <v>29831.717769999999</v>
      </c>
      <c r="L165" s="247">
        <v>54289.751769999995</v>
      </c>
      <c r="M165" s="247">
        <v>90583.695129999993</v>
      </c>
      <c r="N165" s="247">
        <v>264712.07218000002</v>
      </c>
      <c r="O165" s="249"/>
      <c r="P165" s="226">
        <v>-801243.39243999962</v>
      </c>
    </row>
    <row r="166" spans="1:16" ht="15" customHeight="1" x14ac:dyDescent="0.2">
      <c r="A166" s="22" t="s">
        <v>48</v>
      </c>
      <c r="B166" s="247">
        <v>3474749.5558600002</v>
      </c>
      <c r="C166" s="247">
        <v>1978840.7871300001</v>
      </c>
      <c r="D166" s="247">
        <v>263108.49452000001</v>
      </c>
      <c r="E166" s="247">
        <v>37818.423889999998</v>
      </c>
      <c r="F166" s="247">
        <v>331102.6137799999</v>
      </c>
      <c r="G166" s="247">
        <v>607846.82053999999</v>
      </c>
      <c r="H166" s="247">
        <v>3218717.1398600005</v>
      </c>
      <c r="I166" s="247">
        <v>0</v>
      </c>
      <c r="J166" s="247">
        <v>328.65386000000001</v>
      </c>
      <c r="K166" s="247">
        <v>21301.04218</v>
      </c>
      <c r="L166" s="247">
        <v>44776.535240000005</v>
      </c>
      <c r="M166" s="247">
        <v>66406.231280000007</v>
      </c>
      <c r="N166" s="247">
        <v>189626.18471999999</v>
      </c>
      <c r="O166" s="249"/>
      <c r="P166" s="226">
        <v>-969995.97288999986</v>
      </c>
    </row>
    <row r="167" spans="1:16" ht="15" customHeight="1" x14ac:dyDescent="0.2">
      <c r="A167" s="22" t="s">
        <v>49</v>
      </c>
      <c r="B167" s="247">
        <v>3629435.04531</v>
      </c>
      <c r="C167" s="247">
        <v>1920998.81632</v>
      </c>
      <c r="D167" s="247">
        <v>551855.92370999989</v>
      </c>
      <c r="E167" s="247">
        <v>42696.141049999998</v>
      </c>
      <c r="F167" s="247">
        <v>407751.13561999996</v>
      </c>
      <c r="G167" s="247">
        <v>548457.62590999994</v>
      </c>
      <c r="H167" s="247">
        <v>3471759.64261</v>
      </c>
      <c r="I167" s="247">
        <v>3652.7239</v>
      </c>
      <c r="J167" s="247">
        <v>195.55742000000001</v>
      </c>
      <c r="K167" s="247">
        <v>20715.279780000001</v>
      </c>
      <c r="L167" s="247">
        <v>38202.642340000006</v>
      </c>
      <c r="M167" s="247">
        <v>62766.203440000005</v>
      </c>
      <c r="N167" s="247">
        <v>94909.199260000009</v>
      </c>
      <c r="O167" s="249"/>
      <c r="P167" s="226">
        <v>-1047436.4493800001</v>
      </c>
    </row>
    <row r="168" spans="1:16" ht="15" customHeight="1" x14ac:dyDescent="0.2">
      <c r="A168" s="22" t="s">
        <v>50</v>
      </c>
      <c r="B168" s="247">
        <v>1492891.16536</v>
      </c>
      <c r="C168" s="247">
        <v>746529.73032999993</v>
      </c>
      <c r="D168" s="247">
        <v>223198.88605999999</v>
      </c>
      <c r="E168" s="247">
        <v>20170.42787</v>
      </c>
      <c r="F168" s="247">
        <v>188875.42892000001</v>
      </c>
      <c r="G168" s="247">
        <v>210631.80913999997</v>
      </c>
      <c r="H168" s="247">
        <v>1389406.28232</v>
      </c>
      <c r="I168" s="247">
        <v>1490.7238500000001</v>
      </c>
      <c r="J168" s="247">
        <v>61.734070000000003</v>
      </c>
      <c r="K168" s="247">
        <v>11181.972089999999</v>
      </c>
      <c r="L168" s="247">
        <v>19749.302590000003</v>
      </c>
      <c r="M168" s="247">
        <v>32483.732600000003</v>
      </c>
      <c r="N168" s="247">
        <v>71001.150439999998</v>
      </c>
      <c r="O168" s="249"/>
      <c r="P168" s="226">
        <v>-226815.93903000001</v>
      </c>
    </row>
    <row r="169" spans="1:16" ht="4.5" customHeight="1" thickBot="1" x14ac:dyDescent="0.25">
      <c r="A169" s="252"/>
      <c r="B169" s="253"/>
      <c r="C169" s="253"/>
      <c r="D169" s="253"/>
      <c r="E169" s="253"/>
      <c r="F169" s="253"/>
      <c r="G169" s="253"/>
      <c r="H169" s="253"/>
      <c r="I169" s="253"/>
      <c r="J169" s="253"/>
      <c r="K169" s="253"/>
      <c r="L169" s="253"/>
      <c r="M169" s="253"/>
      <c r="N169" s="253"/>
      <c r="O169" s="254"/>
      <c r="P169" s="253"/>
    </row>
    <row r="170" spans="1:16" ht="9.75" customHeight="1" thickTop="1" x14ac:dyDescent="0.2">
      <c r="A170" s="22"/>
      <c r="B170" s="247"/>
      <c r="C170" s="247"/>
      <c r="D170" s="247"/>
      <c r="E170" s="247"/>
      <c r="F170" s="247"/>
      <c r="G170" s="247"/>
      <c r="H170" s="247"/>
      <c r="I170" s="247"/>
      <c r="J170" s="247"/>
      <c r="K170" s="247"/>
      <c r="L170" s="247"/>
      <c r="M170" s="247"/>
      <c r="N170" s="247"/>
      <c r="O170" s="249"/>
      <c r="P170" s="247"/>
    </row>
    <row r="171" spans="1:16" ht="15" customHeight="1" x14ac:dyDescent="0.2">
      <c r="A171" s="1155" t="s">
        <v>1185</v>
      </c>
      <c r="B171" s="1155"/>
      <c r="C171" s="1155"/>
      <c r="D171" s="1155"/>
      <c r="E171" s="1155"/>
      <c r="F171" s="1155"/>
      <c r="G171" s="1155"/>
      <c r="H171" s="1155"/>
      <c r="I171" s="1155"/>
      <c r="J171" s="1155"/>
      <c r="K171" s="1155"/>
      <c r="L171" s="1155"/>
      <c r="M171" s="1155"/>
      <c r="N171" s="1155"/>
      <c r="O171" s="1155"/>
      <c r="P171" s="1155"/>
    </row>
    <row r="172" spans="1:16" ht="15.75" customHeight="1" x14ac:dyDescent="0.2">
      <c r="A172" s="1163" t="s">
        <v>1186</v>
      </c>
      <c r="B172" s="1163"/>
      <c r="C172" s="1163"/>
      <c r="D172" s="1163"/>
      <c r="E172" s="1163"/>
      <c r="F172" s="1163"/>
      <c r="G172" s="1163"/>
      <c r="H172" s="1163"/>
      <c r="I172" s="1163"/>
      <c r="J172" s="1163"/>
      <c r="K172" s="1163"/>
      <c r="L172" s="1163"/>
      <c r="M172" s="1163"/>
      <c r="N172" s="1163"/>
      <c r="O172" s="1163"/>
      <c r="P172" s="1163"/>
    </row>
    <row r="173" spans="1:16" ht="15.75" customHeight="1" x14ac:dyDescent="0.2">
      <c r="A173" s="1044" t="s">
        <v>108</v>
      </c>
      <c r="B173" s="1044"/>
      <c r="C173" s="1044"/>
      <c r="D173" s="1044"/>
      <c r="E173" s="1044"/>
      <c r="F173" s="1044"/>
      <c r="G173" s="1044"/>
      <c r="H173" s="1044"/>
      <c r="I173" s="1044"/>
      <c r="J173" s="1044"/>
      <c r="K173" s="1044"/>
      <c r="L173" s="1044"/>
      <c r="M173" s="1044"/>
      <c r="N173" s="1044"/>
      <c r="O173" s="1044"/>
      <c r="P173" s="1044"/>
    </row>
    <row r="174" spans="1:16" x14ac:dyDescent="0.2">
      <c r="A174" s="255"/>
      <c r="B174" s="255"/>
      <c r="C174" s="255"/>
      <c r="D174" s="255"/>
      <c r="E174" s="255"/>
      <c r="F174" s="255"/>
      <c r="G174" s="255"/>
      <c r="H174" s="255"/>
      <c r="I174" s="255"/>
      <c r="J174" s="255"/>
      <c r="K174" s="255"/>
      <c r="L174" s="255"/>
      <c r="M174" s="255"/>
      <c r="N174" s="255"/>
      <c r="O174" s="255"/>
      <c r="P174" s="255"/>
    </row>
  </sheetData>
  <mergeCells count="43">
    <mergeCell ref="A68:J68"/>
    <mergeCell ref="A117:F117"/>
    <mergeCell ref="A171:P171"/>
    <mergeCell ref="A173:P173"/>
    <mergeCell ref="A74:A75"/>
    <mergeCell ref="B74:B75"/>
    <mergeCell ref="C74:D74"/>
    <mergeCell ref="F74:F75"/>
    <mergeCell ref="N127:N129"/>
    <mergeCell ref="O127:O129"/>
    <mergeCell ref="I128:I129"/>
    <mergeCell ref="J128:J129"/>
    <mergeCell ref="A118:F118"/>
    <mergeCell ref="A119:F119"/>
    <mergeCell ref="A120:F120"/>
    <mergeCell ref="A172:P172"/>
    <mergeCell ref="A2:J2"/>
    <mergeCell ref="A121:F121"/>
    <mergeCell ref="A125:P125"/>
    <mergeCell ref="K128:K129"/>
    <mergeCell ref="L128:L129"/>
    <mergeCell ref="M128:M129"/>
    <mergeCell ref="A72:F72"/>
    <mergeCell ref="G5:G7"/>
    <mergeCell ref="H5:H7"/>
    <mergeCell ref="J5:J7"/>
    <mergeCell ref="A3:P3"/>
    <mergeCell ref="A5:A7"/>
    <mergeCell ref="B5:B7"/>
    <mergeCell ref="C5:D6"/>
    <mergeCell ref="E5:E7"/>
    <mergeCell ref="F5:F7"/>
    <mergeCell ref="A126:A129"/>
    <mergeCell ref="B126:O126"/>
    <mergeCell ref="P126:P129"/>
    <mergeCell ref="B127:B129"/>
    <mergeCell ref="C127:C129"/>
    <mergeCell ref="D127:D129"/>
    <mergeCell ref="E127:E129"/>
    <mergeCell ref="F127:F129"/>
    <mergeCell ref="G127:G129"/>
    <mergeCell ref="H127:H129"/>
    <mergeCell ref="I127:M127"/>
  </mergeCell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Z169"/>
  <sheetViews>
    <sheetView showGridLines="0" workbookViewId="0"/>
  </sheetViews>
  <sheetFormatPr baseColWidth="10" defaultColWidth="0" defaultRowHeight="15" zeroHeight="1" x14ac:dyDescent="0.2"/>
  <cols>
    <col min="1" max="1" width="40.7109375" style="8" customWidth="1"/>
    <col min="2" max="2" width="14.5703125" style="8" customWidth="1"/>
    <col min="3" max="3" width="15.85546875" style="8" customWidth="1"/>
    <col min="4" max="4" width="16.28515625" style="8" customWidth="1"/>
    <col min="5" max="5" width="16.140625" style="8" customWidth="1"/>
    <col min="6" max="6" width="16" style="8" customWidth="1"/>
    <col min="7" max="7" width="15.42578125" style="8" customWidth="1"/>
    <col min="8" max="8" width="14" style="8" customWidth="1"/>
    <col min="9" max="9" width="15.5703125" style="8" customWidth="1"/>
    <col min="10" max="10" width="15.7109375" style="8" customWidth="1"/>
    <col min="11" max="15" width="17.28515625" style="8" customWidth="1"/>
    <col min="16" max="16" width="3" style="8" customWidth="1"/>
    <col min="17" max="18" width="0" style="8" hidden="1" customWidth="1"/>
    <col min="19" max="16384" width="17.28515625" style="8" hidden="1"/>
  </cols>
  <sheetData>
    <row r="1" spans="1:26" s="59" customFormat="1" ht="15" customHeight="1" x14ac:dyDescent="0.2">
      <c r="A1" s="36"/>
      <c r="B1" s="235"/>
      <c r="C1" s="235"/>
      <c r="D1" s="235"/>
      <c r="E1" s="235"/>
      <c r="F1" s="235"/>
      <c r="G1" s="235"/>
      <c r="H1" s="235"/>
      <c r="I1" s="236"/>
      <c r="J1" s="235"/>
    </row>
    <row r="2" spans="1:26" s="5" customFormat="1" ht="15" customHeight="1" x14ac:dyDescent="0.2">
      <c r="A2" s="914" t="s">
        <v>501</v>
      </c>
      <c r="B2" s="914"/>
      <c r="C2" s="914"/>
      <c r="D2" s="914"/>
      <c r="E2" s="914"/>
      <c r="F2" s="914"/>
      <c r="G2" s="914"/>
      <c r="H2" s="914"/>
      <c r="I2" s="914"/>
      <c r="J2" s="914"/>
      <c r="K2" s="871"/>
      <c r="L2" s="871"/>
      <c r="M2" s="871"/>
      <c r="N2" s="871"/>
      <c r="O2" s="871"/>
      <c r="P2" s="629"/>
      <c r="Q2" s="629"/>
      <c r="R2" s="629"/>
      <c r="S2" s="629"/>
      <c r="T2" s="629"/>
      <c r="U2" s="629"/>
      <c r="V2" s="629"/>
      <c r="W2" s="629"/>
      <c r="X2" s="629"/>
      <c r="Y2" s="629"/>
      <c r="Z2" s="629"/>
    </row>
    <row r="3" spans="1:26" s="634" customFormat="1" ht="35.1" customHeight="1" x14ac:dyDescent="0.2">
      <c r="A3" s="1121" t="s">
        <v>1301</v>
      </c>
      <c r="B3" s="915"/>
      <c r="C3" s="915"/>
      <c r="D3" s="915"/>
      <c r="E3" s="915"/>
      <c r="F3" s="915"/>
      <c r="G3" s="915"/>
      <c r="H3" s="915"/>
      <c r="I3" s="915"/>
      <c r="J3" s="915"/>
    </row>
    <row r="4" spans="1:26" s="634" customFormat="1" ht="35.1" customHeight="1" thickBot="1" x14ac:dyDescent="0.25">
      <c r="A4" s="874"/>
      <c r="B4" s="635"/>
      <c r="C4" s="635"/>
      <c r="D4" s="635"/>
      <c r="E4" s="635"/>
      <c r="F4" s="635"/>
      <c r="G4" s="635"/>
      <c r="H4" s="635"/>
      <c r="I4" s="635"/>
      <c r="J4" s="635"/>
    </row>
    <row r="5" spans="1:26" ht="15.75" thickTop="1" x14ac:dyDescent="0.2">
      <c r="A5" s="1181" t="s">
        <v>53</v>
      </c>
      <c r="B5" s="1184" t="s">
        <v>235</v>
      </c>
      <c r="C5" s="1187" t="s">
        <v>140</v>
      </c>
      <c r="D5" s="1187"/>
      <c r="E5" s="1184" t="s">
        <v>236</v>
      </c>
      <c r="F5" s="1184" t="s">
        <v>237</v>
      </c>
      <c r="G5" s="1184" t="s">
        <v>238</v>
      </c>
      <c r="H5" s="1184" t="s">
        <v>239</v>
      </c>
      <c r="I5" s="921" t="s">
        <v>18</v>
      </c>
      <c r="J5" s="1189" t="s">
        <v>191</v>
      </c>
    </row>
    <row r="6" spans="1:26" ht="15.75" thickBot="1" x14ac:dyDescent="0.25">
      <c r="A6" s="1182"/>
      <c r="B6" s="1185"/>
      <c r="C6" s="1188"/>
      <c r="D6" s="1188"/>
      <c r="E6" s="1185"/>
      <c r="F6" s="1185"/>
      <c r="G6" s="1185"/>
      <c r="H6" s="1185"/>
      <c r="I6" s="922"/>
      <c r="J6" s="1190"/>
    </row>
    <row r="7" spans="1:26" ht="30" customHeight="1" thickBot="1" x14ac:dyDescent="0.25">
      <c r="A7" s="1183"/>
      <c r="B7" s="1186"/>
      <c r="C7" s="170" t="s">
        <v>240</v>
      </c>
      <c r="D7" s="170" t="s">
        <v>241</v>
      </c>
      <c r="E7" s="1186"/>
      <c r="F7" s="1186"/>
      <c r="G7" s="1186"/>
      <c r="H7" s="1186"/>
      <c r="I7" s="923"/>
      <c r="J7" s="1191"/>
    </row>
    <row r="8" spans="1:26" ht="15" customHeight="1" thickTop="1" x14ac:dyDescent="0.2">
      <c r="A8" s="792"/>
      <c r="B8" s="793"/>
      <c r="C8" s="792"/>
      <c r="D8" s="792"/>
      <c r="E8" s="792"/>
      <c r="F8" s="793"/>
      <c r="G8" s="793"/>
      <c r="H8" s="792"/>
      <c r="I8" s="792"/>
      <c r="J8" s="792"/>
    </row>
    <row r="9" spans="1:26" ht="15" customHeight="1" x14ac:dyDescent="0.2">
      <c r="A9" s="69" t="s">
        <v>54</v>
      </c>
      <c r="B9" s="179"/>
      <c r="C9" s="179"/>
      <c r="D9" s="179"/>
      <c r="E9" s="179"/>
      <c r="F9" s="179"/>
      <c r="G9" s="180"/>
      <c r="H9" s="179"/>
      <c r="I9" s="181"/>
      <c r="J9" s="188"/>
    </row>
    <row r="10" spans="1:26" ht="15" customHeight="1" thickBot="1" x14ac:dyDescent="0.25">
      <c r="A10" s="794"/>
      <c r="B10" s="795"/>
      <c r="C10" s="796"/>
      <c r="D10" s="795"/>
      <c r="E10" s="795"/>
      <c r="F10" s="795"/>
      <c r="G10" s="795"/>
      <c r="H10" s="795"/>
      <c r="I10" s="797"/>
      <c r="J10" s="798"/>
    </row>
    <row r="11" spans="1:26" ht="15" customHeight="1" x14ac:dyDescent="0.2">
      <c r="A11" s="74" t="s">
        <v>192</v>
      </c>
      <c r="B11" s="237">
        <v>19512671.302689999</v>
      </c>
      <c r="C11" s="237">
        <v>74577622.868980005</v>
      </c>
      <c r="D11" s="237">
        <v>15453960.412009999</v>
      </c>
      <c r="E11" s="237">
        <v>90031583.280990005</v>
      </c>
      <c r="F11" s="237">
        <v>25638467.426940002</v>
      </c>
      <c r="G11" s="237">
        <v>10729981.925829999</v>
      </c>
      <c r="H11" s="237">
        <v>637527.18197000003</v>
      </c>
      <c r="I11" s="237">
        <v>146550231.11842</v>
      </c>
      <c r="J11" s="238">
        <v>72.254285211962213</v>
      </c>
    </row>
    <row r="12" spans="1:26" ht="15" customHeight="1" x14ac:dyDescent="0.2">
      <c r="A12" s="74" t="s">
        <v>242</v>
      </c>
      <c r="B12" s="237">
        <v>0</v>
      </c>
      <c r="C12" s="237">
        <v>39915283.273139998</v>
      </c>
      <c r="D12" s="237">
        <v>823564.62976000004</v>
      </c>
      <c r="E12" s="237">
        <v>40738847.902899995</v>
      </c>
      <c r="F12" s="237">
        <v>1361385.7686900001</v>
      </c>
      <c r="G12" s="237">
        <v>0</v>
      </c>
      <c r="H12" s="237">
        <v>1067424.6121499999</v>
      </c>
      <c r="I12" s="237">
        <v>43167658.283739991</v>
      </c>
      <c r="J12" s="238">
        <v>21.283134593254399</v>
      </c>
    </row>
    <row r="13" spans="1:26" ht="15" customHeight="1" x14ac:dyDescent="0.2">
      <c r="A13" s="171" t="s">
        <v>243</v>
      </c>
      <c r="B13" s="239">
        <v>19512671.302689999</v>
      </c>
      <c r="C13" s="239">
        <v>114492906.14212</v>
      </c>
      <c r="D13" s="239">
        <v>16277525.04177</v>
      </c>
      <c r="E13" s="237">
        <v>130770431.18389</v>
      </c>
      <c r="F13" s="239">
        <v>26999853.195630003</v>
      </c>
      <c r="G13" s="239">
        <v>10729981.925829999</v>
      </c>
      <c r="H13" s="239">
        <v>1704951.79412</v>
      </c>
      <c r="I13" s="237">
        <v>189717889.40216005</v>
      </c>
      <c r="J13" s="238">
        <v>93.537419805216629</v>
      </c>
    </row>
    <row r="14" spans="1:26" ht="15" customHeight="1" x14ac:dyDescent="0.2">
      <c r="A14" s="78" t="s">
        <v>295</v>
      </c>
      <c r="B14" s="237">
        <v>3260420.2355169998</v>
      </c>
      <c r="C14" s="237">
        <v>1583908.9089850001</v>
      </c>
      <c r="D14" s="237">
        <v>406565.70049999998</v>
      </c>
      <c r="E14" s="237">
        <v>1990474.6094850001</v>
      </c>
      <c r="F14" s="237">
        <v>7436593.4553200006</v>
      </c>
      <c r="G14" s="237">
        <v>370789.75027999998</v>
      </c>
      <c r="H14" s="237">
        <v>49492.905660000004</v>
      </c>
      <c r="I14" s="237">
        <v>13107770.956262</v>
      </c>
      <c r="J14" s="238">
        <v>6.4625801947833867</v>
      </c>
    </row>
    <row r="15" spans="1:26" ht="15" customHeight="1" x14ac:dyDescent="0.2">
      <c r="A15" s="78" t="s">
        <v>296</v>
      </c>
      <c r="B15" s="237">
        <v>3158159.8075069999</v>
      </c>
      <c r="C15" s="237">
        <v>56354.336575000001</v>
      </c>
      <c r="D15" s="237">
        <v>48174.8148</v>
      </c>
      <c r="E15" s="237">
        <v>104529.151375</v>
      </c>
      <c r="F15" s="237">
        <v>6096017.3827400003</v>
      </c>
      <c r="G15" s="237">
        <v>5756.7365900000004</v>
      </c>
      <c r="H15" s="237">
        <v>2620.4276799999998</v>
      </c>
      <c r="I15" s="237">
        <v>9367083.5058920011</v>
      </c>
      <c r="J15" s="238">
        <v>4.6182931140660513</v>
      </c>
    </row>
    <row r="16" spans="1:26" ht="15" customHeight="1" x14ac:dyDescent="0.2">
      <c r="A16" s="78" t="s">
        <v>297</v>
      </c>
      <c r="B16" s="237">
        <v>102260.42801</v>
      </c>
      <c r="C16" s="237">
        <v>1527554.57241</v>
      </c>
      <c r="D16" s="237">
        <v>358390.88569999998</v>
      </c>
      <c r="E16" s="237">
        <v>1885945.45811</v>
      </c>
      <c r="F16" s="237">
        <v>1340576.0725799999</v>
      </c>
      <c r="G16" s="237">
        <v>365033.01368999999</v>
      </c>
      <c r="H16" s="237">
        <v>46872.477980000003</v>
      </c>
      <c r="I16" s="237">
        <v>3740687.4503699997</v>
      </c>
      <c r="J16" s="238">
        <v>1.8442870807173355</v>
      </c>
    </row>
    <row r="17" spans="1:10" ht="15" customHeight="1" thickBot="1" x14ac:dyDescent="0.25">
      <c r="A17" s="69" t="s">
        <v>199</v>
      </c>
      <c r="B17" s="239">
        <v>22773091.538206998</v>
      </c>
      <c r="C17" s="239">
        <v>116076815.05110501</v>
      </c>
      <c r="D17" s="239">
        <v>16684090.74227</v>
      </c>
      <c r="E17" s="237">
        <v>132760905.79337502</v>
      </c>
      <c r="F17" s="239">
        <v>34436446.65095</v>
      </c>
      <c r="G17" s="239">
        <v>11100771.676109999</v>
      </c>
      <c r="H17" s="239">
        <v>1754444.6997799999</v>
      </c>
      <c r="I17" s="237">
        <v>202825660.35842201</v>
      </c>
      <c r="J17" s="238">
        <v>100</v>
      </c>
    </row>
    <row r="18" spans="1:10" ht="15" customHeight="1" x14ac:dyDescent="0.2">
      <c r="A18" s="799"/>
      <c r="B18" s="800"/>
      <c r="C18" s="800"/>
      <c r="D18" s="800"/>
      <c r="E18" s="800"/>
      <c r="F18" s="800"/>
      <c r="G18" s="800"/>
      <c r="H18" s="800"/>
      <c r="I18" s="800"/>
      <c r="J18" s="801"/>
    </row>
    <row r="19" spans="1:10" ht="15" customHeight="1" x14ac:dyDescent="0.2">
      <c r="A19" s="69" t="s">
        <v>55</v>
      </c>
      <c r="B19" s="239"/>
      <c r="C19" s="239"/>
      <c r="D19" s="237"/>
      <c r="E19" s="239"/>
      <c r="F19" s="239"/>
      <c r="G19" s="239"/>
      <c r="H19" s="239"/>
      <c r="I19" s="239"/>
      <c r="J19" s="238"/>
    </row>
    <row r="20" spans="1:10" ht="15" customHeight="1" thickBot="1" x14ac:dyDescent="0.25">
      <c r="A20" s="794"/>
      <c r="B20" s="802"/>
      <c r="C20" s="802"/>
      <c r="D20" s="803"/>
      <c r="E20" s="802"/>
      <c r="F20" s="802"/>
      <c r="G20" s="802"/>
      <c r="H20" s="802"/>
      <c r="I20" s="802"/>
      <c r="J20" s="804"/>
    </row>
    <row r="21" spans="1:10" ht="15" customHeight="1" x14ac:dyDescent="0.2">
      <c r="A21" s="74" t="s">
        <v>247</v>
      </c>
      <c r="B21" s="237">
        <v>4473711.9186899997</v>
      </c>
      <c r="C21" s="237">
        <v>64501767.296980001</v>
      </c>
      <c r="D21" s="237">
        <v>19435497.668370001</v>
      </c>
      <c r="E21" s="237">
        <v>83937264.965350002</v>
      </c>
      <c r="F21" s="237">
        <v>638638.69437000004</v>
      </c>
      <c r="G21" s="237">
        <v>3229978.8190799998</v>
      </c>
      <c r="H21" s="237">
        <v>2838809.34026</v>
      </c>
      <c r="I21" s="237">
        <v>95118403.737749994</v>
      </c>
      <c r="J21" s="238">
        <v>46.896632097567014</v>
      </c>
    </row>
    <row r="22" spans="1:10" ht="15" customHeight="1" x14ac:dyDescent="0.2">
      <c r="A22" s="82" t="s">
        <v>275</v>
      </c>
      <c r="B22" s="237">
        <v>1038067.08848</v>
      </c>
      <c r="C22" s="237">
        <v>15744889.51079</v>
      </c>
      <c r="D22" s="237">
        <v>5185430.8569700001</v>
      </c>
      <c r="E22" s="237">
        <v>20930320.367759999</v>
      </c>
      <c r="F22" s="237">
        <v>7960.8242700000001</v>
      </c>
      <c r="G22" s="237">
        <v>153531.07768000002</v>
      </c>
      <c r="H22" s="237">
        <v>759862.47365000006</v>
      </c>
      <c r="I22" s="237">
        <v>22889741.831839997</v>
      </c>
      <c r="J22" s="238">
        <v>11.285426997447237</v>
      </c>
    </row>
    <row r="23" spans="1:10" ht="15" customHeight="1" x14ac:dyDescent="0.2">
      <c r="A23" s="74" t="s">
        <v>249</v>
      </c>
      <c r="B23" s="237">
        <v>103348.68738</v>
      </c>
      <c r="C23" s="237">
        <v>1674665.73477</v>
      </c>
      <c r="D23" s="237">
        <v>536989.97658000002</v>
      </c>
      <c r="E23" s="237">
        <v>2211655.71135</v>
      </c>
      <c r="F23" s="237">
        <v>2495.92454</v>
      </c>
      <c r="G23" s="237">
        <v>154374.89199</v>
      </c>
      <c r="H23" s="237">
        <v>79525.651530000003</v>
      </c>
      <c r="I23" s="237">
        <v>2551400.8667899999</v>
      </c>
      <c r="J23" s="238">
        <v>1.2579280463237781</v>
      </c>
    </row>
    <row r="24" spans="1:10" ht="15" customHeight="1" x14ac:dyDescent="0.2">
      <c r="A24" s="74" t="s">
        <v>300</v>
      </c>
      <c r="B24" s="237">
        <v>510013.57928000001</v>
      </c>
      <c r="C24" s="237">
        <v>9054641.8305500001</v>
      </c>
      <c r="D24" s="237">
        <v>3179816.75294</v>
      </c>
      <c r="E24" s="237">
        <v>12234458.583489999</v>
      </c>
      <c r="F24" s="237">
        <v>237243.15152000004</v>
      </c>
      <c r="G24" s="237">
        <v>5974643.6339399992</v>
      </c>
      <c r="H24" s="237">
        <v>479341.66885999998</v>
      </c>
      <c r="I24" s="237">
        <v>19435700.617089998</v>
      </c>
      <c r="J24" s="238">
        <v>9.5824663322896768</v>
      </c>
    </row>
    <row r="25" spans="1:10" ht="15" customHeight="1" x14ac:dyDescent="0.2">
      <c r="A25" s="74" t="s">
        <v>250</v>
      </c>
      <c r="B25" s="239">
        <v>4696484.1210099999</v>
      </c>
      <c r="C25" s="239">
        <v>21773291.26173</v>
      </c>
      <c r="D25" s="239">
        <v>4562075.6560000004</v>
      </c>
      <c r="E25" s="237">
        <v>26335366.91773</v>
      </c>
      <c r="F25" s="239">
        <v>4808272.2922800006</v>
      </c>
      <c r="G25" s="239">
        <v>756672.56986000005</v>
      </c>
      <c r="H25" s="239">
        <v>666223.5638</v>
      </c>
      <c r="I25" s="237">
        <v>37263019.464680001</v>
      </c>
      <c r="J25" s="238">
        <v>18.371945344011653</v>
      </c>
    </row>
    <row r="26" spans="1:10" ht="15" customHeight="1" x14ac:dyDescent="0.2">
      <c r="A26" s="82" t="s">
        <v>251</v>
      </c>
      <c r="B26" s="237">
        <v>996763.80341000005</v>
      </c>
      <c r="C26" s="237"/>
      <c r="D26" s="237"/>
      <c r="E26" s="237"/>
      <c r="F26" s="237">
        <v>3720942.6185300001</v>
      </c>
      <c r="G26" s="237"/>
      <c r="H26" s="237"/>
      <c r="I26" s="237">
        <v>4717706.4219399998</v>
      </c>
      <c r="J26" s="238">
        <v>2.3259909094357867</v>
      </c>
    </row>
    <row r="27" spans="1:10" ht="15" customHeight="1" x14ac:dyDescent="0.2">
      <c r="A27" s="87" t="s">
        <v>369</v>
      </c>
      <c r="B27" s="237">
        <v>1034362.50956</v>
      </c>
      <c r="C27" s="240"/>
      <c r="D27" s="237"/>
      <c r="E27" s="237"/>
      <c r="F27" s="237"/>
      <c r="G27" s="237"/>
      <c r="H27" s="237"/>
      <c r="I27" s="237">
        <v>1034362.50956</v>
      </c>
      <c r="J27" s="238">
        <v>0.50997615771699367</v>
      </c>
    </row>
    <row r="28" spans="1:10" ht="15" customHeight="1" x14ac:dyDescent="0.2">
      <c r="A28" s="87" t="s">
        <v>370</v>
      </c>
      <c r="B28" s="237"/>
      <c r="C28" s="240"/>
      <c r="D28" s="237"/>
      <c r="E28" s="237"/>
      <c r="F28" s="240">
        <v>4908355.1946399994</v>
      </c>
      <c r="G28" s="237"/>
      <c r="H28" s="237"/>
      <c r="I28" s="237">
        <v>4908355.1946399994</v>
      </c>
      <c r="J28" s="238">
        <v>2.4199872866018195</v>
      </c>
    </row>
    <row r="29" spans="1:10" ht="15" customHeight="1" x14ac:dyDescent="0.2">
      <c r="A29" s="87" t="s">
        <v>371</v>
      </c>
      <c r="B29" s="237">
        <v>-25987.96357</v>
      </c>
      <c r="C29" s="240"/>
      <c r="D29" s="237"/>
      <c r="E29" s="237"/>
      <c r="F29" s="240">
        <v>-234074.56074000002</v>
      </c>
      <c r="G29" s="237"/>
      <c r="H29" s="237"/>
      <c r="I29" s="237">
        <v>-260062.52431000001</v>
      </c>
      <c r="J29" s="238">
        <v>-0.12821973504261358</v>
      </c>
    </row>
    <row r="30" spans="1:10" ht="15" customHeight="1" x14ac:dyDescent="0.2">
      <c r="A30" s="87" t="s">
        <v>372</v>
      </c>
      <c r="B30" s="237">
        <v>-11610.74258</v>
      </c>
      <c r="C30" s="240"/>
      <c r="D30" s="237"/>
      <c r="E30" s="237"/>
      <c r="F30" s="240">
        <v>-95541.368719999999</v>
      </c>
      <c r="G30" s="237"/>
      <c r="H30" s="237"/>
      <c r="I30" s="237">
        <v>-107152.1113</v>
      </c>
      <c r="J30" s="238">
        <v>-5.2829662238321751E-2</v>
      </c>
    </row>
    <row r="31" spans="1:10" ht="15" customHeight="1" x14ac:dyDescent="0.2">
      <c r="A31" s="87" t="s">
        <v>373</v>
      </c>
      <c r="B31" s="237"/>
      <c r="C31" s="237"/>
      <c r="D31" s="237"/>
      <c r="E31" s="237"/>
      <c r="F31" s="240">
        <v>0</v>
      </c>
      <c r="G31" s="237"/>
      <c r="H31" s="237"/>
      <c r="I31" s="237">
        <v>0</v>
      </c>
      <c r="J31" s="238">
        <v>0</v>
      </c>
    </row>
    <row r="32" spans="1:10" ht="15" customHeight="1" x14ac:dyDescent="0.2">
      <c r="A32" s="87" t="s">
        <v>374</v>
      </c>
      <c r="B32" s="237"/>
      <c r="C32" s="237"/>
      <c r="D32" s="237"/>
      <c r="E32" s="237"/>
      <c r="F32" s="240">
        <v>-857796.64665000001</v>
      </c>
      <c r="G32" s="237"/>
      <c r="H32" s="237"/>
      <c r="I32" s="237">
        <v>-857796.64665000001</v>
      </c>
      <c r="J32" s="238">
        <v>-0.42292313760209155</v>
      </c>
    </row>
    <row r="33" spans="1:10" ht="15" customHeight="1" x14ac:dyDescent="0.2">
      <c r="A33" s="74" t="s">
        <v>254</v>
      </c>
      <c r="B33" s="237">
        <v>1050140.31045</v>
      </c>
      <c r="C33" s="237">
        <v>15149222.97077</v>
      </c>
      <c r="D33" s="237">
        <v>4566780.4035</v>
      </c>
      <c r="E33" s="237">
        <v>19716003.37427</v>
      </c>
      <c r="F33" s="237">
        <v>149185.10483</v>
      </c>
      <c r="G33" s="237">
        <v>757353.37858000002</v>
      </c>
      <c r="H33" s="237">
        <v>666913.10826999997</v>
      </c>
      <c r="I33" s="237">
        <v>22339595.2764</v>
      </c>
      <c r="J33" s="238">
        <v>11.014185895868764</v>
      </c>
    </row>
    <row r="34" spans="1:10" ht="15" customHeight="1" x14ac:dyDescent="0.2">
      <c r="A34" s="190" t="s">
        <v>255</v>
      </c>
      <c r="B34" s="237">
        <v>2649580.00715</v>
      </c>
      <c r="C34" s="237">
        <v>6624068.290959999</v>
      </c>
      <c r="D34" s="237">
        <v>-4704.7475000000004</v>
      </c>
      <c r="E34" s="237">
        <v>6619363.5434599994</v>
      </c>
      <c r="F34" s="237">
        <v>76235.125679999997</v>
      </c>
      <c r="G34" s="237">
        <v>-680.80871999999999</v>
      </c>
      <c r="H34" s="237">
        <v>-689.54447000000005</v>
      </c>
      <c r="I34" s="237">
        <v>9343808.3230999988</v>
      </c>
      <c r="J34" s="238">
        <v>4.6068176514688277</v>
      </c>
    </row>
    <row r="35" spans="1:10" ht="15" customHeight="1" x14ac:dyDescent="0.2">
      <c r="A35" s="87" t="s">
        <v>375</v>
      </c>
      <c r="B35" s="240">
        <v>1854323.25364</v>
      </c>
      <c r="C35" s="240"/>
      <c r="D35" s="237"/>
      <c r="E35" s="237"/>
      <c r="F35" s="237"/>
      <c r="G35" s="237"/>
      <c r="H35" s="237"/>
      <c r="I35" s="237">
        <v>1854323.25364</v>
      </c>
      <c r="J35" s="238">
        <v>0.91424489897537864</v>
      </c>
    </row>
    <row r="36" spans="1:10" ht="15" customHeight="1" x14ac:dyDescent="0.2">
      <c r="A36" s="87" t="s">
        <v>376</v>
      </c>
      <c r="B36" s="240"/>
      <c r="C36" s="240">
        <v>3085746.3204800002</v>
      </c>
      <c r="D36" s="237"/>
      <c r="E36" s="237">
        <v>3085746.3204800002</v>
      </c>
      <c r="F36" s="237"/>
      <c r="G36" s="237"/>
      <c r="H36" s="237"/>
      <c r="I36" s="237">
        <v>3085746.3204800002</v>
      </c>
      <c r="J36" s="238">
        <v>1.5213786633441964</v>
      </c>
    </row>
    <row r="37" spans="1:10" ht="15" customHeight="1" x14ac:dyDescent="0.2">
      <c r="A37" s="87" t="s">
        <v>377</v>
      </c>
      <c r="B37" s="240"/>
      <c r="C37" s="240">
        <v>3208358.4827999999</v>
      </c>
      <c r="D37" s="237"/>
      <c r="E37" s="237">
        <v>3208358.4827999999</v>
      </c>
      <c r="F37" s="237"/>
      <c r="G37" s="237"/>
      <c r="H37" s="237"/>
      <c r="I37" s="237">
        <v>3208358.4827999999</v>
      </c>
      <c r="J37" s="238">
        <v>1.5818306604452173</v>
      </c>
    </row>
    <row r="38" spans="1:10" ht="15" customHeight="1" x14ac:dyDescent="0.2">
      <c r="A38" s="87" t="s">
        <v>378</v>
      </c>
      <c r="B38" s="240"/>
      <c r="C38" s="240"/>
      <c r="D38" s="237"/>
      <c r="E38" s="237"/>
      <c r="F38" s="240">
        <v>30886.449250000001</v>
      </c>
      <c r="G38" s="237"/>
      <c r="H38" s="237"/>
      <c r="I38" s="237">
        <v>30886.449250000001</v>
      </c>
      <c r="J38" s="238">
        <v>1.5228077746878389E-2</v>
      </c>
    </row>
    <row r="39" spans="1:10" ht="15" customHeight="1" x14ac:dyDescent="0.2">
      <c r="A39" s="87" t="s">
        <v>379</v>
      </c>
      <c r="B39" s="240"/>
      <c r="C39" s="240"/>
      <c r="D39" s="237"/>
      <c r="E39" s="237"/>
      <c r="F39" s="240">
        <v>7013.8343600000007</v>
      </c>
      <c r="G39" s="237"/>
      <c r="H39" s="237"/>
      <c r="I39" s="237">
        <v>7013.8343600000007</v>
      </c>
      <c r="J39" s="238">
        <v>3.4580606554444593E-3</v>
      </c>
    </row>
    <row r="40" spans="1:10" ht="15" customHeight="1" x14ac:dyDescent="0.2">
      <c r="A40" s="87" t="s">
        <v>380</v>
      </c>
      <c r="B40" s="240"/>
      <c r="C40" s="240">
        <v>6.67</v>
      </c>
      <c r="D40" s="237"/>
      <c r="E40" s="237">
        <v>6.67</v>
      </c>
      <c r="F40" s="237"/>
      <c r="G40" s="237"/>
      <c r="H40" s="237"/>
      <c r="I40" s="237">
        <v>6.67</v>
      </c>
      <c r="J40" s="238">
        <v>3.2885385351208293E-6</v>
      </c>
    </row>
    <row r="41" spans="1:10" ht="15" customHeight="1" x14ac:dyDescent="0.2">
      <c r="A41" s="87" t="s">
        <v>381</v>
      </c>
      <c r="B41" s="240">
        <v>40.606630000000003</v>
      </c>
      <c r="C41" s="240"/>
      <c r="D41" s="237"/>
      <c r="E41" s="237"/>
      <c r="F41" s="237"/>
      <c r="G41" s="237"/>
      <c r="H41" s="237"/>
      <c r="I41" s="237">
        <v>40.606630000000003</v>
      </c>
      <c r="J41" s="238">
        <v>2.0020459900508777E-5</v>
      </c>
    </row>
    <row r="42" spans="1:10" ht="15" customHeight="1" x14ac:dyDescent="0.2">
      <c r="A42" s="87" t="s">
        <v>382</v>
      </c>
      <c r="B42" s="240">
        <v>4110.4082600000002</v>
      </c>
      <c r="C42" s="240"/>
      <c r="D42" s="237"/>
      <c r="E42" s="237"/>
      <c r="F42" s="237"/>
      <c r="G42" s="237"/>
      <c r="H42" s="237"/>
      <c r="I42" s="237">
        <v>4110.4082600000002</v>
      </c>
      <c r="J42" s="238">
        <v>2.026572107659514E-3</v>
      </c>
    </row>
    <row r="43" spans="1:10" ht="15" customHeight="1" x14ac:dyDescent="0.2">
      <c r="A43" s="87" t="s">
        <v>383</v>
      </c>
      <c r="B43" s="240">
        <v>278779.37060000002</v>
      </c>
      <c r="C43" s="240"/>
      <c r="D43" s="237"/>
      <c r="E43" s="237"/>
      <c r="F43" s="237"/>
      <c r="G43" s="237"/>
      <c r="H43" s="237"/>
      <c r="I43" s="237">
        <v>278779.37060000002</v>
      </c>
      <c r="J43" s="238">
        <v>0.13744778156144391</v>
      </c>
    </row>
    <row r="44" spans="1:10" ht="15" customHeight="1" x14ac:dyDescent="0.2">
      <c r="A44" s="87" t="s">
        <v>384</v>
      </c>
      <c r="B44" s="240">
        <v>676.95119999999997</v>
      </c>
      <c r="C44" s="240">
        <v>225148.82248</v>
      </c>
      <c r="D44" s="237"/>
      <c r="E44" s="237">
        <v>225148.82248</v>
      </c>
      <c r="F44" s="237"/>
      <c r="G44" s="237"/>
      <c r="H44" s="237"/>
      <c r="I44" s="237">
        <v>225825.77368000001</v>
      </c>
      <c r="J44" s="238">
        <v>0.1113398439235615</v>
      </c>
    </row>
    <row r="45" spans="1:10" ht="15" customHeight="1" x14ac:dyDescent="0.2">
      <c r="A45" s="87" t="s">
        <v>385</v>
      </c>
      <c r="B45" s="240">
        <v>450657.25751000002</v>
      </c>
      <c r="C45" s="240"/>
      <c r="D45" s="237"/>
      <c r="E45" s="237"/>
      <c r="F45" s="237"/>
      <c r="G45" s="237"/>
      <c r="H45" s="237"/>
      <c r="I45" s="237">
        <v>450657.25751000002</v>
      </c>
      <c r="J45" s="238">
        <v>0.2221894688835841</v>
      </c>
    </row>
    <row r="46" spans="1:10" ht="15" customHeight="1" x14ac:dyDescent="0.2">
      <c r="A46" s="87" t="s">
        <v>386</v>
      </c>
      <c r="B46" s="240">
        <v>0</v>
      </c>
      <c r="C46" s="240">
        <v>0</v>
      </c>
      <c r="D46" s="237"/>
      <c r="E46" s="237"/>
      <c r="F46" s="237"/>
      <c r="G46" s="237"/>
      <c r="H46" s="237"/>
      <c r="I46" s="237">
        <v>0</v>
      </c>
      <c r="J46" s="238">
        <v>0</v>
      </c>
    </row>
    <row r="47" spans="1:10" ht="15" customHeight="1" x14ac:dyDescent="0.2">
      <c r="A47" s="87" t="s">
        <v>387</v>
      </c>
      <c r="B47" s="240">
        <v>60992.159310000003</v>
      </c>
      <c r="C47" s="240">
        <v>104807.9952</v>
      </c>
      <c r="D47" s="237">
        <v>-4704.7475000000004</v>
      </c>
      <c r="E47" s="237">
        <v>100103.24770000001</v>
      </c>
      <c r="F47" s="240">
        <v>38334.842069999999</v>
      </c>
      <c r="G47" s="240">
        <v>-680.80871999999999</v>
      </c>
      <c r="H47" s="240">
        <v>-689.54447000000005</v>
      </c>
      <c r="I47" s="237">
        <v>198059.89589000004</v>
      </c>
      <c r="J47" s="238">
        <v>9.7650314827029197E-2</v>
      </c>
    </row>
    <row r="48" spans="1:10" ht="15" customHeight="1" x14ac:dyDescent="0.2">
      <c r="A48" s="87" t="s">
        <v>388</v>
      </c>
      <c r="B48" s="237"/>
      <c r="C48" s="237"/>
      <c r="D48" s="237"/>
      <c r="E48" s="237"/>
      <c r="F48" s="240">
        <v>861909.44324000005</v>
      </c>
      <c r="G48" s="237"/>
      <c r="H48" s="237"/>
      <c r="I48" s="237">
        <v>861909.44324000005</v>
      </c>
      <c r="J48" s="238">
        <v>0.42495088723827279</v>
      </c>
    </row>
    <row r="49" spans="1:10" ht="15" customHeight="1" x14ac:dyDescent="0.2">
      <c r="A49" s="69" t="s">
        <v>389</v>
      </c>
      <c r="B49" s="239">
        <v>10821625.39484</v>
      </c>
      <c r="C49" s="239">
        <v>112749255.63482</v>
      </c>
      <c r="D49" s="239">
        <v>32899810.910860002</v>
      </c>
      <c r="E49" s="237">
        <v>145649066.54567999</v>
      </c>
      <c r="F49" s="239">
        <v>5694610.8869800009</v>
      </c>
      <c r="G49" s="239">
        <v>10269200.992549999</v>
      </c>
      <c r="H49" s="239">
        <v>4823762.6980999997</v>
      </c>
      <c r="I49" s="237">
        <v>177258266.51814997</v>
      </c>
      <c r="J49" s="238">
        <v>87.394398817639356</v>
      </c>
    </row>
    <row r="50" spans="1:10" ht="15" customHeight="1" x14ac:dyDescent="0.2">
      <c r="A50" s="82"/>
      <c r="B50" s="237"/>
      <c r="C50" s="237"/>
      <c r="D50" s="237"/>
      <c r="E50" s="237"/>
      <c r="F50" s="237"/>
      <c r="G50" s="237"/>
      <c r="H50" s="237"/>
      <c r="I50" s="237"/>
      <c r="J50" s="238"/>
    </row>
    <row r="51" spans="1:10" ht="15" customHeight="1" x14ac:dyDescent="0.2">
      <c r="A51" s="241" t="s">
        <v>265</v>
      </c>
      <c r="B51" s="239"/>
      <c r="C51" s="239"/>
      <c r="D51" s="237"/>
      <c r="E51" s="239"/>
      <c r="F51" s="239"/>
      <c r="G51" s="239"/>
      <c r="H51" s="239"/>
      <c r="I51" s="239"/>
      <c r="J51" s="238"/>
    </row>
    <row r="52" spans="1:10" ht="15" customHeight="1" x14ac:dyDescent="0.2">
      <c r="A52" s="192" t="s">
        <v>285</v>
      </c>
      <c r="B52" s="237">
        <v>239669.73548</v>
      </c>
      <c r="C52" s="237">
        <v>840317.00797999999</v>
      </c>
      <c r="D52" s="237">
        <v>180401.08483000001</v>
      </c>
      <c r="E52" s="237">
        <v>1020718.0928100001</v>
      </c>
      <c r="F52" s="237">
        <v>299929.77442999999</v>
      </c>
      <c r="G52" s="237">
        <v>126769.81842</v>
      </c>
      <c r="H52" s="237">
        <v>0</v>
      </c>
      <c r="I52" s="237">
        <v>1687087.42114</v>
      </c>
      <c r="J52" s="238">
        <v>0.83179190352871257</v>
      </c>
    </row>
    <row r="53" spans="1:10" ht="15" customHeight="1" x14ac:dyDescent="0.2">
      <c r="A53" s="193" t="s">
        <v>390</v>
      </c>
      <c r="B53" s="237">
        <v>59172.725380000003</v>
      </c>
      <c r="C53" s="237">
        <v>12844.97753</v>
      </c>
      <c r="D53" s="237">
        <v>4048.94589</v>
      </c>
      <c r="E53" s="237">
        <v>16893.923419999999</v>
      </c>
      <c r="F53" s="237">
        <v>652621.10433999996</v>
      </c>
      <c r="G53" s="237">
        <v>1620.41804</v>
      </c>
      <c r="H53" s="237">
        <v>595.73934999999994</v>
      </c>
      <c r="I53" s="237">
        <v>730903.91052999999</v>
      </c>
      <c r="J53" s="238">
        <v>0.36036067095178592</v>
      </c>
    </row>
    <row r="54" spans="1:10" ht="15" customHeight="1" x14ac:dyDescent="0.2">
      <c r="A54" s="193" t="s">
        <v>267</v>
      </c>
      <c r="B54" s="237">
        <v>0</v>
      </c>
      <c r="C54" s="237">
        <v>1724371.6730799999</v>
      </c>
      <c r="D54" s="237">
        <v>0</v>
      </c>
      <c r="E54" s="237">
        <v>1724371.6730799999</v>
      </c>
      <c r="F54" s="237">
        <v>746032.43498999986</v>
      </c>
      <c r="G54" s="237">
        <v>29797.22379</v>
      </c>
      <c r="H54" s="237">
        <v>0</v>
      </c>
      <c r="I54" s="237">
        <v>2500201.3318599998</v>
      </c>
      <c r="J54" s="238">
        <v>1.2326849213466313</v>
      </c>
    </row>
    <row r="55" spans="1:10" ht="15" customHeight="1" x14ac:dyDescent="0.2">
      <c r="A55" s="115" t="s">
        <v>355</v>
      </c>
      <c r="B55" s="237">
        <v>264639.54353999998</v>
      </c>
      <c r="C55" s="237">
        <v>-288117.95286000014</v>
      </c>
      <c r="D55" s="237">
        <v>354183.00530999998</v>
      </c>
      <c r="E55" s="237">
        <v>66065.052449999843</v>
      </c>
      <c r="F55" s="237">
        <v>-631469.96155999997</v>
      </c>
      <c r="G55" s="237">
        <v>265845.91012999997</v>
      </c>
      <c r="H55" s="237">
        <v>34919.455439999998</v>
      </c>
      <c r="I55" s="237">
        <v>-1.673470251262188E-10</v>
      </c>
      <c r="J55" s="238">
        <v>-8.2507817221200022E-17</v>
      </c>
    </row>
    <row r="56" spans="1:10" ht="15" customHeight="1" x14ac:dyDescent="0.2">
      <c r="A56" s="192" t="s">
        <v>223</v>
      </c>
      <c r="B56" s="237">
        <v>60550.114270000005</v>
      </c>
      <c r="C56" s="237">
        <v>802617.40752999997</v>
      </c>
      <c r="D56" s="237">
        <v>0</v>
      </c>
      <c r="E56" s="237">
        <v>802617.40752999997</v>
      </c>
      <c r="F56" s="237">
        <v>0</v>
      </c>
      <c r="G56" s="237">
        <v>0</v>
      </c>
      <c r="H56" s="237">
        <v>0</v>
      </c>
      <c r="I56" s="237">
        <v>863167.52179999999</v>
      </c>
      <c r="J56" s="238">
        <v>0.42557116307407022</v>
      </c>
    </row>
    <row r="57" spans="1:10" ht="15" customHeight="1" x14ac:dyDescent="0.2">
      <c r="A57" s="241" t="s">
        <v>268</v>
      </c>
      <c r="B57" s="239">
        <v>624032.11867</v>
      </c>
      <c r="C57" s="239">
        <v>3092033.11326</v>
      </c>
      <c r="D57" s="239">
        <v>538633.03602999996</v>
      </c>
      <c r="E57" s="237">
        <v>3630666.1492900001</v>
      </c>
      <c r="F57" s="239">
        <v>1067113.3521999998</v>
      </c>
      <c r="G57" s="239">
        <v>424033.37037999998</v>
      </c>
      <c r="H57" s="239">
        <v>35515.194790000001</v>
      </c>
      <c r="I57" s="237">
        <v>5781360.1853299998</v>
      </c>
      <c r="J57" s="238">
        <v>2.8504086589012001</v>
      </c>
    </row>
    <row r="58" spans="1:10" ht="15" customHeight="1" x14ac:dyDescent="0.2">
      <c r="A58" s="193"/>
      <c r="B58" s="239"/>
      <c r="C58" s="239"/>
      <c r="D58" s="237"/>
      <c r="E58" s="239"/>
      <c r="F58" s="239"/>
      <c r="G58" s="239"/>
      <c r="H58" s="239"/>
      <c r="I58" s="239"/>
      <c r="J58" s="238"/>
    </row>
    <row r="59" spans="1:10" ht="15" customHeight="1" x14ac:dyDescent="0.2">
      <c r="A59" s="193"/>
      <c r="B59" s="237"/>
      <c r="C59" s="237"/>
      <c r="D59" s="237"/>
      <c r="E59" s="237"/>
      <c r="F59" s="237"/>
      <c r="G59" s="237"/>
      <c r="H59" s="237"/>
      <c r="I59" s="237"/>
      <c r="J59" s="238"/>
    </row>
    <row r="60" spans="1:10" ht="15" customHeight="1" x14ac:dyDescent="0.2">
      <c r="A60" s="241" t="s">
        <v>229</v>
      </c>
      <c r="B60" s="239">
        <v>11445657.51351</v>
      </c>
      <c r="C60" s="239">
        <v>115841288.74808</v>
      </c>
      <c r="D60" s="239">
        <v>33438443.94689</v>
      </c>
      <c r="E60" s="237">
        <v>149279732.69497001</v>
      </c>
      <c r="F60" s="239">
        <v>6761724.2391800005</v>
      </c>
      <c r="G60" s="239">
        <v>10693234.362929998</v>
      </c>
      <c r="H60" s="239">
        <v>4859277.8928899998</v>
      </c>
      <c r="I60" s="237">
        <v>183039626.70348001</v>
      </c>
      <c r="J60" s="238">
        <v>90.244807476540572</v>
      </c>
    </row>
    <row r="61" spans="1:10" ht="15" customHeight="1" x14ac:dyDescent="0.2">
      <c r="A61" s="193"/>
      <c r="B61" s="239"/>
      <c r="C61" s="239"/>
      <c r="D61" s="237"/>
      <c r="E61" s="239"/>
      <c r="F61" s="239"/>
      <c r="G61" s="239"/>
      <c r="H61" s="239"/>
      <c r="I61" s="239"/>
      <c r="J61" s="238"/>
    </row>
    <row r="62" spans="1:10" ht="15" customHeight="1" x14ac:dyDescent="0.2">
      <c r="A62" s="241" t="s">
        <v>391</v>
      </c>
      <c r="B62" s="239">
        <v>11327434.024696998</v>
      </c>
      <c r="C62" s="239">
        <v>235526.30302500725</v>
      </c>
      <c r="D62" s="239">
        <v>-16754353.20462</v>
      </c>
      <c r="E62" s="237">
        <v>-16518826.901594993</v>
      </c>
      <c r="F62" s="239">
        <v>27674722.411770001</v>
      </c>
      <c r="G62" s="239">
        <v>407537.31318000145</v>
      </c>
      <c r="H62" s="239">
        <v>-3104833.1931099999</v>
      </c>
      <c r="I62" s="237">
        <v>19786033.65494201</v>
      </c>
      <c r="J62" s="238">
        <v>9.755192523459435</v>
      </c>
    </row>
    <row r="63" spans="1:10" ht="15" customHeight="1" x14ac:dyDescent="0.2">
      <c r="A63" s="180"/>
      <c r="B63" s="239"/>
      <c r="C63" s="239"/>
      <c r="D63" s="237"/>
      <c r="E63" s="239"/>
      <c r="F63" s="239"/>
      <c r="G63" s="239"/>
      <c r="H63" s="239"/>
      <c r="I63" s="239"/>
      <c r="J63" s="238"/>
    </row>
    <row r="64" spans="1:10" ht="15" customHeight="1" x14ac:dyDescent="0.2">
      <c r="A64" s="115" t="s">
        <v>293</v>
      </c>
      <c r="B64" s="237">
        <v>984486.01915999991</v>
      </c>
      <c r="C64" s="237">
        <v>13057192.30305</v>
      </c>
      <c r="D64" s="237">
        <v>3862406.1049700002</v>
      </c>
      <c r="E64" s="237">
        <v>16919598.408020001</v>
      </c>
      <c r="F64" s="237">
        <v>178987.39166999998</v>
      </c>
      <c r="G64" s="237">
        <v>940771.71648000006</v>
      </c>
      <c r="H64" s="237">
        <v>559469.46552999993</v>
      </c>
      <c r="I64" s="237">
        <v>19583313.000860002</v>
      </c>
      <c r="J64" s="238">
        <v>9.6552442951515509</v>
      </c>
    </row>
    <row r="65" spans="1:10" ht="15" customHeight="1" x14ac:dyDescent="0.2">
      <c r="A65" s="242" t="s">
        <v>392</v>
      </c>
      <c r="B65" s="239"/>
      <c r="C65" s="239"/>
      <c r="D65" s="237"/>
      <c r="E65" s="239"/>
      <c r="F65" s="239"/>
      <c r="G65" s="239"/>
      <c r="H65" s="239"/>
      <c r="I65" s="239"/>
      <c r="J65" s="238"/>
    </row>
    <row r="66" spans="1:10" ht="15" customHeight="1" x14ac:dyDescent="0.2">
      <c r="A66" s="115"/>
      <c r="B66" s="239"/>
      <c r="C66" s="239"/>
      <c r="D66" s="237"/>
      <c r="E66" s="239"/>
      <c r="F66" s="239"/>
      <c r="G66" s="239"/>
      <c r="H66" s="239"/>
      <c r="I66" s="239"/>
      <c r="J66" s="238"/>
    </row>
    <row r="67" spans="1:10" ht="15" customHeight="1" x14ac:dyDescent="0.2">
      <c r="A67" s="241" t="s">
        <v>393</v>
      </c>
      <c r="B67" s="239">
        <v>10342948.005536998</v>
      </c>
      <c r="C67" s="239">
        <v>-12821666.000024993</v>
      </c>
      <c r="D67" s="239">
        <v>-20616759.309590001</v>
      </c>
      <c r="E67" s="239">
        <v>-33438425.309614994</v>
      </c>
      <c r="F67" s="239">
        <v>27495735.020100001</v>
      </c>
      <c r="G67" s="239">
        <v>-533234.40329999861</v>
      </c>
      <c r="H67" s="239">
        <v>-3664302.65864</v>
      </c>
      <c r="I67" s="239">
        <v>202720.65408200491</v>
      </c>
      <c r="J67" s="238">
        <v>9.9948228307881984E-2</v>
      </c>
    </row>
    <row r="68" spans="1:10" ht="15" customHeight="1" thickBot="1" x14ac:dyDescent="0.25">
      <c r="A68" s="243"/>
      <c r="B68" s="244"/>
      <c r="C68" s="244"/>
      <c r="D68" s="244"/>
      <c r="E68" s="244"/>
      <c r="F68" s="244"/>
      <c r="G68" s="244"/>
      <c r="H68" s="244"/>
      <c r="I68" s="244"/>
      <c r="J68" s="245"/>
    </row>
    <row r="69" spans="1:10" ht="15" customHeight="1" thickTop="1" x14ac:dyDescent="0.2">
      <c r="A69" s="1180" t="s">
        <v>189</v>
      </c>
      <c r="B69" s="1180"/>
      <c r="C69" s="1180"/>
      <c r="D69" s="1180"/>
      <c r="E69" s="1180"/>
      <c r="F69" s="1180"/>
      <c r="G69" s="1180"/>
      <c r="H69" s="1180"/>
      <c r="I69" s="1180"/>
      <c r="J69" s="1180"/>
    </row>
    <row r="70" spans="1:10" ht="15" customHeight="1" x14ac:dyDescent="0.2">
      <c r="A70" s="174"/>
      <c r="B70" s="174"/>
      <c r="C70" s="174"/>
      <c r="D70" s="174"/>
      <c r="E70" s="174"/>
      <c r="F70" s="174"/>
      <c r="G70" s="174"/>
      <c r="H70" s="174"/>
      <c r="I70" s="174"/>
      <c r="J70" s="174"/>
    </row>
    <row r="71" spans="1:10" x14ac:dyDescent="0.2">
      <c r="A71" s="188"/>
      <c r="B71" s="188"/>
      <c r="C71" s="188"/>
      <c r="D71" s="188"/>
      <c r="E71" s="188"/>
      <c r="F71" s="188"/>
      <c r="G71" s="188"/>
      <c r="H71" s="188"/>
      <c r="I71" s="181"/>
      <c r="J71" s="188"/>
    </row>
    <row r="72" spans="1:10" x14ac:dyDescent="0.2">
      <c r="A72" s="188"/>
      <c r="B72" s="188"/>
      <c r="C72" s="188"/>
      <c r="D72" s="188"/>
      <c r="E72" s="188"/>
      <c r="F72" s="188"/>
      <c r="G72" s="188"/>
      <c r="H72" s="188"/>
      <c r="I72" s="181"/>
      <c r="J72" s="188"/>
    </row>
    <row r="73" spans="1:10" s="805" customFormat="1" ht="35.1" customHeight="1" x14ac:dyDescent="0.2">
      <c r="A73" s="1114" t="s">
        <v>1302</v>
      </c>
      <c r="B73" s="1114"/>
      <c r="C73" s="1114"/>
      <c r="D73" s="1114"/>
      <c r="E73" s="1114"/>
    </row>
    <row r="74" spans="1:10" s="805" customFormat="1" ht="15" customHeight="1" thickBot="1" x14ac:dyDescent="0.25">
      <c r="A74" s="865"/>
      <c r="B74" s="865"/>
      <c r="C74" s="865"/>
      <c r="D74" s="865"/>
      <c r="E74" s="865"/>
    </row>
    <row r="75" spans="1:10" ht="26.25" customHeight="1" thickTop="1" thickBot="1" x14ac:dyDescent="0.25">
      <c r="A75" s="1171" t="s">
        <v>574</v>
      </c>
      <c r="B75" s="1173" t="s">
        <v>18</v>
      </c>
      <c r="C75" s="929" t="s">
        <v>356</v>
      </c>
      <c r="D75" s="929"/>
      <c r="E75" s="1171" t="s">
        <v>357</v>
      </c>
    </row>
    <row r="76" spans="1:10" ht="30.75" thickBot="1" x14ac:dyDescent="0.25">
      <c r="A76" s="1172"/>
      <c r="B76" s="1174"/>
      <c r="C76" s="175" t="s">
        <v>118</v>
      </c>
      <c r="D76" s="175" t="s">
        <v>358</v>
      </c>
      <c r="E76" s="1172"/>
    </row>
    <row r="77" spans="1:10" ht="15" customHeight="1" thickTop="1" x14ac:dyDescent="0.2">
      <c r="A77" s="103"/>
      <c r="B77" s="104"/>
      <c r="C77" s="105"/>
      <c r="D77" s="105"/>
      <c r="E77" s="105"/>
    </row>
    <row r="78" spans="1:10" ht="15" customHeight="1" x14ac:dyDescent="0.2">
      <c r="A78" s="105" t="s">
        <v>359</v>
      </c>
      <c r="B78" s="231">
        <v>202825659.61272001</v>
      </c>
      <c r="C78" s="231">
        <v>146550231.11842</v>
      </c>
      <c r="D78" s="231">
        <v>43167658.283740014</v>
      </c>
      <c r="E78" s="231">
        <v>13107770.210559992</v>
      </c>
    </row>
    <row r="79" spans="1:10" ht="15" customHeight="1" x14ac:dyDescent="0.2">
      <c r="A79" s="107"/>
      <c r="B79" s="231"/>
      <c r="C79" s="231"/>
      <c r="D79" s="231"/>
      <c r="E79" s="232"/>
    </row>
    <row r="80" spans="1:10" ht="15" customHeight="1" x14ac:dyDescent="0.2">
      <c r="A80" s="122" t="s">
        <v>19</v>
      </c>
      <c r="B80" s="231">
        <v>2629894.64224</v>
      </c>
      <c r="C80" s="231">
        <v>1959895.9525599997</v>
      </c>
      <c r="D80" s="231">
        <v>655589.87312000012</v>
      </c>
      <c r="E80" s="232">
        <v>14408.816559999999</v>
      </c>
    </row>
    <row r="81" spans="1:5" ht="15" customHeight="1" x14ac:dyDescent="0.2">
      <c r="A81" s="122" t="s">
        <v>20</v>
      </c>
      <c r="B81" s="231">
        <v>9106904.1426599976</v>
      </c>
      <c r="C81" s="231">
        <v>7065231.9134999979</v>
      </c>
      <c r="D81" s="231">
        <v>1992211.2084400004</v>
      </c>
      <c r="E81" s="232">
        <v>49461.020719999993</v>
      </c>
    </row>
    <row r="82" spans="1:5" ht="15" customHeight="1" x14ac:dyDescent="0.2">
      <c r="A82" s="122" t="s">
        <v>21</v>
      </c>
      <c r="B82" s="231">
        <v>1710552.9736200001</v>
      </c>
      <c r="C82" s="231">
        <v>1323252.0988100001</v>
      </c>
      <c r="D82" s="231">
        <v>375237.32855999999</v>
      </c>
      <c r="E82" s="232">
        <v>12063.546249999996</v>
      </c>
    </row>
    <row r="83" spans="1:5" ht="15" customHeight="1" x14ac:dyDescent="0.2">
      <c r="A83" s="122" t="s">
        <v>22</v>
      </c>
      <c r="B83" s="231">
        <v>1822832.18771</v>
      </c>
      <c r="C83" s="231">
        <v>1464165.7980399998</v>
      </c>
      <c r="D83" s="231">
        <v>350722.45275000005</v>
      </c>
      <c r="E83" s="232">
        <v>7943.9369199999983</v>
      </c>
    </row>
    <row r="84" spans="1:5" ht="15" customHeight="1" x14ac:dyDescent="0.2">
      <c r="A84" s="122" t="s">
        <v>23</v>
      </c>
      <c r="B84" s="231">
        <v>7310668.4906500001</v>
      </c>
      <c r="C84" s="231">
        <v>5672624.2102300003</v>
      </c>
      <c r="D84" s="231">
        <v>1585532.74101</v>
      </c>
      <c r="E84" s="232">
        <v>52511.539409999998</v>
      </c>
    </row>
    <row r="85" spans="1:5" ht="15" customHeight="1" x14ac:dyDescent="0.2">
      <c r="A85" s="122" t="s">
        <v>24</v>
      </c>
      <c r="B85" s="231">
        <v>1243218.6987400001</v>
      </c>
      <c r="C85" s="231">
        <v>934725.74565000006</v>
      </c>
      <c r="D85" s="231">
        <v>298036.75507000001</v>
      </c>
      <c r="E85" s="232">
        <v>10456.198019999998</v>
      </c>
    </row>
    <row r="86" spans="1:5" ht="15" customHeight="1" x14ac:dyDescent="0.2">
      <c r="A86" s="122" t="s">
        <v>25</v>
      </c>
      <c r="B86" s="231">
        <v>1895536.6881000004</v>
      </c>
      <c r="C86" s="231">
        <v>1348948.0899700003</v>
      </c>
      <c r="D86" s="231">
        <v>528279.57551</v>
      </c>
      <c r="E86" s="232">
        <v>18309.022619999996</v>
      </c>
    </row>
    <row r="87" spans="1:5" ht="15" customHeight="1" x14ac:dyDescent="0.2">
      <c r="A87" s="122" t="s">
        <v>26</v>
      </c>
      <c r="B87" s="231">
        <v>8814748.1950200032</v>
      </c>
      <c r="C87" s="231">
        <v>6717255.8935800036</v>
      </c>
      <c r="D87" s="231">
        <v>2048449.6430400002</v>
      </c>
      <c r="E87" s="232">
        <v>49042.6584</v>
      </c>
    </row>
    <row r="88" spans="1:5" ht="15" customHeight="1" x14ac:dyDescent="0.2">
      <c r="A88" s="123" t="s">
        <v>27</v>
      </c>
      <c r="B88" s="231">
        <v>11798076.085419999</v>
      </c>
      <c r="C88" s="231"/>
      <c r="D88" s="231">
        <v>0</v>
      </c>
      <c r="E88" s="232">
        <v>11798076.085419999</v>
      </c>
    </row>
    <row r="89" spans="1:5" ht="15" customHeight="1" x14ac:dyDescent="0.2">
      <c r="A89" s="26" t="s">
        <v>1175</v>
      </c>
      <c r="B89" s="231">
        <v>19433944.19114</v>
      </c>
      <c r="C89" s="231">
        <v>15695507.934699999</v>
      </c>
      <c r="D89" s="231">
        <v>3646768.8831699998</v>
      </c>
      <c r="E89" s="232">
        <v>91667.373269999996</v>
      </c>
    </row>
    <row r="90" spans="1:5" ht="15" customHeight="1" x14ac:dyDescent="0.2">
      <c r="A90" s="26" t="s">
        <v>562</v>
      </c>
      <c r="B90" s="231">
        <v>19689878.269549999</v>
      </c>
      <c r="C90" s="231">
        <v>15397404.344689999</v>
      </c>
      <c r="D90" s="231">
        <v>4131187.563730001</v>
      </c>
      <c r="E90" s="232">
        <v>161286.36112999998</v>
      </c>
    </row>
    <row r="91" spans="1:5" ht="15" customHeight="1" x14ac:dyDescent="0.2">
      <c r="A91" s="26" t="s">
        <v>28</v>
      </c>
      <c r="B91" s="231">
        <v>2144417.1138300002</v>
      </c>
      <c r="C91" s="231">
        <v>1582712.1777900001</v>
      </c>
      <c r="D91" s="231">
        <v>544803.11154000007</v>
      </c>
      <c r="E91" s="232">
        <v>16901.824499999999</v>
      </c>
    </row>
    <row r="92" spans="1:5" ht="15" customHeight="1" x14ac:dyDescent="0.2">
      <c r="A92" s="26" t="s">
        <v>29</v>
      </c>
      <c r="B92" s="231">
        <v>7392958.8134900006</v>
      </c>
      <c r="C92" s="231">
        <v>5595467.1222799998</v>
      </c>
      <c r="D92" s="231">
        <v>1747864.0447000004</v>
      </c>
      <c r="E92" s="232">
        <v>49627.646510000006</v>
      </c>
    </row>
    <row r="93" spans="1:5" ht="15" customHeight="1" x14ac:dyDescent="0.2">
      <c r="A93" s="26" t="s">
        <v>30</v>
      </c>
      <c r="B93" s="231">
        <v>1919322.3970299999</v>
      </c>
      <c r="C93" s="231">
        <v>1374001.7670699998</v>
      </c>
      <c r="D93" s="231">
        <v>483205.51710000006</v>
      </c>
      <c r="E93" s="232">
        <v>62115.112859999994</v>
      </c>
    </row>
    <row r="94" spans="1:5" ht="15" customHeight="1" x14ac:dyDescent="0.2">
      <c r="A94" s="26" t="s">
        <v>31</v>
      </c>
      <c r="B94" s="231">
        <v>2153850.3130999994</v>
      </c>
      <c r="C94" s="231">
        <v>1625523.0519099999</v>
      </c>
      <c r="D94" s="231">
        <v>504674.40620999993</v>
      </c>
      <c r="E94" s="232">
        <v>23652.854980000004</v>
      </c>
    </row>
    <row r="95" spans="1:5" ht="15" customHeight="1" x14ac:dyDescent="0.2">
      <c r="A95" s="26" t="s">
        <v>32</v>
      </c>
      <c r="B95" s="231">
        <v>14789550.56842</v>
      </c>
      <c r="C95" s="231">
        <v>11209497.685420001</v>
      </c>
      <c r="D95" s="231">
        <v>3492878.4337099995</v>
      </c>
      <c r="E95" s="232">
        <v>87174.44928999999</v>
      </c>
    </row>
    <row r="96" spans="1:5" ht="15" customHeight="1" x14ac:dyDescent="0.2">
      <c r="A96" s="26" t="s">
        <v>565</v>
      </c>
      <c r="B96" s="231">
        <v>9096698.7807299979</v>
      </c>
      <c r="C96" s="231">
        <v>6967764.3488399982</v>
      </c>
      <c r="D96" s="231">
        <v>2054487.5653199998</v>
      </c>
      <c r="E96" s="232">
        <v>74446.866570000013</v>
      </c>
    </row>
    <row r="97" spans="1:5" ht="15" customHeight="1" x14ac:dyDescent="0.2">
      <c r="A97" s="26" t="s">
        <v>563</v>
      </c>
      <c r="B97" s="231">
        <v>6444867.1119400002</v>
      </c>
      <c r="C97" s="231">
        <v>4921808.1961500002</v>
      </c>
      <c r="D97" s="231">
        <v>1490056.34458</v>
      </c>
      <c r="E97" s="232">
        <v>33002.571209999995</v>
      </c>
    </row>
    <row r="98" spans="1:5" ht="15" customHeight="1" x14ac:dyDescent="0.2">
      <c r="A98" s="122" t="s">
        <v>33</v>
      </c>
      <c r="B98" s="231">
        <v>3772035.7685500002</v>
      </c>
      <c r="C98" s="231">
        <v>2793911.6553700003</v>
      </c>
      <c r="D98" s="231">
        <v>954089.19806999993</v>
      </c>
      <c r="E98" s="232">
        <v>24034.915110000002</v>
      </c>
    </row>
    <row r="99" spans="1:5" ht="15" customHeight="1" x14ac:dyDescent="0.2">
      <c r="A99" s="122" t="s">
        <v>34</v>
      </c>
      <c r="B99" s="231">
        <v>2406595.0259699998</v>
      </c>
      <c r="C99" s="231">
        <v>1742633.7525400002</v>
      </c>
      <c r="D99" s="231">
        <v>522416.22386000003</v>
      </c>
      <c r="E99" s="232">
        <v>141545.04956999997</v>
      </c>
    </row>
    <row r="100" spans="1:5" ht="15" customHeight="1" x14ac:dyDescent="0.2">
      <c r="A100" s="122" t="s">
        <v>35</v>
      </c>
      <c r="B100" s="231">
        <v>1280829.8244500004</v>
      </c>
      <c r="C100" s="231">
        <v>948153.00938000018</v>
      </c>
      <c r="D100" s="231">
        <v>319063.17361000011</v>
      </c>
      <c r="E100" s="232">
        <v>13613.641459999999</v>
      </c>
    </row>
    <row r="101" spans="1:5" ht="15" customHeight="1" x14ac:dyDescent="0.2">
      <c r="A101" s="122" t="s">
        <v>36</v>
      </c>
      <c r="B101" s="231">
        <v>15816469.483470002</v>
      </c>
      <c r="C101" s="231">
        <v>12453588.438340003</v>
      </c>
      <c r="D101" s="231">
        <v>3289183.684429999</v>
      </c>
      <c r="E101" s="232">
        <v>73697.360700000019</v>
      </c>
    </row>
    <row r="102" spans="1:5" ht="15" customHeight="1" x14ac:dyDescent="0.2">
      <c r="A102" s="122" t="s">
        <v>37</v>
      </c>
      <c r="B102" s="231">
        <v>1813129.4358599999</v>
      </c>
      <c r="C102" s="231">
        <v>1301372.6976900001</v>
      </c>
      <c r="D102" s="231">
        <v>488087.29232999991</v>
      </c>
      <c r="E102" s="232">
        <v>23669.445840000004</v>
      </c>
    </row>
    <row r="103" spans="1:5" ht="15" customHeight="1" x14ac:dyDescent="0.2">
      <c r="A103" s="122" t="s">
        <v>38</v>
      </c>
      <c r="B103" s="231">
        <v>5124934.4405100001</v>
      </c>
      <c r="C103" s="231">
        <v>3941043.0518199997</v>
      </c>
      <c r="D103" s="231">
        <v>1248901.5580499999</v>
      </c>
      <c r="E103" s="232">
        <v>-65010.169360000014</v>
      </c>
    </row>
    <row r="104" spans="1:5" ht="15" customHeight="1" x14ac:dyDescent="0.2">
      <c r="A104" s="122" t="s">
        <v>39</v>
      </c>
      <c r="B104" s="231">
        <v>4434736.0092399996</v>
      </c>
      <c r="C104" s="231">
        <v>3476406.0038299998</v>
      </c>
      <c r="D104" s="231">
        <v>939760.61248999997</v>
      </c>
      <c r="E104" s="232">
        <v>18569.392919999998</v>
      </c>
    </row>
    <row r="105" spans="1:5" ht="15" customHeight="1" x14ac:dyDescent="0.2">
      <c r="A105" s="122" t="s">
        <v>40</v>
      </c>
      <c r="B105" s="231">
        <v>3187671.55755</v>
      </c>
      <c r="C105" s="231">
        <v>2404087.1176999998</v>
      </c>
      <c r="D105" s="231">
        <v>766147.77645000024</v>
      </c>
      <c r="E105" s="232">
        <v>17436.663399999998</v>
      </c>
    </row>
    <row r="106" spans="1:5" ht="15" customHeight="1" x14ac:dyDescent="0.2">
      <c r="A106" s="122" t="s">
        <v>41</v>
      </c>
      <c r="B106" s="231">
        <v>3558178.0071700006</v>
      </c>
      <c r="C106" s="231">
        <v>2688478.3777000005</v>
      </c>
      <c r="D106" s="231">
        <v>847731.75669000018</v>
      </c>
      <c r="E106" s="232">
        <v>21967.872780000002</v>
      </c>
    </row>
    <row r="107" spans="1:5" ht="15" customHeight="1" x14ac:dyDescent="0.2">
      <c r="A107" s="122" t="s">
        <v>42</v>
      </c>
      <c r="B107" s="231">
        <v>4339793.5142699992</v>
      </c>
      <c r="C107" s="231">
        <v>3203328.9349999987</v>
      </c>
      <c r="D107" s="231">
        <v>1105959.1205500001</v>
      </c>
      <c r="E107" s="232">
        <v>30505.458720000002</v>
      </c>
    </row>
    <row r="108" spans="1:5" ht="15" customHeight="1" x14ac:dyDescent="0.2">
      <c r="A108" s="122" t="s">
        <v>43</v>
      </c>
      <c r="B108" s="231">
        <v>5443830.17662</v>
      </c>
      <c r="C108" s="231">
        <v>4111399.0962899998</v>
      </c>
      <c r="D108" s="231">
        <v>1288892.2418500003</v>
      </c>
      <c r="E108" s="232">
        <v>43538.838479999999</v>
      </c>
    </row>
    <row r="109" spans="1:5" ht="15" customHeight="1" x14ac:dyDescent="0.2">
      <c r="A109" s="122" t="s">
        <v>44</v>
      </c>
      <c r="B109" s="231">
        <v>1758440.5361400002</v>
      </c>
      <c r="C109" s="231">
        <v>1307944.91919</v>
      </c>
      <c r="D109" s="231">
        <v>439694.38264000008</v>
      </c>
      <c r="E109" s="232">
        <v>10801.23431</v>
      </c>
    </row>
    <row r="110" spans="1:5" ht="15" customHeight="1" x14ac:dyDescent="0.2">
      <c r="A110" s="122" t="s">
        <v>45</v>
      </c>
      <c r="B110" s="231">
        <v>7514190.6938199988</v>
      </c>
      <c r="C110" s="231">
        <v>5769411.2471299982</v>
      </c>
      <c r="D110" s="231">
        <v>1714395.2478900002</v>
      </c>
      <c r="E110" s="232">
        <v>30384.198799999995</v>
      </c>
    </row>
    <row r="111" spans="1:5" ht="15" customHeight="1" x14ac:dyDescent="0.2">
      <c r="A111" s="122" t="s">
        <v>46</v>
      </c>
      <c r="B111" s="231">
        <v>908471.04642999999</v>
      </c>
      <c r="C111" s="231">
        <v>662212.46554</v>
      </c>
      <c r="D111" s="231">
        <v>221474.65026999998</v>
      </c>
      <c r="E111" s="232">
        <v>24783.930619999999</v>
      </c>
    </row>
    <row r="112" spans="1:5" ht="15" customHeight="1" x14ac:dyDescent="0.2">
      <c r="A112" s="122" t="s">
        <v>47</v>
      </c>
      <c r="B112" s="231">
        <v>4693138.7198800016</v>
      </c>
      <c r="C112" s="231">
        <v>3442216.9626000011</v>
      </c>
      <c r="D112" s="231">
        <v>1225935.0010600002</v>
      </c>
      <c r="E112" s="232">
        <v>24986.756219999996</v>
      </c>
    </row>
    <row r="113" spans="1:18" ht="15" customHeight="1" x14ac:dyDescent="0.2">
      <c r="A113" s="122" t="s">
        <v>48</v>
      </c>
      <c r="B113" s="231">
        <v>2995261.6824900005</v>
      </c>
      <c r="C113" s="231">
        <v>2227969.7230400005</v>
      </c>
      <c r="D113" s="231">
        <v>745662.35148000019</v>
      </c>
      <c r="E113" s="232">
        <v>21629.607969999997</v>
      </c>
    </row>
    <row r="114" spans="1:18" ht="15" customHeight="1" x14ac:dyDescent="0.2">
      <c r="A114" s="122" t="s">
        <v>49</v>
      </c>
      <c r="B114" s="231">
        <v>2924694.2901299992</v>
      </c>
      <c r="C114" s="231">
        <v>2129187.7231299989</v>
      </c>
      <c r="D114" s="231">
        <v>768136.79508000019</v>
      </c>
      <c r="E114" s="232">
        <v>27369.771920000003</v>
      </c>
    </row>
    <row r="115" spans="1:18" ht="15" customHeight="1" thickBot="1" x14ac:dyDescent="0.25">
      <c r="A115" s="122" t="s">
        <v>50</v>
      </c>
      <c r="B115" s="231">
        <v>1455339.7367799999</v>
      </c>
      <c r="C115" s="231">
        <v>1091099.61094</v>
      </c>
      <c r="D115" s="231">
        <v>352141.76938000001</v>
      </c>
      <c r="E115" s="232">
        <v>12098.356459999999</v>
      </c>
    </row>
    <row r="116" spans="1:18" ht="12.75" customHeight="1" thickTop="1" x14ac:dyDescent="0.2">
      <c r="A116" s="125"/>
      <c r="B116" s="233"/>
      <c r="C116" s="233"/>
      <c r="D116" s="233"/>
      <c r="E116" s="234"/>
    </row>
    <row r="117" spans="1:18" ht="30.75" customHeight="1" x14ac:dyDescent="0.2">
      <c r="A117" s="1176" t="s">
        <v>575</v>
      </c>
      <c r="B117" s="1176"/>
      <c r="C117" s="1176"/>
      <c r="D117" s="1176"/>
      <c r="E117" s="1176"/>
      <c r="F117" s="126"/>
      <c r="G117" s="126"/>
      <c r="H117" s="126"/>
      <c r="I117" s="126"/>
      <c r="J117" s="126"/>
      <c r="K117" s="126"/>
      <c r="L117" s="126"/>
      <c r="M117" s="54"/>
      <c r="N117" s="127"/>
      <c r="O117" s="128"/>
      <c r="P117" s="127"/>
      <c r="Q117" s="54"/>
      <c r="R117" s="54"/>
    </row>
    <row r="118" spans="1:18" x14ac:dyDescent="0.2">
      <c r="A118" s="1177" t="s">
        <v>189</v>
      </c>
      <c r="B118" s="1177"/>
      <c r="C118" s="1177"/>
      <c r="D118" s="1177"/>
      <c r="E118" s="1177"/>
      <c r="F118" s="202"/>
      <c r="G118" s="202"/>
      <c r="H118" s="202"/>
      <c r="I118" s="202"/>
      <c r="J118" s="202"/>
      <c r="K118" s="202"/>
      <c r="L118" s="202"/>
      <c r="M118" s="202"/>
      <c r="N118" s="202"/>
      <c r="O118" s="202"/>
      <c r="P118" s="202"/>
      <c r="Q118" s="202"/>
      <c r="R118" s="202"/>
    </row>
    <row r="119" spans="1:18" x14ac:dyDescent="0.2">
      <c r="A119" s="612"/>
      <c r="B119" s="612"/>
      <c r="C119" s="612"/>
      <c r="D119" s="612"/>
      <c r="E119" s="612"/>
      <c r="F119" s="202"/>
      <c r="G119" s="202"/>
      <c r="H119" s="202"/>
      <c r="I119" s="202"/>
      <c r="J119" s="202"/>
      <c r="K119" s="202"/>
      <c r="L119" s="202"/>
      <c r="M119" s="202"/>
      <c r="N119" s="202"/>
      <c r="O119" s="202"/>
      <c r="P119" s="202"/>
      <c r="Q119" s="202"/>
      <c r="R119" s="202"/>
    </row>
    <row r="120" spans="1:18" x14ac:dyDescent="0.2">
      <c r="A120" s="612"/>
      <c r="B120" s="612"/>
      <c r="C120" s="612"/>
      <c r="D120" s="612"/>
      <c r="E120" s="612"/>
      <c r="F120" s="202"/>
      <c r="G120" s="202"/>
      <c r="H120" s="202"/>
      <c r="I120" s="202"/>
      <c r="J120" s="202"/>
      <c r="K120" s="202"/>
      <c r="L120" s="202"/>
      <c r="M120" s="202"/>
      <c r="N120" s="202"/>
      <c r="O120" s="202"/>
      <c r="P120" s="202"/>
      <c r="Q120" s="202"/>
      <c r="R120" s="202"/>
    </row>
    <row r="121" spans="1:18" x14ac:dyDescent="0.2">
      <c r="A121" s="1178"/>
      <c r="B121" s="1178"/>
      <c r="C121" s="1178"/>
      <c r="D121" s="1178"/>
      <c r="E121" s="1178"/>
      <c r="F121" s="130"/>
      <c r="G121" s="130"/>
      <c r="H121" s="130"/>
      <c r="I121" s="130"/>
      <c r="J121" s="130"/>
      <c r="K121" s="130"/>
      <c r="L121" s="130"/>
      <c r="M121" s="58"/>
      <c r="N121" s="58"/>
      <c r="O121" s="58"/>
      <c r="P121" s="58"/>
      <c r="Q121" s="58"/>
      <c r="R121" s="58"/>
    </row>
    <row r="122" spans="1:18" s="5" customFormat="1" ht="35.1" customHeight="1" thickBot="1" x14ac:dyDescent="0.25">
      <c r="A122" s="1179" t="s">
        <v>1267</v>
      </c>
      <c r="B122" s="1179"/>
      <c r="C122" s="1179"/>
      <c r="D122" s="1179"/>
      <c r="E122" s="1179"/>
      <c r="F122" s="1179"/>
      <c r="G122" s="1179"/>
      <c r="H122" s="1179"/>
      <c r="I122" s="1179"/>
      <c r="J122" s="1179"/>
      <c r="K122" s="1179"/>
      <c r="L122" s="1179"/>
      <c r="M122" s="1179"/>
      <c r="N122" s="1179"/>
      <c r="O122" s="1179"/>
    </row>
    <row r="123" spans="1:18" ht="29.25" customHeight="1" thickTop="1" thickBot="1" x14ac:dyDescent="0.25">
      <c r="A123" s="1164" t="s">
        <v>574</v>
      </c>
      <c r="B123" s="1167" t="s">
        <v>55</v>
      </c>
      <c r="C123" s="1167"/>
      <c r="D123" s="1167"/>
      <c r="E123" s="1167"/>
      <c r="F123" s="1167"/>
      <c r="G123" s="1167"/>
      <c r="H123" s="1167"/>
      <c r="I123" s="936"/>
      <c r="J123" s="936"/>
      <c r="K123" s="936"/>
      <c r="L123" s="936"/>
      <c r="M123" s="936"/>
      <c r="N123" s="1167"/>
      <c r="O123" s="1141" t="s">
        <v>187</v>
      </c>
    </row>
    <row r="124" spans="1:18" x14ac:dyDescent="0.2">
      <c r="A124" s="1165"/>
      <c r="B124" s="1168" t="s">
        <v>229</v>
      </c>
      <c r="C124" s="1145" t="s">
        <v>360</v>
      </c>
      <c r="D124" s="1145" t="s">
        <v>124</v>
      </c>
      <c r="E124" s="1145" t="s">
        <v>123</v>
      </c>
      <c r="F124" s="1145" t="s">
        <v>114</v>
      </c>
      <c r="G124" s="1145" t="s">
        <v>59</v>
      </c>
      <c r="H124" s="1145" t="s">
        <v>361</v>
      </c>
      <c r="I124" s="1169" t="s">
        <v>228</v>
      </c>
      <c r="J124" s="1169"/>
      <c r="K124" s="1169"/>
      <c r="L124" s="1169"/>
      <c r="M124" s="1169"/>
      <c r="N124" s="1145" t="s">
        <v>362</v>
      </c>
      <c r="O124" s="1142"/>
    </row>
    <row r="125" spans="1:18" ht="15.75" thickBot="1" x14ac:dyDescent="0.25">
      <c r="A125" s="1165"/>
      <c r="B125" s="1165"/>
      <c r="C125" s="1146"/>
      <c r="D125" s="1142"/>
      <c r="E125" s="1142"/>
      <c r="F125" s="1142"/>
      <c r="G125" s="1142"/>
      <c r="H125" s="1142"/>
      <c r="I125" s="1170"/>
      <c r="J125" s="1170"/>
      <c r="K125" s="1170"/>
      <c r="L125" s="1170"/>
      <c r="M125" s="1170"/>
      <c r="N125" s="1142"/>
      <c r="O125" s="1142"/>
    </row>
    <row r="126" spans="1:18" ht="60.75" thickBot="1" x14ac:dyDescent="0.25">
      <c r="A126" s="1166"/>
      <c r="B126" s="1166"/>
      <c r="C126" s="1147"/>
      <c r="D126" s="1143"/>
      <c r="E126" s="1143"/>
      <c r="F126" s="1143"/>
      <c r="G126" s="1143"/>
      <c r="H126" s="1143"/>
      <c r="I126" s="12" t="s">
        <v>364</v>
      </c>
      <c r="J126" s="12" t="s">
        <v>365</v>
      </c>
      <c r="K126" s="12" t="s">
        <v>366</v>
      </c>
      <c r="L126" s="12" t="s">
        <v>367</v>
      </c>
      <c r="M126" s="12" t="s">
        <v>368</v>
      </c>
      <c r="N126" s="1143"/>
      <c r="O126" s="1143"/>
    </row>
    <row r="127" spans="1:18" ht="15" customHeight="1" thickTop="1" x14ac:dyDescent="0.2">
      <c r="A127" s="9"/>
      <c r="B127" s="9"/>
      <c r="C127" s="9"/>
      <c r="D127" s="9"/>
      <c r="E127" s="9"/>
      <c r="F127" s="9"/>
      <c r="G127" s="9"/>
      <c r="H127" s="9"/>
      <c r="I127" s="9"/>
      <c r="J127" s="9"/>
      <c r="K127" s="9"/>
      <c r="L127" s="9"/>
      <c r="M127" s="9"/>
      <c r="N127" s="9"/>
      <c r="O127" s="9"/>
    </row>
    <row r="128" spans="1:18" ht="15" customHeight="1" x14ac:dyDescent="0.2">
      <c r="A128" s="9" t="s">
        <v>359</v>
      </c>
      <c r="B128" s="226">
        <v>202622939.56827</v>
      </c>
      <c r="C128" s="226">
        <v>95118403.601679981</v>
      </c>
      <c r="D128" s="226">
        <v>22889741.831839997</v>
      </c>
      <c r="E128" s="226">
        <v>2551400.8667899994</v>
      </c>
      <c r="F128" s="226">
        <v>19435700.617089994</v>
      </c>
      <c r="G128" s="226">
        <v>37263019.464680009</v>
      </c>
      <c r="H128" s="226">
        <v>177258266.38207999</v>
      </c>
      <c r="I128" s="226">
        <v>863167.5218000001</v>
      </c>
      <c r="J128" s="226">
        <v>730903.91053000011</v>
      </c>
      <c r="K128" s="226">
        <v>1687087.4211399995</v>
      </c>
      <c r="L128" s="226">
        <v>2500201.3318599998</v>
      </c>
      <c r="M128" s="226">
        <v>5781360.1853299998</v>
      </c>
      <c r="N128" s="226">
        <v>19583313.000859998</v>
      </c>
      <c r="O128" s="227">
        <v>202720.04445001483</v>
      </c>
    </row>
    <row r="129" spans="1:15" ht="15" customHeight="1" x14ac:dyDescent="0.2">
      <c r="A129" s="224"/>
      <c r="B129" s="226"/>
      <c r="C129" s="226"/>
      <c r="D129" s="226"/>
      <c r="E129" s="226"/>
      <c r="F129" s="226"/>
      <c r="G129" s="226"/>
      <c r="H129" s="226"/>
      <c r="I129" s="226"/>
      <c r="J129" s="226"/>
      <c r="K129" s="226"/>
      <c r="L129" s="226"/>
      <c r="M129" s="226"/>
      <c r="N129" s="226"/>
      <c r="O129" s="226"/>
    </row>
    <row r="130" spans="1:15" ht="15" customHeight="1" x14ac:dyDescent="0.2">
      <c r="A130" s="22" t="s">
        <v>19</v>
      </c>
      <c r="B130" s="226">
        <v>2469538.8649800001</v>
      </c>
      <c r="C130" s="226">
        <v>1153758.5960299999</v>
      </c>
      <c r="D130" s="226">
        <v>352930.46901999996</v>
      </c>
      <c r="E130" s="226">
        <v>32326.494310000002</v>
      </c>
      <c r="F130" s="226">
        <v>190128.92437999998</v>
      </c>
      <c r="G130" s="226">
        <v>424755.67851</v>
      </c>
      <c r="H130" s="226">
        <v>2153900.1622500001</v>
      </c>
      <c r="I130" s="226">
        <v>283.07934</v>
      </c>
      <c r="J130" s="226">
        <v>163.63621000000001</v>
      </c>
      <c r="K130" s="226">
        <v>21916.664219999999</v>
      </c>
      <c r="L130" s="226">
        <v>25056.709539999996</v>
      </c>
      <c r="M130" s="226">
        <v>47420.089309999996</v>
      </c>
      <c r="N130" s="226">
        <v>268218.61342000001</v>
      </c>
      <c r="O130" s="227">
        <v>160355.77725999989</v>
      </c>
    </row>
    <row r="131" spans="1:15" ht="15" customHeight="1" x14ac:dyDescent="0.2">
      <c r="A131" s="22" t="s">
        <v>20</v>
      </c>
      <c r="B131" s="226">
        <v>7709870.8923299992</v>
      </c>
      <c r="C131" s="226">
        <v>3622339.4553900003</v>
      </c>
      <c r="D131" s="226">
        <v>814965.57114999997</v>
      </c>
      <c r="E131" s="226">
        <v>60156.783589999999</v>
      </c>
      <c r="F131" s="226">
        <v>798098.43253999983</v>
      </c>
      <c r="G131" s="226">
        <v>1617236.5227200002</v>
      </c>
      <c r="H131" s="226">
        <v>6912796.7653899994</v>
      </c>
      <c r="I131" s="226">
        <v>4967.4173700000001</v>
      </c>
      <c r="J131" s="226">
        <v>152.03874999999999</v>
      </c>
      <c r="K131" s="226">
        <v>83282.56753</v>
      </c>
      <c r="L131" s="226">
        <v>65068.207630000004</v>
      </c>
      <c r="M131" s="226">
        <v>153470.23128000001</v>
      </c>
      <c r="N131" s="226">
        <v>643603.89565999992</v>
      </c>
      <c r="O131" s="227">
        <v>1397033.2503299983</v>
      </c>
    </row>
    <row r="132" spans="1:15" ht="15" customHeight="1" x14ac:dyDescent="0.2">
      <c r="A132" s="22" t="s">
        <v>21</v>
      </c>
      <c r="B132" s="226">
        <v>1711144.1896599999</v>
      </c>
      <c r="C132" s="226">
        <v>931028.49205</v>
      </c>
      <c r="D132" s="226">
        <v>149409.47947999998</v>
      </c>
      <c r="E132" s="226">
        <v>19858.571919999998</v>
      </c>
      <c r="F132" s="226">
        <v>204571.81569999998</v>
      </c>
      <c r="G132" s="226">
        <v>188477.62474999999</v>
      </c>
      <c r="H132" s="226">
        <v>1493345.9838999999</v>
      </c>
      <c r="I132" s="226">
        <v>199.52576999999999</v>
      </c>
      <c r="J132" s="226">
        <v>141.65698</v>
      </c>
      <c r="K132" s="226">
        <v>15093.985349999999</v>
      </c>
      <c r="L132" s="226">
        <v>39604.312159999994</v>
      </c>
      <c r="M132" s="226">
        <v>55039.480259999997</v>
      </c>
      <c r="N132" s="226">
        <v>162758.7255</v>
      </c>
      <c r="O132" s="227">
        <v>-591.21603999985382</v>
      </c>
    </row>
    <row r="133" spans="1:15" ht="15" customHeight="1" x14ac:dyDescent="0.2">
      <c r="A133" s="22" t="s">
        <v>22</v>
      </c>
      <c r="B133" s="226">
        <v>1394669.84987</v>
      </c>
      <c r="C133" s="226">
        <v>689536.56400000001</v>
      </c>
      <c r="D133" s="226">
        <v>163819.39408</v>
      </c>
      <c r="E133" s="226">
        <v>19296.402849999999</v>
      </c>
      <c r="F133" s="226">
        <v>144834.32114999995</v>
      </c>
      <c r="G133" s="226">
        <v>189390.97231000001</v>
      </c>
      <c r="H133" s="226">
        <v>1206877.65439</v>
      </c>
      <c r="I133" s="226">
        <v>167.76576</v>
      </c>
      <c r="J133" s="226">
        <v>42.66827</v>
      </c>
      <c r="K133" s="226">
        <v>16312.51953</v>
      </c>
      <c r="L133" s="226">
        <v>28401.294009999998</v>
      </c>
      <c r="M133" s="226">
        <v>44924.247569999992</v>
      </c>
      <c r="N133" s="226">
        <v>142867.94790999999</v>
      </c>
      <c r="O133" s="227">
        <v>428162.33783999993</v>
      </c>
    </row>
    <row r="134" spans="1:15" ht="15" customHeight="1" x14ac:dyDescent="0.2">
      <c r="A134" s="22" t="s">
        <v>23</v>
      </c>
      <c r="B134" s="226">
        <v>8106185.4142300012</v>
      </c>
      <c r="C134" s="226">
        <v>3610794.9693100001</v>
      </c>
      <c r="D134" s="226">
        <v>968920.89040999999</v>
      </c>
      <c r="E134" s="226">
        <v>81754.115529999995</v>
      </c>
      <c r="F134" s="226">
        <v>757838.73278000008</v>
      </c>
      <c r="G134" s="226">
        <v>1773015.6562100004</v>
      </c>
      <c r="H134" s="226">
        <v>7192324.364240001</v>
      </c>
      <c r="I134" s="226">
        <v>9553.2325600000004</v>
      </c>
      <c r="J134" s="226">
        <v>301.98282</v>
      </c>
      <c r="K134" s="226">
        <v>66507.804120000001</v>
      </c>
      <c r="L134" s="226">
        <v>92166.937810000003</v>
      </c>
      <c r="M134" s="226">
        <v>168529.95731</v>
      </c>
      <c r="N134" s="226">
        <v>745331.09268</v>
      </c>
      <c r="O134" s="227">
        <v>-795516.92358000111</v>
      </c>
    </row>
    <row r="135" spans="1:15" ht="15" customHeight="1" x14ac:dyDescent="0.2">
      <c r="A135" s="22" t="s">
        <v>24</v>
      </c>
      <c r="B135" s="226">
        <v>1465013.41802</v>
      </c>
      <c r="C135" s="226">
        <v>748022.29623000009</v>
      </c>
      <c r="D135" s="226">
        <v>119727.63089</v>
      </c>
      <c r="E135" s="226">
        <v>13159.92599</v>
      </c>
      <c r="F135" s="226">
        <v>158995.09576</v>
      </c>
      <c r="G135" s="226">
        <v>210663.43244</v>
      </c>
      <c r="H135" s="226">
        <v>1250568.3813100001</v>
      </c>
      <c r="I135" s="226">
        <v>198.60051999999999</v>
      </c>
      <c r="J135" s="226">
        <v>101.66436</v>
      </c>
      <c r="K135" s="226">
        <v>10350.616390000001</v>
      </c>
      <c r="L135" s="226">
        <v>36838.079890000001</v>
      </c>
      <c r="M135" s="226">
        <v>47488.961160000006</v>
      </c>
      <c r="N135" s="226">
        <v>166956.07555000001</v>
      </c>
      <c r="O135" s="227">
        <v>-221794.71927999984</v>
      </c>
    </row>
    <row r="136" spans="1:15" ht="15" customHeight="1" x14ac:dyDescent="0.2">
      <c r="A136" s="22" t="s">
        <v>25</v>
      </c>
      <c r="B136" s="226">
        <v>2297642.6229099995</v>
      </c>
      <c r="C136" s="226">
        <v>1169162.1908899997</v>
      </c>
      <c r="D136" s="226">
        <v>197778.43974</v>
      </c>
      <c r="E136" s="226">
        <v>34789.583559999999</v>
      </c>
      <c r="F136" s="226">
        <v>258916.80791</v>
      </c>
      <c r="G136" s="226">
        <v>304613.31782999996</v>
      </c>
      <c r="H136" s="226">
        <v>1965260.3399299998</v>
      </c>
      <c r="I136" s="226">
        <v>1645.7634800000001</v>
      </c>
      <c r="J136" s="226">
        <v>128.33338000000001</v>
      </c>
      <c r="K136" s="226">
        <v>13091.04595</v>
      </c>
      <c r="L136" s="226">
        <v>43204.798619999994</v>
      </c>
      <c r="M136" s="226">
        <v>58069.941429999992</v>
      </c>
      <c r="N136" s="226">
        <v>274312.34155000001</v>
      </c>
      <c r="O136" s="227">
        <v>-402105.93480999907</v>
      </c>
    </row>
    <row r="137" spans="1:15" ht="15" customHeight="1" x14ac:dyDescent="0.2">
      <c r="A137" s="22" t="s">
        <v>26</v>
      </c>
      <c r="B137" s="226">
        <v>8665700.9392900001</v>
      </c>
      <c r="C137" s="226">
        <v>4148101.70407</v>
      </c>
      <c r="D137" s="226">
        <v>1118988.17503</v>
      </c>
      <c r="E137" s="226">
        <v>83773.764179999998</v>
      </c>
      <c r="F137" s="226">
        <v>769718.43623999995</v>
      </c>
      <c r="G137" s="226">
        <v>1535732.7014500001</v>
      </c>
      <c r="H137" s="226">
        <v>7656314.7809699997</v>
      </c>
      <c r="I137" s="226">
        <v>8265.7011299999995</v>
      </c>
      <c r="J137" s="226">
        <v>410.23680000000002</v>
      </c>
      <c r="K137" s="226">
        <v>79690.519680000012</v>
      </c>
      <c r="L137" s="226">
        <v>89155.262240000011</v>
      </c>
      <c r="M137" s="226">
        <v>177521.71985000002</v>
      </c>
      <c r="N137" s="226">
        <v>831864.43847000005</v>
      </c>
      <c r="O137" s="227">
        <v>149047.25573000312</v>
      </c>
    </row>
    <row r="138" spans="1:15" ht="15" customHeight="1" x14ac:dyDescent="0.2">
      <c r="A138" s="25" t="s">
        <v>27</v>
      </c>
      <c r="B138" s="226">
        <v>10076915.96195</v>
      </c>
      <c r="C138" s="226">
        <v>3899546.1884600003</v>
      </c>
      <c r="D138" s="226">
        <v>314102.87826000003</v>
      </c>
      <c r="E138" s="226">
        <v>29760.445680000001</v>
      </c>
      <c r="F138" s="226">
        <v>2304877.1731799999</v>
      </c>
      <c r="G138" s="226">
        <v>1430761.5100300002</v>
      </c>
      <c r="H138" s="226">
        <v>7979048.1956100008</v>
      </c>
      <c r="I138" s="226">
        <v>0</v>
      </c>
      <c r="J138" s="226">
        <v>722071.54002000007</v>
      </c>
      <c r="K138" s="226">
        <v>0</v>
      </c>
      <c r="L138" s="226">
        <v>186084.25467999998</v>
      </c>
      <c r="M138" s="226">
        <v>908155.79470000009</v>
      </c>
      <c r="N138" s="226">
        <v>1189711.9716400001</v>
      </c>
      <c r="O138" s="227">
        <v>1721160.1234699991</v>
      </c>
    </row>
    <row r="139" spans="1:15" ht="15" customHeight="1" x14ac:dyDescent="0.2">
      <c r="A139" s="26" t="s">
        <v>1175</v>
      </c>
      <c r="B139" s="226">
        <v>16877837.407409996</v>
      </c>
      <c r="C139" s="226">
        <v>8373533.6547999997</v>
      </c>
      <c r="D139" s="226">
        <v>1918433.2128799995</v>
      </c>
      <c r="E139" s="226">
        <v>233109.81585000001</v>
      </c>
      <c r="F139" s="226">
        <v>1337619.32311</v>
      </c>
      <c r="G139" s="226">
        <v>3101337.4099599998</v>
      </c>
      <c r="H139" s="226">
        <v>14964033.416599998</v>
      </c>
      <c r="I139" s="226">
        <v>356721.87847000005</v>
      </c>
      <c r="J139" s="226">
        <v>645.87843999999996</v>
      </c>
      <c r="K139" s="226">
        <v>184049.23585</v>
      </c>
      <c r="L139" s="226">
        <v>106803.49953000002</v>
      </c>
      <c r="M139" s="226">
        <v>648220.49229000008</v>
      </c>
      <c r="N139" s="226">
        <v>1265583.4985199999</v>
      </c>
      <c r="O139" s="227">
        <v>-16877837.407409996</v>
      </c>
    </row>
    <row r="140" spans="1:15" ht="15" customHeight="1" x14ac:dyDescent="0.2">
      <c r="A140" s="26" t="s">
        <v>562</v>
      </c>
      <c r="B140" s="226">
        <v>18575609.88397</v>
      </c>
      <c r="C140" s="226">
        <v>8818013.3889000006</v>
      </c>
      <c r="D140" s="226">
        <v>2009553.3173599995</v>
      </c>
      <c r="E140" s="226">
        <v>327809.19990999997</v>
      </c>
      <c r="F140" s="226">
        <v>1648213.94765</v>
      </c>
      <c r="G140" s="226">
        <v>3621770.8184799999</v>
      </c>
      <c r="H140" s="226">
        <v>16425360.6723</v>
      </c>
      <c r="I140" s="226">
        <v>199792.04216000001</v>
      </c>
      <c r="J140" s="226">
        <v>714.60041000000001</v>
      </c>
      <c r="K140" s="226">
        <v>181626.98809999999</v>
      </c>
      <c r="L140" s="226">
        <v>219641.01491999999</v>
      </c>
      <c r="M140" s="226">
        <v>601774.64558999997</v>
      </c>
      <c r="N140" s="226">
        <v>1548474.5660799998</v>
      </c>
      <c r="O140" s="227">
        <v>-18575609.88397</v>
      </c>
    </row>
    <row r="141" spans="1:15" ht="15" customHeight="1" x14ac:dyDescent="0.2">
      <c r="A141" s="26" t="s">
        <v>28</v>
      </c>
      <c r="B141" s="226">
        <v>2891948.7433199999</v>
      </c>
      <c r="C141" s="226">
        <v>1421714.6701499999</v>
      </c>
      <c r="D141" s="226">
        <v>359212.19573000009</v>
      </c>
      <c r="E141" s="226">
        <v>37581.063419999999</v>
      </c>
      <c r="F141" s="226">
        <v>221958.69807000004</v>
      </c>
      <c r="G141" s="226">
        <v>462597.62860999996</v>
      </c>
      <c r="H141" s="226">
        <v>2503064.2559799999</v>
      </c>
      <c r="I141" s="226">
        <v>4514.9500199999993</v>
      </c>
      <c r="J141" s="226">
        <v>87.491699999999994</v>
      </c>
      <c r="K141" s="226">
        <v>17786.362079999999</v>
      </c>
      <c r="L141" s="226">
        <v>33197.958080000004</v>
      </c>
      <c r="M141" s="226">
        <v>55586.761880000005</v>
      </c>
      <c r="N141" s="226">
        <v>333297.72545999999</v>
      </c>
      <c r="O141" s="227">
        <v>-747531.62948999973</v>
      </c>
    </row>
    <row r="142" spans="1:15" ht="15" customHeight="1" x14ac:dyDescent="0.2">
      <c r="A142" s="26" t="s">
        <v>29</v>
      </c>
      <c r="B142" s="226">
        <v>7030900.6157799996</v>
      </c>
      <c r="C142" s="226">
        <v>3149530.8138000001</v>
      </c>
      <c r="D142" s="226">
        <v>1014483.8754299999</v>
      </c>
      <c r="E142" s="226">
        <v>82159.169710000002</v>
      </c>
      <c r="F142" s="226">
        <v>540114.20544999989</v>
      </c>
      <c r="G142" s="226">
        <v>1324036.8296499997</v>
      </c>
      <c r="H142" s="226">
        <v>6110324.8940399997</v>
      </c>
      <c r="I142" s="226">
        <v>20137.78354</v>
      </c>
      <c r="J142" s="226">
        <v>225.34085999999999</v>
      </c>
      <c r="K142" s="226">
        <v>65197.0717</v>
      </c>
      <c r="L142" s="226">
        <v>80492.093479999996</v>
      </c>
      <c r="M142" s="226">
        <v>166052.28957999998</v>
      </c>
      <c r="N142" s="226">
        <v>754523.43215999997</v>
      </c>
      <c r="O142" s="227">
        <v>362058.19771000091</v>
      </c>
    </row>
    <row r="143" spans="1:15" ht="15" customHeight="1" x14ac:dyDescent="0.2">
      <c r="A143" s="26" t="s">
        <v>30</v>
      </c>
      <c r="B143" s="226">
        <v>2829292.4238700005</v>
      </c>
      <c r="C143" s="226">
        <v>1432223.6449499999</v>
      </c>
      <c r="D143" s="226">
        <v>282170.30262999999</v>
      </c>
      <c r="E143" s="226">
        <v>71671.81296000001</v>
      </c>
      <c r="F143" s="226">
        <v>295819.93794000003</v>
      </c>
      <c r="G143" s="226">
        <v>372911.35865999997</v>
      </c>
      <c r="H143" s="226">
        <v>2454797.0571400002</v>
      </c>
      <c r="I143" s="226">
        <v>318.39726000000002</v>
      </c>
      <c r="J143" s="226">
        <v>192.07476</v>
      </c>
      <c r="K143" s="226">
        <v>14932.42447</v>
      </c>
      <c r="L143" s="226">
        <v>43322.787609999999</v>
      </c>
      <c r="M143" s="226">
        <v>58765.684099999999</v>
      </c>
      <c r="N143" s="226">
        <v>315729.68263</v>
      </c>
      <c r="O143" s="227">
        <v>-909970.02684000065</v>
      </c>
    </row>
    <row r="144" spans="1:15" ht="15" customHeight="1" x14ac:dyDescent="0.2">
      <c r="A144" s="26" t="s">
        <v>31</v>
      </c>
      <c r="B144" s="226">
        <v>2432283.0547699998</v>
      </c>
      <c r="C144" s="226">
        <v>1221929.8369199999</v>
      </c>
      <c r="D144" s="226">
        <v>188634.84007999999</v>
      </c>
      <c r="E144" s="226">
        <v>17670.341530000002</v>
      </c>
      <c r="F144" s="226">
        <v>270147.02275000006</v>
      </c>
      <c r="G144" s="226">
        <v>421968.36145999999</v>
      </c>
      <c r="H144" s="226">
        <v>2120350.4027399998</v>
      </c>
      <c r="I144" s="226">
        <v>450.80989</v>
      </c>
      <c r="J144" s="226">
        <v>147.59585000000001</v>
      </c>
      <c r="K144" s="226">
        <v>18636.859629999999</v>
      </c>
      <c r="L144" s="226">
        <v>26301.431529999998</v>
      </c>
      <c r="M144" s="226">
        <v>45536.696899999995</v>
      </c>
      <c r="N144" s="226">
        <v>266395.95513000002</v>
      </c>
      <c r="O144" s="227">
        <v>-278432.74167000037</v>
      </c>
    </row>
    <row r="145" spans="1:15" ht="15" customHeight="1" x14ac:dyDescent="0.2">
      <c r="A145" s="26" t="s">
        <v>32</v>
      </c>
      <c r="B145" s="226">
        <v>15113431.945980001</v>
      </c>
      <c r="C145" s="226">
        <v>6915649.3893100005</v>
      </c>
      <c r="D145" s="226">
        <v>2185408.0292199994</v>
      </c>
      <c r="E145" s="226">
        <v>204755.51965999999</v>
      </c>
      <c r="F145" s="226">
        <v>974664.43476000032</v>
      </c>
      <c r="G145" s="226">
        <v>3032485.5532900002</v>
      </c>
      <c r="H145" s="226">
        <v>13312962.926240001</v>
      </c>
      <c r="I145" s="226">
        <v>24528.684839999998</v>
      </c>
      <c r="J145" s="226">
        <v>496.92075</v>
      </c>
      <c r="K145" s="226">
        <v>122482.57438999999</v>
      </c>
      <c r="L145" s="226">
        <v>207289.05535000001</v>
      </c>
      <c r="M145" s="226">
        <v>354797.23533</v>
      </c>
      <c r="N145" s="226">
        <v>1445671.7844100001</v>
      </c>
      <c r="O145" s="227">
        <v>-323881.37756000087</v>
      </c>
    </row>
    <row r="146" spans="1:15" ht="15" customHeight="1" x14ac:dyDescent="0.2">
      <c r="A146" s="26" t="s">
        <v>565</v>
      </c>
      <c r="B146" s="226">
        <v>10406437.178379999</v>
      </c>
      <c r="C146" s="226">
        <v>4916956.05277</v>
      </c>
      <c r="D146" s="226">
        <v>953030.44691000006</v>
      </c>
      <c r="E146" s="226">
        <v>88060.055530000012</v>
      </c>
      <c r="F146" s="226">
        <v>806650.75279999978</v>
      </c>
      <c r="G146" s="226">
        <v>2257818.4378699996</v>
      </c>
      <c r="H146" s="226">
        <v>9022515.7458800003</v>
      </c>
      <c r="I146" s="226">
        <v>331.2602</v>
      </c>
      <c r="J146" s="226">
        <v>465.99135999999999</v>
      </c>
      <c r="K146" s="226">
        <v>84885.564540000007</v>
      </c>
      <c r="L146" s="226">
        <v>95724.530740000017</v>
      </c>
      <c r="M146" s="226">
        <v>181407.34684000001</v>
      </c>
      <c r="N146" s="226">
        <v>1202514.0856600001</v>
      </c>
      <c r="O146" s="227">
        <v>-1309738.3976500016</v>
      </c>
    </row>
    <row r="147" spans="1:15" ht="15" customHeight="1" x14ac:dyDescent="0.2">
      <c r="A147" s="26" t="s">
        <v>563</v>
      </c>
      <c r="B147" s="226">
        <v>5553176.1701600002</v>
      </c>
      <c r="C147" s="226">
        <v>2754733.5160400006</v>
      </c>
      <c r="D147" s="226">
        <v>528865.47328000003</v>
      </c>
      <c r="E147" s="226">
        <v>107488.94834</v>
      </c>
      <c r="F147" s="226">
        <v>472487.31447999994</v>
      </c>
      <c r="G147" s="226">
        <v>1009647.8041699999</v>
      </c>
      <c r="H147" s="226">
        <v>4873223.0563099999</v>
      </c>
      <c r="I147" s="226">
        <v>3620.9842899999999</v>
      </c>
      <c r="J147" s="226">
        <v>253.63639999999998</v>
      </c>
      <c r="K147" s="226">
        <v>58790.606220000001</v>
      </c>
      <c r="L147" s="226">
        <v>66419.279320000001</v>
      </c>
      <c r="M147" s="226">
        <v>129084.50623</v>
      </c>
      <c r="N147" s="226">
        <v>550868.60762000002</v>
      </c>
      <c r="O147" s="227">
        <v>891690.94177999999</v>
      </c>
    </row>
    <row r="148" spans="1:15" ht="15" customHeight="1" x14ac:dyDescent="0.2">
      <c r="A148" s="22" t="s">
        <v>33</v>
      </c>
      <c r="B148" s="226">
        <v>4131798.0988100003</v>
      </c>
      <c r="C148" s="226">
        <v>1891316.0705299999</v>
      </c>
      <c r="D148" s="226">
        <v>496043.40415999998</v>
      </c>
      <c r="E148" s="226">
        <v>42275.75922</v>
      </c>
      <c r="F148" s="226">
        <v>372826.62236999994</v>
      </c>
      <c r="G148" s="226">
        <v>787266.98906999989</v>
      </c>
      <c r="H148" s="226">
        <v>3589728.8453500001</v>
      </c>
      <c r="I148" s="226">
        <v>12035.296410000001</v>
      </c>
      <c r="J148" s="226">
        <v>218.91284999999999</v>
      </c>
      <c r="K148" s="226">
        <v>31507.29175</v>
      </c>
      <c r="L148" s="226">
        <v>49268.733220000009</v>
      </c>
      <c r="M148" s="226">
        <v>93030.234230000002</v>
      </c>
      <c r="N148" s="226">
        <v>449039.01923000003</v>
      </c>
      <c r="O148" s="227">
        <v>-359762.33026000019</v>
      </c>
    </row>
    <row r="149" spans="1:15" ht="15" customHeight="1" x14ac:dyDescent="0.2">
      <c r="A149" s="22" t="s">
        <v>34</v>
      </c>
      <c r="B149" s="226">
        <v>3162927.7258899999</v>
      </c>
      <c r="C149" s="226">
        <v>1475064.1063000001</v>
      </c>
      <c r="D149" s="226">
        <v>289676.19634000008</v>
      </c>
      <c r="E149" s="226">
        <v>40543.790459999997</v>
      </c>
      <c r="F149" s="228">
        <v>335078.71720000001</v>
      </c>
      <c r="G149" s="226">
        <v>657986.77382</v>
      </c>
      <c r="H149" s="226">
        <v>2798349.5841199998</v>
      </c>
      <c r="I149" s="226">
        <v>279.73554999999999</v>
      </c>
      <c r="J149" s="226">
        <v>174.68523999999999</v>
      </c>
      <c r="K149" s="226">
        <v>19153.358539999997</v>
      </c>
      <c r="L149" s="226">
        <v>29683.788990000001</v>
      </c>
      <c r="M149" s="226">
        <v>49291.568319999998</v>
      </c>
      <c r="N149" s="226">
        <v>315286.57344999997</v>
      </c>
      <c r="O149" s="227">
        <v>-756332.69992000004</v>
      </c>
    </row>
    <row r="150" spans="1:15" ht="15" customHeight="1" x14ac:dyDescent="0.2">
      <c r="A150" s="22" t="s">
        <v>35</v>
      </c>
      <c r="B150" s="226">
        <v>1832517.6726299999</v>
      </c>
      <c r="C150" s="226">
        <v>926419.84186000004</v>
      </c>
      <c r="D150" s="226">
        <v>168000.69448999999</v>
      </c>
      <c r="E150" s="226">
        <v>29146.617449999998</v>
      </c>
      <c r="F150" s="226">
        <v>160217.43317000003</v>
      </c>
      <c r="G150" s="226">
        <v>297014.35326999996</v>
      </c>
      <c r="H150" s="226">
        <v>1580798.9402399999</v>
      </c>
      <c r="I150" s="226">
        <v>196.23373999999998</v>
      </c>
      <c r="J150" s="226">
        <v>164.04426999999998</v>
      </c>
      <c r="K150" s="226">
        <v>9873.4591799999998</v>
      </c>
      <c r="L150" s="226">
        <v>29407.382369999999</v>
      </c>
      <c r="M150" s="226">
        <v>39641.119559999999</v>
      </c>
      <c r="N150" s="226">
        <v>212077.61283000003</v>
      </c>
      <c r="O150" s="227">
        <v>-551687.84817999951</v>
      </c>
    </row>
    <row r="151" spans="1:15" ht="15" customHeight="1" x14ac:dyDescent="0.2">
      <c r="A151" s="22" t="s">
        <v>36</v>
      </c>
      <c r="B151" s="226">
        <v>13925409.006690001</v>
      </c>
      <c r="C151" s="226">
        <v>6233702.6469799997</v>
      </c>
      <c r="D151" s="226">
        <v>2082733.1149500001</v>
      </c>
      <c r="E151" s="226">
        <v>232776.27297999998</v>
      </c>
      <c r="F151" s="226">
        <v>972397.01175999991</v>
      </c>
      <c r="G151" s="226">
        <v>2544523.9248500001</v>
      </c>
      <c r="H151" s="226">
        <v>12066132.971520001</v>
      </c>
      <c r="I151" s="226">
        <v>181847.12952000002</v>
      </c>
      <c r="J151" s="226">
        <v>475.27360999999996</v>
      </c>
      <c r="K151" s="226">
        <v>147486.31306000001</v>
      </c>
      <c r="L151" s="226">
        <v>215111.07207000002</v>
      </c>
      <c r="M151" s="226">
        <v>544919.78826000006</v>
      </c>
      <c r="N151" s="226">
        <v>1314356.24691</v>
      </c>
      <c r="O151" s="227">
        <v>1891060.4767800011</v>
      </c>
    </row>
    <row r="152" spans="1:15" ht="15" customHeight="1" x14ac:dyDescent="0.2">
      <c r="A152" s="22" t="s">
        <v>37</v>
      </c>
      <c r="B152" s="226">
        <v>2069490.2742499998</v>
      </c>
      <c r="C152" s="226">
        <v>1042418.0448899999</v>
      </c>
      <c r="D152" s="226">
        <v>196549.32462999996</v>
      </c>
      <c r="E152" s="226">
        <v>28606.796050000001</v>
      </c>
      <c r="F152" s="226">
        <v>213505.85169000001</v>
      </c>
      <c r="G152" s="226">
        <v>303751.71075999999</v>
      </c>
      <c r="H152" s="226">
        <v>1784831.7280199998</v>
      </c>
      <c r="I152" s="226">
        <v>1388.26783</v>
      </c>
      <c r="J152" s="226">
        <v>194.07642999999999</v>
      </c>
      <c r="K152" s="226">
        <v>12798.512070000001</v>
      </c>
      <c r="L152" s="226">
        <v>28901.305820000001</v>
      </c>
      <c r="M152" s="226">
        <v>43282.162150000004</v>
      </c>
      <c r="N152" s="226">
        <v>241376.38408000002</v>
      </c>
      <c r="O152" s="227">
        <v>-256360.83838999993</v>
      </c>
    </row>
    <row r="153" spans="1:15" ht="15" customHeight="1" x14ac:dyDescent="0.2">
      <c r="A153" s="22" t="s">
        <v>38</v>
      </c>
      <c r="B153" s="226">
        <v>6241333.5878199991</v>
      </c>
      <c r="C153" s="226">
        <v>2951555.85549</v>
      </c>
      <c r="D153" s="226">
        <v>804161.34552999982</v>
      </c>
      <c r="E153" s="226">
        <v>70033.117149999991</v>
      </c>
      <c r="F153" s="226">
        <v>532983.39455000008</v>
      </c>
      <c r="G153" s="226">
        <v>1240068.622</v>
      </c>
      <c r="H153" s="226">
        <v>5598802.3347199988</v>
      </c>
      <c r="I153" s="226">
        <v>5531.2006799999999</v>
      </c>
      <c r="J153" s="226">
        <v>350.49914000000001</v>
      </c>
      <c r="K153" s="226">
        <v>48794.867760000001</v>
      </c>
      <c r="L153" s="226">
        <v>91415.906369999997</v>
      </c>
      <c r="M153" s="226">
        <v>146092.47395000001</v>
      </c>
      <c r="N153" s="226">
        <v>496438.77914999996</v>
      </c>
      <c r="O153" s="227">
        <v>-1116399.147309999</v>
      </c>
    </row>
    <row r="154" spans="1:15" ht="15" customHeight="1" x14ac:dyDescent="0.2">
      <c r="A154" s="22" t="s">
        <v>39</v>
      </c>
      <c r="B154" s="226">
        <v>2952919.2442899998</v>
      </c>
      <c r="C154" s="226">
        <v>1280643.4889800004</v>
      </c>
      <c r="D154" s="226">
        <v>301812.86478999996</v>
      </c>
      <c r="E154" s="226">
        <v>34468.924890000002</v>
      </c>
      <c r="F154" s="226">
        <v>332295.91195000004</v>
      </c>
      <c r="G154" s="226">
        <v>624283.42216999992</v>
      </c>
      <c r="H154" s="226">
        <v>2573504.6127800001</v>
      </c>
      <c r="I154" s="226">
        <v>690.81768999999997</v>
      </c>
      <c r="J154" s="226">
        <v>172.79051999999999</v>
      </c>
      <c r="K154" s="226">
        <v>41129.030469999998</v>
      </c>
      <c r="L154" s="226">
        <v>33583.483359999998</v>
      </c>
      <c r="M154" s="226">
        <v>75576.122039999987</v>
      </c>
      <c r="N154" s="226">
        <v>303838.50947000005</v>
      </c>
      <c r="O154" s="227">
        <v>1481816.7649499997</v>
      </c>
    </row>
    <row r="155" spans="1:15" ht="15" customHeight="1" x14ac:dyDescent="0.2">
      <c r="A155" s="22" t="s">
        <v>40</v>
      </c>
      <c r="B155" s="226">
        <v>2227579.6438799999</v>
      </c>
      <c r="C155" s="226">
        <v>1185216.0578999999</v>
      </c>
      <c r="D155" s="226">
        <v>184581.43479999999</v>
      </c>
      <c r="E155" s="226">
        <v>30948.947650000002</v>
      </c>
      <c r="F155" s="226">
        <v>275784.99427999998</v>
      </c>
      <c r="G155" s="226">
        <v>247663.74639999995</v>
      </c>
      <c r="H155" s="226">
        <v>1924195.1810299996</v>
      </c>
      <c r="I155" s="226">
        <v>293.75578000000002</v>
      </c>
      <c r="J155" s="226">
        <v>134.02611999999999</v>
      </c>
      <c r="K155" s="226">
        <v>28146.86549</v>
      </c>
      <c r="L155" s="226">
        <v>50386.139369999997</v>
      </c>
      <c r="M155" s="226">
        <v>78960.786760000003</v>
      </c>
      <c r="N155" s="226">
        <v>224423.67608999999</v>
      </c>
      <c r="O155" s="227">
        <v>960091.91367000015</v>
      </c>
    </row>
    <row r="156" spans="1:15" ht="15" customHeight="1" x14ac:dyDescent="0.2">
      <c r="A156" s="22" t="s">
        <v>41</v>
      </c>
      <c r="B156" s="226">
        <v>3613397.7904099999</v>
      </c>
      <c r="C156" s="226">
        <v>1658445.7792700001</v>
      </c>
      <c r="D156" s="226">
        <v>473401.37588000001</v>
      </c>
      <c r="E156" s="226">
        <v>25268.802919999998</v>
      </c>
      <c r="F156" s="226">
        <v>330645.07867999992</v>
      </c>
      <c r="G156" s="226">
        <v>670120.25076999993</v>
      </c>
      <c r="H156" s="226">
        <v>3157881.2875199998</v>
      </c>
      <c r="I156" s="226">
        <v>367.46449999999999</v>
      </c>
      <c r="J156" s="226">
        <v>311.87203999999997</v>
      </c>
      <c r="K156" s="226">
        <v>29366.040489999999</v>
      </c>
      <c r="L156" s="226">
        <v>42874.824969999994</v>
      </c>
      <c r="M156" s="226">
        <v>72920.20199999999</v>
      </c>
      <c r="N156" s="226">
        <v>382596.30089000001</v>
      </c>
      <c r="O156" s="227">
        <v>-55219.78323999932</v>
      </c>
    </row>
    <row r="157" spans="1:15" ht="15" customHeight="1" x14ac:dyDescent="0.2">
      <c r="A157" s="22" t="s">
        <v>42</v>
      </c>
      <c r="B157" s="226">
        <v>5551189.1066199997</v>
      </c>
      <c r="C157" s="226">
        <v>2520586.8899400001</v>
      </c>
      <c r="D157" s="226">
        <v>857879.31313999998</v>
      </c>
      <c r="E157" s="226">
        <v>66327.066139999995</v>
      </c>
      <c r="F157" s="226">
        <v>490950.68031999998</v>
      </c>
      <c r="G157" s="226">
        <v>932492.28924999991</v>
      </c>
      <c r="H157" s="226">
        <v>4868236.2387899999</v>
      </c>
      <c r="I157" s="226">
        <v>9583.0249700000004</v>
      </c>
      <c r="J157" s="226">
        <v>244.40293</v>
      </c>
      <c r="K157" s="226">
        <v>36358.829490000004</v>
      </c>
      <c r="L157" s="226">
        <v>73392.713520000005</v>
      </c>
      <c r="M157" s="226">
        <v>119578.97091</v>
      </c>
      <c r="N157" s="226">
        <v>563373.89691999997</v>
      </c>
      <c r="O157" s="227">
        <v>-1211395.5923500005</v>
      </c>
    </row>
    <row r="158" spans="1:15" ht="15" customHeight="1" x14ac:dyDescent="0.2">
      <c r="A158" s="22" t="s">
        <v>43</v>
      </c>
      <c r="B158" s="226">
        <v>6268951.7998700002</v>
      </c>
      <c r="C158" s="226">
        <v>2733100.9369400004</v>
      </c>
      <c r="D158" s="226">
        <v>826269.35220000008</v>
      </c>
      <c r="E158" s="226">
        <v>91131.530090000015</v>
      </c>
      <c r="F158" s="226">
        <v>886296.97233000002</v>
      </c>
      <c r="G158" s="226">
        <v>1040807.28608</v>
      </c>
      <c r="H158" s="226">
        <v>5577606.0776400007</v>
      </c>
      <c r="I158" s="226">
        <v>3893.5768399999997</v>
      </c>
      <c r="J158" s="226">
        <v>194.13056</v>
      </c>
      <c r="K158" s="226">
        <v>47915.064899999998</v>
      </c>
      <c r="L158" s="226">
        <v>65261.387210000001</v>
      </c>
      <c r="M158" s="226">
        <v>117264.15951</v>
      </c>
      <c r="N158" s="226">
        <v>574081.56272000005</v>
      </c>
      <c r="O158" s="227">
        <v>-825121.62325000018</v>
      </c>
    </row>
    <row r="159" spans="1:15" ht="15" customHeight="1" x14ac:dyDescent="0.2">
      <c r="A159" s="22" t="s">
        <v>44</v>
      </c>
      <c r="B159" s="226">
        <v>1985697.07755</v>
      </c>
      <c r="C159" s="226">
        <v>1087395.9217899998</v>
      </c>
      <c r="D159" s="226">
        <v>160901.41472999999</v>
      </c>
      <c r="E159" s="226">
        <v>32190.20865</v>
      </c>
      <c r="F159" s="226">
        <v>151278.78912</v>
      </c>
      <c r="G159" s="226">
        <v>290217.54655999999</v>
      </c>
      <c r="H159" s="226">
        <v>1721983.8808499998</v>
      </c>
      <c r="I159" s="226">
        <v>1685.40239</v>
      </c>
      <c r="J159" s="226">
        <v>153.08939999999998</v>
      </c>
      <c r="K159" s="226">
        <v>15259.767400000001</v>
      </c>
      <c r="L159" s="226">
        <v>30505.178169999999</v>
      </c>
      <c r="M159" s="226">
        <v>47603.437359999996</v>
      </c>
      <c r="N159" s="226">
        <v>216109.75933999999</v>
      </c>
      <c r="O159" s="227">
        <v>-227256.54140999983</v>
      </c>
    </row>
    <row r="160" spans="1:15" ht="15" customHeight="1" x14ac:dyDescent="0.2">
      <c r="A160" s="22" t="s">
        <v>45</v>
      </c>
      <c r="B160" s="226">
        <v>5948045.5507200006</v>
      </c>
      <c r="C160" s="226">
        <v>2626822.7925600004</v>
      </c>
      <c r="D160" s="226">
        <v>626472.96856999991</v>
      </c>
      <c r="E160" s="226">
        <v>84319.759600000005</v>
      </c>
      <c r="F160" s="226">
        <v>657711.81142000004</v>
      </c>
      <c r="G160" s="226">
        <v>1320217.9054400001</v>
      </c>
      <c r="H160" s="226">
        <v>5315545.237590001</v>
      </c>
      <c r="I160" s="226">
        <v>550.98741000000007</v>
      </c>
      <c r="J160" s="226">
        <v>276.91507000000001</v>
      </c>
      <c r="K160" s="226">
        <v>67394.010890000005</v>
      </c>
      <c r="L160" s="226">
        <v>83544.766489999995</v>
      </c>
      <c r="M160" s="226">
        <v>151766.67986</v>
      </c>
      <c r="N160" s="226">
        <v>480733.63326999999</v>
      </c>
      <c r="O160" s="227">
        <v>1566145.1430999981</v>
      </c>
    </row>
    <row r="161" spans="1:18" ht="15" customHeight="1" x14ac:dyDescent="0.2">
      <c r="A161" s="22" t="s">
        <v>46</v>
      </c>
      <c r="B161" s="226">
        <v>1374067.8072800001</v>
      </c>
      <c r="C161" s="226">
        <v>764234.31544000015</v>
      </c>
      <c r="D161" s="226">
        <v>88254.684410000002</v>
      </c>
      <c r="E161" s="226">
        <v>18238.691139999999</v>
      </c>
      <c r="F161" s="226">
        <v>122182.89972999999</v>
      </c>
      <c r="G161" s="226">
        <v>176823.57616</v>
      </c>
      <c r="H161" s="226">
        <v>1169734.1668800001</v>
      </c>
      <c r="I161" s="226">
        <v>144.77579999999998</v>
      </c>
      <c r="J161" s="226">
        <v>113.87582</v>
      </c>
      <c r="K161" s="226">
        <v>7570.2942000000003</v>
      </c>
      <c r="L161" s="226">
        <v>14347.8424</v>
      </c>
      <c r="M161" s="226">
        <v>22176.788219999999</v>
      </c>
      <c r="N161" s="226">
        <v>182156.85218000002</v>
      </c>
      <c r="O161" s="227">
        <v>-465596.76085000008</v>
      </c>
    </row>
    <row r="162" spans="1:18" ht="15" customHeight="1" x14ac:dyDescent="0.2">
      <c r="A162" s="22" t="s">
        <v>47</v>
      </c>
      <c r="B162" s="226">
        <v>5707646.1243499983</v>
      </c>
      <c r="C162" s="226">
        <v>2781891.8490299997</v>
      </c>
      <c r="D162" s="226">
        <v>596398.63290000008</v>
      </c>
      <c r="E162" s="226">
        <v>71780.556379999995</v>
      </c>
      <c r="F162" s="226">
        <v>486997.36484999995</v>
      </c>
      <c r="G162" s="226">
        <v>1144554.6813599998</v>
      </c>
      <c r="H162" s="226">
        <v>5081623.0845199991</v>
      </c>
      <c r="I162" s="226">
        <v>3846.9022999999997</v>
      </c>
      <c r="J162" s="226">
        <v>401.54437999999999</v>
      </c>
      <c r="K162" s="226">
        <v>31621.48473</v>
      </c>
      <c r="L162" s="226">
        <v>62426.151399999995</v>
      </c>
      <c r="M162" s="226">
        <v>98296.082809999993</v>
      </c>
      <c r="N162" s="226">
        <v>527726.95701999997</v>
      </c>
      <c r="O162" s="227">
        <v>-1014507.4044699967</v>
      </c>
    </row>
    <row r="163" spans="1:18" ht="15" customHeight="1" x14ac:dyDescent="0.2">
      <c r="A163" s="22" t="s">
        <v>48</v>
      </c>
      <c r="B163" s="226">
        <v>4061533.1482599997</v>
      </c>
      <c r="C163" s="226">
        <v>2098453.1965199998</v>
      </c>
      <c r="D163" s="226">
        <v>276506.83563000005</v>
      </c>
      <c r="E163" s="226">
        <v>40250.004359999992</v>
      </c>
      <c r="F163" s="226">
        <v>328891.87578</v>
      </c>
      <c r="G163" s="226">
        <v>802478.41434999998</v>
      </c>
      <c r="H163" s="226">
        <v>3546580.3266399996</v>
      </c>
      <c r="I163" s="226">
        <v>0</v>
      </c>
      <c r="J163" s="226">
        <v>324.76745</v>
      </c>
      <c r="K163" s="226">
        <v>23305.515869999999</v>
      </c>
      <c r="L163" s="226">
        <v>46768.477989999985</v>
      </c>
      <c r="M163" s="226">
        <v>70398.761309999987</v>
      </c>
      <c r="N163" s="226">
        <v>444554.06031000003</v>
      </c>
      <c r="O163" s="227">
        <v>-1066271.4657699992</v>
      </c>
    </row>
    <row r="164" spans="1:18" ht="15" customHeight="1" x14ac:dyDescent="0.2">
      <c r="A164" s="22" t="s">
        <v>49</v>
      </c>
      <c r="B164" s="226">
        <v>4196956.4229899999</v>
      </c>
      <c r="C164" s="226">
        <v>2079815.8322300001</v>
      </c>
      <c r="D164" s="226">
        <v>575898.37663999991</v>
      </c>
      <c r="E164" s="226">
        <v>50597.651169999997</v>
      </c>
      <c r="F164" s="226">
        <v>420589.77513000002</v>
      </c>
      <c r="G164" s="226">
        <v>643091.47803</v>
      </c>
      <c r="H164" s="226">
        <v>3769993.1132</v>
      </c>
      <c r="I164" s="226">
        <v>4906.4647800000002</v>
      </c>
      <c r="J164" s="226">
        <v>192.69151000000002</v>
      </c>
      <c r="K164" s="226">
        <v>22318.958989999999</v>
      </c>
      <c r="L164" s="226">
        <v>40204.174870000003</v>
      </c>
      <c r="M164" s="226">
        <v>67622.290150000001</v>
      </c>
      <c r="N164" s="226">
        <v>359341.01964000001</v>
      </c>
      <c r="O164" s="227">
        <v>-1272262.1328600007</v>
      </c>
    </row>
    <row r="165" spans="1:18" ht="15" customHeight="1" thickBot="1" x14ac:dyDescent="0.25">
      <c r="A165" s="22" t="s">
        <v>50</v>
      </c>
      <c r="B165" s="226">
        <v>1763879.9090799999</v>
      </c>
      <c r="C165" s="226">
        <v>804744.55096000002</v>
      </c>
      <c r="D165" s="226">
        <v>243765.87646999999</v>
      </c>
      <c r="E165" s="226">
        <v>17314.355970000001</v>
      </c>
      <c r="F165" s="226">
        <v>209410.05611000003</v>
      </c>
      <c r="G165" s="226">
        <v>260434.87594</v>
      </c>
      <c r="H165" s="226">
        <v>1535669.71545</v>
      </c>
      <c r="I165" s="226">
        <v>228.60901000000001</v>
      </c>
      <c r="J165" s="226">
        <v>63.025069999999999</v>
      </c>
      <c r="K165" s="226">
        <v>12454.346109999999</v>
      </c>
      <c r="L165" s="226">
        <v>28346.49613</v>
      </c>
      <c r="M165" s="226">
        <v>41092.476320000002</v>
      </c>
      <c r="N165" s="226">
        <v>187117.71731000001</v>
      </c>
      <c r="O165" s="227">
        <v>-308540.17229999998</v>
      </c>
    </row>
    <row r="166" spans="1:18" ht="7.5" customHeight="1" thickTop="1" x14ac:dyDescent="0.2">
      <c r="A166" s="27"/>
      <c r="B166" s="229"/>
      <c r="C166" s="229"/>
      <c r="D166" s="229"/>
      <c r="E166" s="229"/>
      <c r="F166" s="229"/>
      <c r="G166" s="229"/>
      <c r="H166" s="229"/>
      <c r="I166" s="229"/>
      <c r="J166" s="229"/>
      <c r="K166" s="229"/>
      <c r="L166" s="229"/>
      <c r="M166" s="229"/>
      <c r="N166" s="229"/>
      <c r="O166" s="230"/>
    </row>
    <row r="167" spans="1:18" ht="15" customHeight="1" x14ac:dyDescent="0.2">
      <c r="A167" s="1154" t="s">
        <v>575</v>
      </c>
      <c r="B167" s="1154"/>
      <c r="C167" s="1154"/>
      <c r="D167" s="1154"/>
      <c r="E167" s="1154"/>
      <c r="F167" s="1154"/>
      <c r="G167" s="1154"/>
      <c r="H167" s="1154"/>
      <c r="I167" s="1154"/>
      <c r="J167" s="1154"/>
      <c r="K167" s="1154"/>
      <c r="L167" s="1154"/>
      <c r="M167" s="1154"/>
      <c r="N167" s="1154"/>
      <c r="O167" s="1154"/>
      <c r="P167" s="127"/>
      <c r="Q167" s="54"/>
      <c r="R167" s="54"/>
    </row>
    <row r="168" spans="1:18" ht="15" customHeight="1" x14ac:dyDescent="0.2">
      <c r="A168" s="1175" t="s">
        <v>189</v>
      </c>
      <c r="B168" s="1175"/>
      <c r="C168" s="1175"/>
      <c r="D168" s="1175"/>
      <c r="E168" s="1175"/>
      <c r="F168" s="1175"/>
      <c r="G168" s="1175"/>
      <c r="H168" s="1175"/>
      <c r="I168" s="1175"/>
      <c r="J168" s="1175"/>
      <c r="K168" s="1175"/>
      <c r="L168" s="1175"/>
      <c r="M168" s="1175"/>
      <c r="N168" s="1175"/>
      <c r="O168" s="1175"/>
      <c r="P168" s="129"/>
      <c r="Q168" s="129"/>
      <c r="R168" s="129"/>
    </row>
    <row r="169" spans="1:18" x14ac:dyDescent="0.2"/>
  </sheetData>
  <mergeCells count="35">
    <mergeCell ref="A69:J69"/>
    <mergeCell ref="A3:J3"/>
    <mergeCell ref="A5:A7"/>
    <mergeCell ref="B5:B7"/>
    <mergeCell ref="C5:D6"/>
    <mergeCell ref="E5:E7"/>
    <mergeCell ref="F5:F7"/>
    <mergeCell ref="G5:G7"/>
    <mergeCell ref="H5:H7"/>
    <mergeCell ref="J5:J7"/>
    <mergeCell ref="C75:D75"/>
    <mergeCell ref="E75:E76"/>
    <mergeCell ref="A73:E73"/>
    <mergeCell ref="A167:O167"/>
    <mergeCell ref="A168:O168"/>
    <mergeCell ref="A117:E117"/>
    <mergeCell ref="A118:E118"/>
    <mergeCell ref="A121:E121"/>
    <mergeCell ref="A122:O122"/>
    <mergeCell ref="A2:J2"/>
    <mergeCell ref="A123:A126"/>
    <mergeCell ref="B123:N123"/>
    <mergeCell ref="O123:O126"/>
    <mergeCell ref="B124:B126"/>
    <mergeCell ref="C124:C126"/>
    <mergeCell ref="D124:D126"/>
    <mergeCell ref="E124:E126"/>
    <mergeCell ref="F124:F126"/>
    <mergeCell ref="G124:G126"/>
    <mergeCell ref="H124:H126"/>
    <mergeCell ref="I124:M125"/>
    <mergeCell ref="N124:N126"/>
    <mergeCell ref="I5:I7"/>
    <mergeCell ref="A75:A76"/>
    <mergeCell ref="B75:B76"/>
  </mergeCells>
  <pageMargins left="0.7" right="0.7" top="0.75" bottom="0.75" header="0.3" footer="0.3"/>
  <pageSetup orientation="portrait" horizontalDpi="0" verticalDpi="0"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0F5FE0-18BD-4B78-A43F-D56122A3F064}">
  <dimension ref="A1:Z166"/>
  <sheetViews>
    <sheetView showGridLines="0" workbookViewId="0"/>
  </sheetViews>
  <sheetFormatPr baseColWidth="10" defaultColWidth="0" defaultRowHeight="15" zeroHeight="1" x14ac:dyDescent="0.2"/>
  <cols>
    <col min="1" max="1" width="47.28515625" style="8" customWidth="1"/>
    <col min="2" max="4" width="14.7109375" style="8" customWidth="1"/>
    <col min="5" max="5" width="16.42578125" style="8" customWidth="1"/>
    <col min="6" max="10" width="14.7109375" style="8" customWidth="1"/>
    <col min="11" max="11" width="18.140625" style="8" customWidth="1"/>
    <col min="12" max="12" width="17.140625" style="8" customWidth="1"/>
    <col min="13" max="13" width="11.42578125" style="8" customWidth="1"/>
    <col min="14" max="14" width="14.85546875" style="8" customWidth="1"/>
    <col min="15" max="15" width="11.42578125" style="8" customWidth="1"/>
    <col min="16" max="16" width="15.28515625" style="8" customWidth="1"/>
    <col min="17" max="17" width="3.5703125" style="8" customWidth="1"/>
    <col min="18" max="18" width="0" style="8" hidden="1" customWidth="1"/>
    <col min="19" max="16384" width="11.42578125" style="8" hidden="1"/>
  </cols>
  <sheetData>
    <row r="1" spans="1:26" s="59" customFormat="1" ht="15" customHeight="1" x14ac:dyDescent="0.2">
      <c r="A1" s="36"/>
      <c r="B1" s="61"/>
      <c r="C1" s="61"/>
      <c r="D1" s="61"/>
      <c r="E1" s="61"/>
      <c r="F1" s="61"/>
      <c r="G1" s="61"/>
      <c r="H1" s="61"/>
      <c r="I1" s="61"/>
      <c r="J1" s="61"/>
    </row>
    <row r="2" spans="1:26" s="5" customFormat="1" ht="15" customHeight="1" x14ac:dyDescent="0.2">
      <c r="A2" s="914" t="s">
        <v>502</v>
      </c>
      <c r="B2" s="914"/>
      <c r="C2" s="914"/>
      <c r="D2" s="914"/>
      <c r="E2" s="914"/>
      <c r="F2" s="914"/>
      <c r="G2" s="914"/>
      <c r="H2" s="914"/>
      <c r="I2" s="914"/>
      <c r="J2" s="914"/>
      <c r="K2" s="871"/>
      <c r="L2" s="871"/>
      <c r="M2" s="871"/>
      <c r="N2" s="871"/>
      <c r="O2" s="871"/>
      <c r="P2" s="871"/>
      <c r="Q2" s="629"/>
      <c r="R2" s="629"/>
      <c r="S2" s="629"/>
      <c r="T2" s="629"/>
      <c r="U2" s="629"/>
      <c r="V2" s="629"/>
      <c r="W2" s="629"/>
      <c r="X2" s="629"/>
      <c r="Y2" s="629"/>
      <c r="Z2" s="629"/>
    </row>
    <row r="3" spans="1:26" s="634" customFormat="1" ht="35.1" customHeight="1" x14ac:dyDescent="0.2">
      <c r="A3" s="1121" t="s">
        <v>1303</v>
      </c>
      <c r="B3" s="1121"/>
      <c r="C3" s="1121"/>
      <c r="D3" s="1121"/>
      <c r="E3" s="1121"/>
      <c r="F3" s="1121"/>
      <c r="G3" s="1121"/>
      <c r="H3" s="1121"/>
      <c r="I3" s="1121"/>
      <c r="J3" s="1121"/>
    </row>
    <row r="4" spans="1:26" s="5" customFormat="1" ht="15.75" thickBot="1" x14ac:dyDescent="0.25">
      <c r="A4" s="225"/>
      <c r="B4" s="218"/>
      <c r="C4" s="218"/>
      <c r="D4" s="218"/>
      <c r="E4" s="218"/>
      <c r="F4" s="218"/>
      <c r="G4" s="218"/>
      <c r="H4" s="218"/>
      <c r="I4" s="218"/>
      <c r="J4" s="178"/>
    </row>
    <row r="5" spans="1:26" ht="15.75" thickTop="1" x14ac:dyDescent="0.2">
      <c r="A5" s="1198" t="s">
        <v>53</v>
      </c>
      <c r="B5" s="1096" t="s">
        <v>235</v>
      </c>
      <c r="C5" s="921" t="s">
        <v>140</v>
      </c>
      <c r="D5" s="921"/>
      <c r="E5" s="1096" t="s">
        <v>236</v>
      </c>
      <c r="F5" s="1096" t="s">
        <v>237</v>
      </c>
      <c r="G5" s="1096" t="s">
        <v>238</v>
      </c>
      <c r="H5" s="1096" t="s">
        <v>239</v>
      </c>
      <c r="I5" s="63" t="s">
        <v>120</v>
      </c>
      <c r="J5" s="1108" t="s">
        <v>191</v>
      </c>
    </row>
    <row r="6" spans="1:26" ht="15.75" thickBot="1" x14ac:dyDescent="0.25">
      <c r="A6" s="1199"/>
      <c r="B6" s="1097"/>
      <c r="C6" s="1124"/>
      <c r="D6" s="1124"/>
      <c r="E6" s="1097"/>
      <c r="F6" s="1097"/>
      <c r="G6" s="1097"/>
      <c r="H6" s="1097"/>
      <c r="I6" s="168" t="s">
        <v>18</v>
      </c>
      <c r="J6" s="1109"/>
    </row>
    <row r="7" spans="1:26" ht="32.25" customHeight="1" thickBot="1" x14ac:dyDescent="0.25">
      <c r="A7" s="1200"/>
      <c r="B7" s="1098"/>
      <c r="C7" s="170" t="s">
        <v>240</v>
      </c>
      <c r="D7" s="170" t="s">
        <v>241</v>
      </c>
      <c r="E7" s="1098"/>
      <c r="F7" s="1098"/>
      <c r="G7" s="1098"/>
      <c r="H7" s="1098"/>
      <c r="I7" s="64" t="s">
        <v>120</v>
      </c>
      <c r="J7" s="1110"/>
    </row>
    <row r="8" spans="1:26" ht="15" customHeight="1" thickTop="1" x14ac:dyDescent="0.2">
      <c r="A8" s="792"/>
      <c r="B8" s="793"/>
      <c r="C8" s="792"/>
      <c r="D8" s="792"/>
      <c r="E8" s="792"/>
      <c r="F8" s="793"/>
      <c r="G8" s="793"/>
      <c r="H8" s="792"/>
      <c r="I8" s="792"/>
      <c r="J8" s="792"/>
    </row>
    <row r="9" spans="1:26" ht="15" customHeight="1" x14ac:dyDescent="0.2">
      <c r="A9" s="167" t="s">
        <v>54</v>
      </c>
      <c r="B9" s="179"/>
      <c r="C9" s="179"/>
      <c r="D9" s="179"/>
      <c r="E9" s="179"/>
      <c r="F9" s="179"/>
      <c r="G9" s="180"/>
      <c r="H9" s="179"/>
      <c r="I9" s="181"/>
      <c r="J9" s="188"/>
    </row>
    <row r="10" spans="1:26" ht="15" customHeight="1" thickBot="1" x14ac:dyDescent="0.25">
      <c r="A10" s="794"/>
      <c r="B10" s="795"/>
      <c r="C10" s="796"/>
      <c r="D10" s="795"/>
      <c r="E10" s="795"/>
      <c r="F10" s="795"/>
      <c r="G10" s="795"/>
      <c r="H10" s="795"/>
      <c r="I10" s="797"/>
      <c r="J10" s="798"/>
    </row>
    <row r="11" spans="1:26" ht="15" customHeight="1" x14ac:dyDescent="0.2">
      <c r="A11" s="74" t="s">
        <v>192</v>
      </c>
      <c r="B11" s="808">
        <v>21535038.647119999</v>
      </c>
      <c r="C11" s="808">
        <v>77329787.351919994</v>
      </c>
      <c r="D11" s="808">
        <v>16720489.624779999</v>
      </c>
      <c r="E11" s="808">
        <v>94050276.976699993</v>
      </c>
      <c r="F11" s="808">
        <v>27806522.299830001</v>
      </c>
      <c r="G11" s="808">
        <v>11593751.422970001</v>
      </c>
      <c r="H11" s="808">
        <v>672975.23828000005</v>
      </c>
      <c r="I11" s="808">
        <v>155658564.58489999</v>
      </c>
      <c r="J11" s="203">
        <v>72.166232926249108</v>
      </c>
    </row>
    <row r="12" spans="1:26" ht="15" customHeight="1" x14ac:dyDescent="0.2">
      <c r="A12" s="74" t="s">
        <v>242</v>
      </c>
      <c r="B12" s="808"/>
      <c r="C12" s="808">
        <v>42672074.584880002</v>
      </c>
      <c r="D12" s="808">
        <v>892436.66192999994</v>
      </c>
      <c r="E12" s="808">
        <v>43564511.246810004</v>
      </c>
      <c r="F12" s="808">
        <v>1478991.3541999999</v>
      </c>
      <c r="G12" s="808"/>
      <c r="H12" s="808">
        <v>702718.57710999995</v>
      </c>
      <c r="I12" s="808">
        <v>45746221.178120002</v>
      </c>
      <c r="J12" s="203">
        <v>21.208806992661753</v>
      </c>
    </row>
    <row r="13" spans="1:26" ht="15" customHeight="1" x14ac:dyDescent="0.2">
      <c r="A13" s="171" t="s">
        <v>243</v>
      </c>
      <c r="B13" s="809">
        <v>21535038.647119999</v>
      </c>
      <c r="C13" s="809">
        <v>120001861.9368</v>
      </c>
      <c r="D13" s="809">
        <v>17612926.286709998</v>
      </c>
      <c r="E13" s="808">
        <v>137614788.22351</v>
      </c>
      <c r="F13" s="809">
        <v>29285513.654030003</v>
      </c>
      <c r="G13" s="809">
        <v>11593751.422970001</v>
      </c>
      <c r="H13" s="809">
        <v>1375693.8153900001</v>
      </c>
      <c r="I13" s="808">
        <v>201404785.76301998</v>
      </c>
      <c r="J13" s="203">
        <v>93.375039918910858</v>
      </c>
    </row>
    <row r="14" spans="1:26" ht="15" customHeight="1" x14ac:dyDescent="0.2">
      <c r="A14" s="78" t="s">
        <v>295</v>
      </c>
      <c r="B14" s="808">
        <v>4509930.627154001</v>
      </c>
      <c r="C14" s="808">
        <v>1701661.0900600001</v>
      </c>
      <c r="D14" s="808">
        <v>434796.01895999996</v>
      </c>
      <c r="E14" s="808">
        <v>2136457.1090199999</v>
      </c>
      <c r="F14" s="808">
        <v>7199350.5350799998</v>
      </c>
      <c r="G14" s="808">
        <v>390973.80563000002</v>
      </c>
      <c r="H14" s="808">
        <v>52959.62745</v>
      </c>
      <c r="I14" s="808">
        <v>14289671.704334</v>
      </c>
      <c r="J14" s="203">
        <v>6.6249600810891414</v>
      </c>
    </row>
    <row r="15" spans="1:26" ht="15" customHeight="1" x14ac:dyDescent="0.2">
      <c r="A15" s="78" t="s">
        <v>296</v>
      </c>
      <c r="B15" s="808">
        <v>4382752.2774740001</v>
      </c>
      <c r="C15" s="808">
        <v>71152.322589999996</v>
      </c>
      <c r="D15" s="808">
        <v>57563.729350000001</v>
      </c>
      <c r="E15" s="808">
        <v>128716.05194</v>
      </c>
      <c r="F15" s="808">
        <v>5864418.4465899998</v>
      </c>
      <c r="G15" s="808">
        <v>7266.6035300000003</v>
      </c>
      <c r="H15" s="808">
        <v>3264.29772</v>
      </c>
      <c r="I15" s="808">
        <v>10386417.677254001</v>
      </c>
      <c r="J15" s="203">
        <v>4.8153382331699532</v>
      </c>
    </row>
    <row r="16" spans="1:26" ht="15" customHeight="1" x14ac:dyDescent="0.2">
      <c r="A16" s="78" t="s">
        <v>297</v>
      </c>
      <c r="B16" s="808">
        <v>127178.349680001</v>
      </c>
      <c r="C16" s="808">
        <v>1630508.7674700001</v>
      </c>
      <c r="D16" s="808">
        <v>377232.28960999998</v>
      </c>
      <c r="E16" s="808">
        <v>2007741.0570800002</v>
      </c>
      <c r="F16" s="808">
        <v>1334932.08849</v>
      </c>
      <c r="G16" s="808">
        <v>383707.20209999999</v>
      </c>
      <c r="H16" s="808">
        <v>49695.329729999998</v>
      </c>
      <c r="I16" s="808">
        <v>3903254.0270800008</v>
      </c>
      <c r="J16" s="203">
        <v>1.8096218479191892</v>
      </c>
    </row>
    <row r="17" spans="1:10" ht="15" customHeight="1" thickBot="1" x14ac:dyDescent="0.25">
      <c r="A17" s="167" t="s">
        <v>199</v>
      </c>
      <c r="B17" s="809">
        <v>26044969.274273999</v>
      </c>
      <c r="C17" s="809">
        <v>121703523.02686</v>
      </c>
      <c r="D17" s="809">
        <v>18047722.305669997</v>
      </c>
      <c r="E17" s="808">
        <v>139751245.33252999</v>
      </c>
      <c r="F17" s="809">
        <v>36484864.189110003</v>
      </c>
      <c r="G17" s="809">
        <v>11984725.228600001</v>
      </c>
      <c r="H17" s="809">
        <v>1428653.4428400001</v>
      </c>
      <c r="I17" s="808">
        <v>215694457.467354</v>
      </c>
      <c r="J17" s="203">
        <v>100</v>
      </c>
    </row>
    <row r="18" spans="1:10" ht="15" customHeight="1" x14ac:dyDescent="0.2">
      <c r="A18" s="810"/>
      <c r="B18" s="811"/>
      <c r="C18" s="811"/>
      <c r="D18" s="812"/>
      <c r="E18" s="811"/>
      <c r="F18" s="811"/>
      <c r="G18" s="811"/>
      <c r="H18" s="811"/>
      <c r="I18" s="811"/>
      <c r="J18" s="813"/>
    </row>
    <row r="19" spans="1:10" ht="15" customHeight="1" x14ac:dyDescent="0.2">
      <c r="A19" s="167" t="s">
        <v>338</v>
      </c>
      <c r="B19" s="809"/>
      <c r="C19" s="809"/>
      <c r="D19" s="808"/>
      <c r="E19" s="809"/>
      <c r="F19" s="809"/>
      <c r="G19" s="809"/>
      <c r="H19" s="809"/>
      <c r="I19" s="809"/>
      <c r="J19" s="203"/>
    </row>
    <row r="20" spans="1:10" ht="15" customHeight="1" thickBot="1" x14ac:dyDescent="0.25">
      <c r="A20" s="794"/>
      <c r="B20" s="814"/>
      <c r="C20" s="814"/>
      <c r="D20" s="815"/>
      <c r="E20" s="814"/>
      <c r="F20" s="814"/>
      <c r="G20" s="814"/>
      <c r="H20" s="814"/>
      <c r="I20" s="814"/>
      <c r="J20" s="816"/>
    </row>
    <row r="21" spans="1:10" ht="15" customHeight="1" x14ac:dyDescent="0.2">
      <c r="A21" s="74" t="s">
        <v>247</v>
      </c>
      <c r="B21" s="808">
        <v>4674750.2492199996</v>
      </c>
      <c r="C21" s="808">
        <v>67315431.617980003</v>
      </c>
      <c r="D21" s="808">
        <v>20305003.272849999</v>
      </c>
      <c r="E21" s="808">
        <v>87620434.89083001</v>
      </c>
      <c r="F21" s="808">
        <v>672075.01295999996</v>
      </c>
      <c r="G21" s="808">
        <v>3283081.3072000002</v>
      </c>
      <c r="H21" s="808">
        <v>2957001.3290400002</v>
      </c>
      <c r="I21" s="808">
        <v>99207342.789250016</v>
      </c>
      <c r="J21" s="203">
        <v>45.994386668125372</v>
      </c>
    </row>
    <row r="22" spans="1:10" ht="15" customHeight="1" x14ac:dyDescent="0.2">
      <c r="A22" s="82" t="s">
        <v>394</v>
      </c>
      <c r="B22" s="808">
        <v>1201905.8670600001</v>
      </c>
      <c r="C22" s="808">
        <v>19304005.340599999</v>
      </c>
      <c r="D22" s="808">
        <v>6421326.6041200003</v>
      </c>
      <c r="E22" s="808">
        <v>25725331.94472</v>
      </c>
      <c r="F22" s="808">
        <v>8517.9541599999993</v>
      </c>
      <c r="G22" s="808">
        <v>166815.7659</v>
      </c>
      <c r="H22" s="808">
        <v>946142.41240000003</v>
      </c>
      <c r="I22" s="808">
        <v>28048713.94424</v>
      </c>
      <c r="J22" s="203">
        <v>13.003910380258732</v>
      </c>
    </row>
    <row r="23" spans="1:10" ht="15" customHeight="1" x14ac:dyDescent="0.2">
      <c r="A23" s="74" t="s">
        <v>249</v>
      </c>
      <c r="B23" s="808">
        <v>102885.10146999999</v>
      </c>
      <c r="C23" s="808">
        <v>1680723.06504</v>
      </c>
      <c r="D23" s="808">
        <v>545981.12913999998</v>
      </c>
      <c r="E23" s="808">
        <v>2226704.1941800001</v>
      </c>
      <c r="F23" s="808">
        <v>2667.9467300000001</v>
      </c>
      <c r="G23" s="808">
        <v>177926.44078999999</v>
      </c>
      <c r="H23" s="808">
        <v>80914.216509999998</v>
      </c>
      <c r="I23" s="808">
        <v>2591097.8996800003</v>
      </c>
      <c r="J23" s="203">
        <v>1.2012816324092011</v>
      </c>
    </row>
    <row r="24" spans="1:10" ht="15" customHeight="1" x14ac:dyDescent="0.2">
      <c r="A24" s="74" t="s">
        <v>300</v>
      </c>
      <c r="B24" s="808">
        <v>414788.10002000001</v>
      </c>
      <c r="C24" s="808">
        <v>6861386.03314</v>
      </c>
      <c r="D24" s="808">
        <v>2188302.7718099998</v>
      </c>
      <c r="E24" s="808">
        <v>9049688.8049499989</v>
      </c>
      <c r="F24" s="808">
        <v>243931.41039</v>
      </c>
      <c r="G24" s="808">
        <v>6865921.5075700004</v>
      </c>
      <c r="H24" s="808">
        <v>325516.59629999998</v>
      </c>
      <c r="I24" s="808">
        <v>16899846.419229999</v>
      </c>
      <c r="J24" s="203">
        <v>7.8350860831868347</v>
      </c>
    </row>
    <row r="25" spans="1:10" ht="15" customHeight="1" x14ac:dyDescent="0.2">
      <c r="A25" s="74" t="s">
        <v>250</v>
      </c>
      <c r="B25" s="809">
        <v>5371001.0289099999</v>
      </c>
      <c r="C25" s="809">
        <v>24914858.481739998</v>
      </c>
      <c r="D25" s="809">
        <v>5383635.0010900004</v>
      </c>
      <c r="E25" s="808">
        <v>30298493.482829999</v>
      </c>
      <c r="F25" s="809">
        <v>5594696.0198799996</v>
      </c>
      <c r="G25" s="809">
        <v>870212.28438999993</v>
      </c>
      <c r="H25" s="809">
        <v>783976.67483000003</v>
      </c>
      <c r="I25" s="808">
        <v>42918379.490839995</v>
      </c>
      <c r="J25" s="203">
        <v>19.897766495616061</v>
      </c>
    </row>
    <row r="26" spans="1:10" ht="15" customHeight="1" x14ac:dyDescent="0.2">
      <c r="A26" s="82" t="s">
        <v>251</v>
      </c>
      <c r="B26" s="808">
        <v>1231341.0364599999</v>
      </c>
      <c r="C26" s="808">
        <v>0</v>
      </c>
      <c r="D26" s="808">
        <v>0</v>
      </c>
      <c r="E26" s="808">
        <v>0</v>
      </c>
      <c r="F26" s="808">
        <v>4714234.8532199999</v>
      </c>
      <c r="G26" s="808">
        <v>0</v>
      </c>
      <c r="H26" s="808">
        <v>0</v>
      </c>
      <c r="I26" s="808">
        <v>5945575.88968</v>
      </c>
      <c r="J26" s="203">
        <v>2.7564806066376928</v>
      </c>
    </row>
    <row r="27" spans="1:10" ht="15" customHeight="1" x14ac:dyDescent="0.2">
      <c r="A27" s="87" t="s">
        <v>395</v>
      </c>
      <c r="B27" s="817">
        <v>1277038.8794499999</v>
      </c>
      <c r="C27" s="808"/>
      <c r="D27" s="808"/>
      <c r="E27" s="808">
        <v>0</v>
      </c>
      <c r="F27" s="808">
        <v>0</v>
      </c>
      <c r="G27" s="808">
        <v>0</v>
      </c>
      <c r="H27" s="808"/>
      <c r="I27" s="808">
        <v>1277038.8794499999</v>
      </c>
      <c r="J27" s="203">
        <v>0.5920592000576943</v>
      </c>
    </row>
    <row r="28" spans="1:10" ht="15" customHeight="1" x14ac:dyDescent="0.2">
      <c r="A28" s="87" t="s">
        <v>396</v>
      </c>
      <c r="B28" s="817"/>
      <c r="C28" s="808"/>
      <c r="D28" s="808"/>
      <c r="E28" s="808">
        <v>0</v>
      </c>
      <c r="F28" s="817">
        <v>6199801.5634199996</v>
      </c>
      <c r="G28" s="808"/>
      <c r="H28" s="808"/>
      <c r="I28" s="808">
        <v>6199801.5634199996</v>
      </c>
      <c r="J28" s="203">
        <v>2.8743444018993198</v>
      </c>
    </row>
    <row r="29" spans="1:10" ht="15" customHeight="1" x14ac:dyDescent="0.2">
      <c r="A29" s="87" t="s">
        <v>397</v>
      </c>
      <c r="B29" s="817">
        <v>-31773.117289999998</v>
      </c>
      <c r="C29" s="808"/>
      <c r="D29" s="808"/>
      <c r="E29" s="808">
        <v>0</v>
      </c>
      <c r="F29" s="817">
        <v>-295942.10233999998</v>
      </c>
      <c r="G29" s="808"/>
      <c r="H29" s="808"/>
      <c r="I29" s="808">
        <v>-327715.21963000001</v>
      </c>
      <c r="J29" s="203">
        <v>-0.15193492845294862</v>
      </c>
    </row>
    <row r="30" spans="1:10" ht="15" customHeight="1" x14ac:dyDescent="0.2">
      <c r="A30" s="87" t="s">
        <v>398</v>
      </c>
      <c r="B30" s="817">
        <v>-13924.725700000001</v>
      </c>
      <c r="C30" s="808"/>
      <c r="D30" s="808"/>
      <c r="E30" s="808">
        <v>0</v>
      </c>
      <c r="F30" s="817">
        <v>-127089.29665</v>
      </c>
      <c r="G30" s="808"/>
      <c r="H30" s="808"/>
      <c r="I30" s="808">
        <v>-141014.02235000001</v>
      </c>
      <c r="J30" s="203">
        <v>-6.5376748204734436E-2</v>
      </c>
    </row>
    <row r="31" spans="1:10" ht="15" customHeight="1" x14ac:dyDescent="0.2">
      <c r="A31" s="87" t="s">
        <v>399</v>
      </c>
      <c r="B31" s="817"/>
      <c r="C31" s="808"/>
      <c r="D31" s="808"/>
      <c r="E31" s="808">
        <v>0</v>
      </c>
      <c r="F31" s="817"/>
      <c r="G31" s="808"/>
      <c r="H31" s="808"/>
      <c r="I31" s="808">
        <v>0</v>
      </c>
      <c r="J31" s="203">
        <v>0</v>
      </c>
    </row>
    <row r="32" spans="1:10" ht="15" customHeight="1" x14ac:dyDescent="0.2">
      <c r="A32" s="87" t="s">
        <v>400</v>
      </c>
      <c r="B32" s="817"/>
      <c r="C32" s="808"/>
      <c r="D32" s="808"/>
      <c r="E32" s="808">
        <v>0</v>
      </c>
      <c r="F32" s="817">
        <v>-1062535.31121</v>
      </c>
      <c r="G32" s="808"/>
      <c r="H32" s="808"/>
      <c r="I32" s="808">
        <v>-1062535.31121</v>
      </c>
      <c r="J32" s="203">
        <v>-0.49261131866163865</v>
      </c>
    </row>
    <row r="33" spans="1:10" ht="15" customHeight="1" x14ac:dyDescent="0.2">
      <c r="A33" s="74" t="s">
        <v>254</v>
      </c>
      <c r="B33" s="808">
        <v>1240521.28572</v>
      </c>
      <c r="C33" s="808">
        <v>17848702.65504</v>
      </c>
      <c r="D33" s="808">
        <v>5383644.0878699999</v>
      </c>
      <c r="E33" s="808">
        <v>23232346.742909998</v>
      </c>
      <c r="F33" s="808">
        <v>180213.64319</v>
      </c>
      <c r="G33" s="808">
        <v>870213.62428999995</v>
      </c>
      <c r="H33" s="808">
        <v>783978.00624999998</v>
      </c>
      <c r="I33" s="808">
        <v>26307273.302359998</v>
      </c>
      <c r="J33" s="203">
        <v>12.196545804308245</v>
      </c>
    </row>
    <row r="34" spans="1:10" ht="15" customHeight="1" x14ac:dyDescent="0.2">
      <c r="A34" s="190" t="s">
        <v>255</v>
      </c>
      <c r="B34" s="808">
        <v>2445615.1765100001</v>
      </c>
      <c r="C34" s="808">
        <v>7066155.8266999992</v>
      </c>
      <c r="D34" s="808">
        <v>-9.0867799999999992</v>
      </c>
      <c r="E34" s="808">
        <v>7066146.7399199996</v>
      </c>
      <c r="F34" s="808">
        <v>10595.966919999999</v>
      </c>
      <c r="G34" s="808">
        <v>-1.3399000000000001</v>
      </c>
      <c r="H34" s="808">
        <v>-1.33142</v>
      </c>
      <c r="I34" s="808">
        <v>9522355.2120299991</v>
      </c>
      <c r="J34" s="203">
        <v>4.4147426521014044</v>
      </c>
    </row>
    <row r="35" spans="1:10" ht="15" customHeight="1" x14ac:dyDescent="0.2">
      <c r="A35" s="87" t="s">
        <v>401</v>
      </c>
      <c r="B35" s="817">
        <v>2114840.4391200002</v>
      </c>
      <c r="C35" s="808"/>
      <c r="D35" s="808"/>
      <c r="E35" s="808">
        <v>0</v>
      </c>
      <c r="F35" s="808"/>
      <c r="G35" s="808"/>
      <c r="H35" s="808"/>
      <c r="I35" s="808">
        <v>2114840.4391200002</v>
      </c>
      <c r="J35" s="203">
        <v>0.9804797322805977</v>
      </c>
    </row>
    <row r="36" spans="1:10" ht="15" customHeight="1" x14ac:dyDescent="0.2">
      <c r="A36" s="87" t="s">
        <v>402</v>
      </c>
      <c r="B36" s="817"/>
      <c r="C36" s="817">
        <v>3327384.8675699998</v>
      </c>
      <c r="D36" s="808"/>
      <c r="E36" s="808">
        <v>3327384.8675699998</v>
      </c>
      <c r="F36" s="808"/>
      <c r="G36" s="808"/>
      <c r="H36" s="808"/>
      <c r="I36" s="808">
        <v>3327384.8675699998</v>
      </c>
      <c r="J36" s="203">
        <v>1.5426380940148217</v>
      </c>
    </row>
    <row r="37" spans="1:10" ht="15" customHeight="1" x14ac:dyDescent="0.2">
      <c r="A37" s="87" t="s">
        <v>403</v>
      </c>
      <c r="B37" s="817"/>
      <c r="C37" s="817">
        <v>3450743.2117499998</v>
      </c>
      <c r="D37" s="808"/>
      <c r="E37" s="808">
        <v>3450743.2117499998</v>
      </c>
      <c r="F37" s="808"/>
      <c r="G37" s="808"/>
      <c r="H37" s="808"/>
      <c r="I37" s="808">
        <v>3450743.2117499998</v>
      </c>
      <c r="J37" s="203">
        <v>1.5998293383464801</v>
      </c>
    </row>
    <row r="38" spans="1:10" ht="15" customHeight="1" x14ac:dyDescent="0.2">
      <c r="A38" s="87" t="s">
        <v>404</v>
      </c>
      <c r="B38" s="817"/>
      <c r="C38" s="817"/>
      <c r="D38" s="808"/>
      <c r="E38" s="808">
        <v>0</v>
      </c>
      <c r="F38" s="817">
        <v>-0.80630000000000002</v>
      </c>
      <c r="G38" s="808"/>
      <c r="H38" s="808"/>
      <c r="I38" s="808">
        <v>-0.80630000000000002</v>
      </c>
      <c r="J38" s="203">
        <v>-3.7381581773932971E-7</v>
      </c>
    </row>
    <row r="39" spans="1:10" ht="15" customHeight="1" x14ac:dyDescent="0.2">
      <c r="A39" s="87" t="s">
        <v>405</v>
      </c>
      <c r="B39" s="817"/>
      <c r="C39" s="817"/>
      <c r="D39" s="808"/>
      <c r="E39" s="808">
        <v>0</v>
      </c>
      <c r="F39" s="817">
        <v>11941.12263</v>
      </c>
      <c r="G39" s="808"/>
      <c r="H39" s="808"/>
      <c r="I39" s="808">
        <v>11941.12263</v>
      </c>
      <c r="J39" s="203">
        <v>5.5361286378011474E-3</v>
      </c>
    </row>
    <row r="40" spans="1:10" ht="15" customHeight="1" x14ac:dyDescent="0.2">
      <c r="A40" s="87" t="s">
        <v>406</v>
      </c>
      <c r="B40" s="817"/>
      <c r="C40" s="817"/>
      <c r="D40" s="808"/>
      <c r="E40" s="808">
        <v>0</v>
      </c>
      <c r="F40" s="808"/>
      <c r="G40" s="808"/>
      <c r="H40" s="808"/>
      <c r="I40" s="808">
        <v>0</v>
      </c>
      <c r="J40" s="203"/>
    </row>
    <row r="41" spans="1:10" ht="15" customHeight="1" x14ac:dyDescent="0.2">
      <c r="A41" s="87" t="s">
        <v>407</v>
      </c>
      <c r="B41" s="817"/>
      <c r="C41" s="817"/>
      <c r="D41" s="808"/>
      <c r="E41" s="808">
        <v>0</v>
      </c>
      <c r="F41" s="808"/>
      <c r="G41" s="808"/>
      <c r="H41" s="808"/>
      <c r="I41" s="808">
        <v>0</v>
      </c>
      <c r="J41" s="203"/>
    </row>
    <row r="42" spans="1:10" ht="15" customHeight="1" x14ac:dyDescent="0.2">
      <c r="A42" s="87" t="s">
        <v>408</v>
      </c>
      <c r="B42" s="817">
        <v>6457.1561099999999</v>
      </c>
      <c r="C42" s="817"/>
      <c r="D42" s="808"/>
      <c r="E42" s="808">
        <v>0</v>
      </c>
      <c r="F42" s="808"/>
      <c r="G42" s="808"/>
      <c r="H42" s="808"/>
      <c r="I42" s="808">
        <v>6457.1561099999999</v>
      </c>
      <c r="J42" s="203">
        <v>2.9936588013520513E-3</v>
      </c>
    </row>
    <row r="43" spans="1:10" ht="15" customHeight="1" x14ac:dyDescent="0.2">
      <c r="A43" s="87" t="s">
        <v>409</v>
      </c>
      <c r="B43" s="817">
        <v>325523.66516999999</v>
      </c>
      <c r="C43" s="817"/>
      <c r="D43" s="808"/>
      <c r="E43" s="808">
        <v>0</v>
      </c>
      <c r="F43" s="808"/>
      <c r="G43" s="808"/>
      <c r="H43" s="808"/>
      <c r="I43" s="808">
        <v>325523.66516999999</v>
      </c>
      <c r="J43" s="203">
        <v>0.15091888266033399</v>
      </c>
    </row>
    <row r="44" spans="1:10" ht="15" customHeight="1" x14ac:dyDescent="0.2">
      <c r="A44" s="87" t="s">
        <v>410</v>
      </c>
      <c r="B44" s="817">
        <v>871.70399999999995</v>
      </c>
      <c r="C44" s="817">
        <v>292332.45448000001</v>
      </c>
      <c r="D44" s="808"/>
      <c r="E44" s="808">
        <v>292332.45448000001</v>
      </c>
      <c r="F44" s="808"/>
      <c r="G44" s="808"/>
      <c r="H44" s="808"/>
      <c r="I44" s="808">
        <v>293204.15848000004</v>
      </c>
      <c r="J44" s="203">
        <v>0.13593495258188421</v>
      </c>
    </row>
    <row r="45" spans="1:10" ht="15" customHeight="1" x14ac:dyDescent="0.2">
      <c r="A45" s="87" t="s">
        <v>411</v>
      </c>
      <c r="B45" s="817">
        <v>-2077.7878900000001</v>
      </c>
      <c r="C45" s="817">
        <v>-4304.7070999999996</v>
      </c>
      <c r="D45" s="808">
        <v>-9.0867799999999992</v>
      </c>
      <c r="E45" s="808">
        <v>-4313.7938799999993</v>
      </c>
      <c r="F45" s="817">
        <v>-1344.34941</v>
      </c>
      <c r="G45" s="817">
        <v>-1.3399000000000001</v>
      </c>
      <c r="H45" s="817">
        <v>-1.33142</v>
      </c>
      <c r="I45" s="808">
        <v>-7738.6024999999991</v>
      </c>
      <c r="J45" s="203">
        <v>-3.5877614060487667E-3</v>
      </c>
    </row>
    <row r="46" spans="1:10" ht="15" customHeight="1" x14ac:dyDescent="0.2">
      <c r="A46" s="87" t="s">
        <v>412</v>
      </c>
      <c r="B46" s="817">
        <v>453523.53022000002</v>
      </c>
      <c r="C46" s="808"/>
      <c r="D46" s="808"/>
      <c r="E46" s="808">
        <v>0</v>
      </c>
      <c r="F46" s="817">
        <v>689651.55654999998</v>
      </c>
      <c r="G46" s="808"/>
      <c r="H46" s="808"/>
      <c r="I46" s="808">
        <v>1143175.0867699999</v>
      </c>
      <c r="J46" s="203">
        <v>0.52999743256871723</v>
      </c>
    </row>
    <row r="47" spans="1:10" ht="15" customHeight="1" x14ac:dyDescent="0.2">
      <c r="A47" s="167" t="s">
        <v>413</v>
      </c>
      <c r="B47" s="809">
        <v>11765330.34668</v>
      </c>
      <c r="C47" s="809">
        <v>120076404.53850001</v>
      </c>
      <c r="D47" s="809">
        <v>34844248.779009998</v>
      </c>
      <c r="E47" s="808">
        <v>154920653.31751001</v>
      </c>
      <c r="F47" s="809">
        <v>6521888.3441199996</v>
      </c>
      <c r="G47" s="809">
        <v>11363957.305850001</v>
      </c>
      <c r="H47" s="809">
        <v>5093551.22908</v>
      </c>
      <c r="I47" s="808">
        <v>189665380.54323998</v>
      </c>
      <c r="J47" s="203">
        <v>87.932431259596171</v>
      </c>
    </row>
    <row r="48" spans="1:10" ht="15" customHeight="1" x14ac:dyDescent="0.2">
      <c r="A48" s="82"/>
      <c r="B48" s="809"/>
      <c r="C48" s="809"/>
      <c r="D48" s="808"/>
      <c r="E48" s="809"/>
      <c r="F48" s="809"/>
      <c r="G48" s="809"/>
      <c r="H48" s="809"/>
      <c r="I48" s="809"/>
      <c r="J48" s="203"/>
    </row>
    <row r="49" spans="1:10" ht="15" customHeight="1" x14ac:dyDescent="0.2">
      <c r="A49" s="167" t="s">
        <v>265</v>
      </c>
      <c r="B49" s="809"/>
      <c r="C49" s="809"/>
      <c r="D49" s="808"/>
      <c r="E49" s="809"/>
      <c r="F49" s="809"/>
      <c r="G49" s="809"/>
      <c r="H49" s="809"/>
      <c r="I49" s="809"/>
      <c r="J49" s="203"/>
    </row>
    <row r="50" spans="1:10" ht="15" customHeight="1" x14ac:dyDescent="0.2">
      <c r="A50" s="192" t="s">
        <v>285</v>
      </c>
      <c r="B50" s="808">
        <v>256011.75653000001</v>
      </c>
      <c r="C50" s="808">
        <v>885796.17096000002</v>
      </c>
      <c r="D50" s="808">
        <v>195676.70329</v>
      </c>
      <c r="E50" s="808">
        <v>1081472.8742500001</v>
      </c>
      <c r="F50" s="808">
        <v>325964</v>
      </c>
      <c r="G50" s="808">
        <v>137496.48655999999</v>
      </c>
      <c r="H50" s="808">
        <v>2.08108</v>
      </c>
      <c r="I50" s="808">
        <v>1800947.1984200003</v>
      </c>
      <c r="J50" s="203">
        <v>0.83495293275794025</v>
      </c>
    </row>
    <row r="51" spans="1:10" ht="15" customHeight="1" x14ac:dyDescent="0.2">
      <c r="A51" s="193" t="s">
        <v>390</v>
      </c>
      <c r="B51" s="808">
        <v>61050.732920000002</v>
      </c>
      <c r="C51" s="808">
        <v>138480.85954</v>
      </c>
      <c r="D51" s="808">
        <v>43674.59923</v>
      </c>
      <c r="E51" s="808">
        <v>182155.45877</v>
      </c>
      <c r="F51" s="808">
        <v>224680.99906</v>
      </c>
      <c r="G51" s="808">
        <v>12331.85404</v>
      </c>
      <c r="H51" s="808">
        <v>6429.16806</v>
      </c>
      <c r="I51" s="808">
        <v>486648.21285000001</v>
      </c>
      <c r="J51" s="203">
        <v>0.22561924796962188</v>
      </c>
    </row>
    <row r="52" spans="1:10" ht="15" customHeight="1" x14ac:dyDescent="0.2">
      <c r="A52" s="193" t="s">
        <v>267</v>
      </c>
      <c r="B52" s="808"/>
      <c r="C52" s="808">
        <v>1300191.2826799999</v>
      </c>
      <c r="D52" s="808"/>
      <c r="E52" s="808">
        <v>1300191.2826799999</v>
      </c>
      <c r="F52" s="808">
        <v>524868</v>
      </c>
      <c r="G52" s="808">
        <v>20391.127130000001</v>
      </c>
      <c r="H52" s="808"/>
      <c r="I52" s="808">
        <v>1845450.4098099999</v>
      </c>
      <c r="J52" s="203">
        <v>0.85558545707615807</v>
      </c>
    </row>
    <row r="53" spans="1:10" ht="15" customHeight="1" x14ac:dyDescent="0.2">
      <c r="A53" s="115" t="s">
        <v>355</v>
      </c>
      <c r="B53" s="808">
        <v>212209.66464999999</v>
      </c>
      <c r="C53" s="808">
        <v>-282323.94634000002</v>
      </c>
      <c r="D53" s="808">
        <v>284012.9436</v>
      </c>
      <c r="E53" s="808">
        <v>1688.9972599999746</v>
      </c>
      <c r="F53" s="808">
        <v>-455920.85016999999</v>
      </c>
      <c r="G53" s="808">
        <v>214020.91112</v>
      </c>
      <c r="H53" s="808">
        <v>28001</v>
      </c>
      <c r="I53" s="808">
        <v>-0.27714000002015382</v>
      </c>
      <c r="J53" s="203">
        <v>-1.2848730712614616E-7</v>
      </c>
    </row>
    <row r="54" spans="1:10" ht="15" customHeight="1" x14ac:dyDescent="0.2">
      <c r="A54" s="192" t="s">
        <v>223</v>
      </c>
      <c r="B54" s="808">
        <v>82294.148669999995</v>
      </c>
      <c r="C54" s="808">
        <v>824065.68412999995</v>
      </c>
      <c r="D54" s="808"/>
      <c r="E54" s="808">
        <v>824065.68412999995</v>
      </c>
      <c r="F54" s="808"/>
      <c r="G54" s="808"/>
      <c r="H54" s="808"/>
      <c r="I54" s="808">
        <v>906359.83279999997</v>
      </c>
      <c r="J54" s="203">
        <v>0.42020543478136435</v>
      </c>
    </row>
    <row r="55" spans="1:10" ht="15" customHeight="1" x14ac:dyDescent="0.2">
      <c r="A55" s="167" t="s">
        <v>268</v>
      </c>
      <c r="B55" s="809">
        <v>611566.30276999995</v>
      </c>
      <c r="C55" s="809">
        <v>2866210.0509700002</v>
      </c>
      <c r="D55" s="809">
        <v>523364.24612000003</v>
      </c>
      <c r="E55" s="808">
        <v>3389574.2970900005</v>
      </c>
      <c r="F55" s="809">
        <v>619592.14889000007</v>
      </c>
      <c r="G55" s="809">
        <v>384240.37884999998</v>
      </c>
      <c r="H55" s="809">
        <v>34432.24914</v>
      </c>
      <c r="I55" s="808">
        <v>5039405.3767400002</v>
      </c>
      <c r="J55" s="203">
        <v>2.3363629440977776</v>
      </c>
    </row>
    <row r="56" spans="1:10" ht="15" customHeight="1" x14ac:dyDescent="0.2">
      <c r="A56" s="193"/>
      <c r="B56" s="809"/>
      <c r="C56" s="809"/>
      <c r="D56" s="808"/>
      <c r="E56" s="809"/>
      <c r="F56" s="809"/>
      <c r="G56" s="809"/>
      <c r="H56" s="809"/>
      <c r="I56" s="809"/>
      <c r="J56" s="203"/>
    </row>
    <row r="57" spans="1:10" ht="15" customHeight="1" x14ac:dyDescent="0.2">
      <c r="A57" s="167" t="s">
        <v>307</v>
      </c>
      <c r="B57" s="809">
        <v>12376896.64945</v>
      </c>
      <c r="C57" s="809">
        <v>122942614.58947001</v>
      </c>
      <c r="D57" s="809">
        <v>35367613.025129996</v>
      </c>
      <c r="E57" s="808">
        <v>158310227.6146</v>
      </c>
      <c r="F57" s="809">
        <v>7141480.4930099994</v>
      </c>
      <c r="G57" s="809">
        <v>11748197.684700001</v>
      </c>
      <c r="H57" s="809">
        <v>5127983.4782199999</v>
      </c>
      <c r="I57" s="808">
        <v>194704785.91997999</v>
      </c>
      <c r="J57" s="203">
        <v>90.268794203693972</v>
      </c>
    </row>
    <row r="58" spans="1:10" ht="15" customHeight="1" x14ac:dyDescent="0.2">
      <c r="A58" s="193"/>
      <c r="B58" s="809"/>
      <c r="C58" s="809"/>
      <c r="D58" s="808"/>
      <c r="E58" s="809"/>
      <c r="F58" s="809"/>
      <c r="G58" s="809"/>
      <c r="H58" s="809"/>
      <c r="I58" s="809"/>
      <c r="J58" s="203"/>
    </row>
    <row r="59" spans="1:10" ht="15" customHeight="1" x14ac:dyDescent="0.2">
      <c r="A59" s="167" t="s">
        <v>335</v>
      </c>
      <c r="B59" s="809">
        <v>13668072.624823999</v>
      </c>
      <c r="C59" s="809">
        <v>-1239091.5626100153</v>
      </c>
      <c r="D59" s="809">
        <v>-17319890.719459999</v>
      </c>
      <c r="E59" s="808">
        <v>-18558982.282070015</v>
      </c>
      <c r="F59" s="809">
        <v>29343383.696100004</v>
      </c>
      <c r="G59" s="809">
        <v>236527.54389999993</v>
      </c>
      <c r="H59" s="809">
        <v>-3699330.0353799998</v>
      </c>
      <c r="I59" s="808">
        <v>20989671.547373988</v>
      </c>
      <c r="J59" s="203">
        <v>9.7312057963060266</v>
      </c>
    </row>
    <row r="60" spans="1:10" ht="15" customHeight="1" x14ac:dyDescent="0.2">
      <c r="A60" s="180"/>
      <c r="B60" s="809"/>
      <c r="C60" s="809"/>
      <c r="D60" s="808"/>
      <c r="E60" s="809"/>
      <c r="F60" s="809"/>
      <c r="G60" s="809"/>
      <c r="H60" s="809"/>
      <c r="I60" s="809"/>
      <c r="J60" s="203"/>
    </row>
    <row r="61" spans="1:10" ht="15" customHeight="1" x14ac:dyDescent="0.2">
      <c r="A61" s="194" t="s">
        <v>293</v>
      </c>
      <c r="B61" s="808">
        <v>630443.89150000003</v>
      </c>
      <c r="C61" s="808">
        <v>8792569.8589399997</v>
      </c>
      <c r="D61" s="808">
        <v>2628502.69918</v>
      </c>
      <c r="E61" s="808">
        <v>11421072.558119999</v>
      </c>
      <c r="F61" s="808">
        <v>108910</v>
      </c>
      <c r="G61" s="808">
        <v>553275.16991000006</v>
      </c>
      <c r="H61" s="808">
        <v>381785.20760000002</v>
      </c>
      <c r="I61" s="808">
        <v>13095486.827129999</v>
      </c>
      <c r="J61" s="203">
        <v>6.0713135520007695</v>
      </c>
    </row>
    <row r="62" spans="1:10" ht="15" customHeight="1" x14ac:dyDescent="0.2">
      <c r="A62" s="194" t="s">
        <v>336</v>
      </c>
      <c r="B62" s="808">
        <v>3542038.3723900001</v>
      </c>
      <c r="C62" s="808"/>
      <c r="D62" s="808">
        <v>35341.935720000001</v>
      </c>
      <c r="E62" s="808">
        <v>35341.935720000001</v>
      </c>
      <c r="F62" s="808">
        <v>4091227</v>
      </c>
      <c r="G62" s="808"/>
      <c r="H62" s="808"/>
      <c r="I62" s="808">
        <v>7668607.3081100006</v>
      </c>
      <c r="J62" s="203">
        <v>3.5553103209759884</v>
      </c>
    </row>
    <row r="63" spans="1:10" ht="15" customHeight="1" x14ac:dyDescent="0.2">
      <c r="A63" s="115"/>
      <c r="B63" s="809"/>
      <c r="C63" s="809"/>
      <c r="D63" s="808"/>
      <c r="E63" s="809"/>
      <c r="F63" s="809"/>
      <c r="G63" s="809"/>
      <c r="H63" s="809"/>
      <c r="I63" s="809"/>
      <c r="J63" s="203"/>
    </row>
    <row r="64" spans="1:10" ht="15" customHeight="1" thickBot="1" x14ac:dyDescent="0.25">
      <c r="A64" s="167" t="s">
        <v>337</v>
      </c>
      <c r="B64" s="809">
        <v>9495590.3609339986</v>
      </c>
      <c r="C64" s="809">
        <v>-10031661.421550015</v>
      </c>
      <c r="D64" s="809">
        <v>-19983735.354359999</v>
      </c>
      <c r="E64" s="809">
        <v>-30015396.775910012</v>
      </c>
      <c r="F64" s="809">
        <v>25143246.696100004</v>
      </c>
      <c r="G64" s="809">
        <v>-316747.62601000012</v>
      </c>
      <c r="H64" s="809">
        <v>-4081115.2429799996</v>
      </c>
      <c r="I64" s="808">
        <v>225577.41213398892</v>
      </c>
      <c r="J64" s="203">
        <v>0.10458192332926809</v>
      </c>
    </row>
    <row r="65" spans="1:18" ht="3.75" customHeight="1" thickTop="1" x14ac:dyDescent="0.2">
      <c r="A65" s="166"/>
      <c r="B65" s="818"/>
      <c r="C65" s="818"/>
      <c r="D65" s="818"/>
      <c r="E65" s="818"/>
      <c r="F65" s="818"/>
      <c r="G65" s="818"/>
      <c r="H65" s="818"/>
      <c r="I65" s="819"/>
      <c r="J65" s="205"/>
    </row>
    <row r="66" spans="1:18" ht="15" customHeight="1" x14ac:dyDescent="0.2">
      <c r="A66" s="1180" t="s">
        <v>414</v>
      </c>
      <c r="B66" s="1180"/>
      <c r="C66" s="1180"/>
      <c r="D66" s="1180"/>
      <c r="E66" s="1180"/>
      <c r="F66" s="1180"/>
      <c r="G66" s="1180"/>
      <c r="H66" s="1180"/>
      <c r="I66" s="1180"/>
      <c r="J66" s="1180"/>
    </row>
    <row r="67" spans="1:18" ht="15" customHeight="1" x14ac:dyDescent="0.2">
      <c r="A67" s="174"/>
      <c r="B67" s="174"/>
      <c r="C67" s="174"/>
      <c r="D67" s="174"/>
      <c r="E67" s="174"/>
      <c r="F67" s="174"/>
      <c r="G67" s="174"/>
      <c r="H67" s="174"/>
      <c r="I67" s="174"/>
      <c r="J67" s="174"/>
    </row>
    <row r="68" spans="1:18" ht="15" customHeight="1" x14ac:dyDescent="0.2">
      <c r="A68" s="174"/>
      <c r="B68" s="174"/>
      <c r="C68" s="174"/>
      <c r="D68" s="174"/>
      <c r="E68" s="174"/>
      <c r="F68" s="174"/>
      <c r="G68" s="174"/>
      <c r="H68" s="174"/>
      <c r="I68" s="174"/>
      <c r="J68" s="174"/>
    </row>
    <row r="69" spans="1:18" x14ac:dyDescent="0.2">
      <c r="A69" s="26"/>
      <c r="B69" s="26"/>
      <c r="C69" s="26"/>
      <c r="D69" s="26"/>
      <c r="E69" s="26"/>
      <c r="F69" s="26"/>
      <c r="G69" s="26"/>
      <c r="H69" s="26"/>
      <c r="I69" s="26"/>
      <c r="J69" s="26"/>
    </row>
    <row r="70" spans="1:18" s="5" customFormat="1" ht="50.25" customHeight="1" x14ac:dyDescent="0.2">
      <c r="A70" s="1193" t="s">
        <v>1304</v>
      </c>
      <c r="B70" s="1193"/>
      <c r="C70" s="1193"/>
      <c r="D70" s="1193"/>
      <c r="E70" s="1193"/>
    </row>
    <row r="71" spans="1:18" s="5" customFormat="1" ht="21" customHeight="1" thickBot="1" x14ac:dyDescent="0.25">
      <c r="A71" s="867"/>
      <c r="B71" s="867"/>
      <c r="C71" s="867"/>
      <c r="D71" s="867"/>
      <c r="E71" s="867"/>
    </row>
    <row r="72" spans="1:18" ht="31.5" customHeight="1" thickTop="1" thickBot="1" x14ac:dyDescent="0.25">
      <c r="A72" s="1194" t="s">
        <v>574</v>
      </c>
      <c r="B72" s="1196" t="s">
        <v>18</v>
      </c>
      <c r="C72" s="929" t="s">
        <v>415</v>
      </c>
      <c r="D72" s="929"/>
      <c r="E72" s="1194" t="s">
        <v>357</v>
      </c>
    </row>
    <row r="73" spans="1:18" ht="31.5" customHeight="1" thickBot="1" x14ac:dyDescent="0.25">
      <c r="A73" s="1195"/>
      <c r="B73" s="1197"/>
      <c r="C73" s="175" t="s">
        <v>118</v>
      </c>
      <c r="D73" s="175" t="s">
        <v>358</v>
      </c>
      <c r="E73" s="1195"/>
      <c r="R73" s="196"/>
    </row>
    <row r="74" spans="1:18" ht="15" customHeight="1" thickTop="1" x14ac:dyDescent="0.2">
      <c r="A74" s="103"/>
      <c r="B74" s="820"/>
      <c r="C74" s="105"/>
      <c r="D74" s="105"/>
      <c r="E74" s="105"/>
    </row>
    <row r="75" spans="1:18" ht="15" customHeight="1" x14ac:dyDescent="0.2">
      <c r="A75" s="105" t="s">
        <v>359</v>
      </c>
      <c r="B75" s="808">
        <v>215694457.14067194</v>
      </c>
      <c r="C75" s="808">
        <v>155658564.25822994</v>
      </c>
      <c r="D75" s="808">
        <v>45746221.178120002</v>
      </c>
      <c r="E75" s="808">
        <v>14289671.704322007</v>
      </c>
    </row>
    <row r="76" spans="1:18" ht="15" customHeight="1" x14ac:dyDescent="0.2">
      <c r="A76" s="107"/>
      <c r="B76" s="808"/>
      <c r="C76" s="808">
        <v>0</v>
      </c>
      <c r="D76" s="808">
        <v>0</v>
      </c>
      <c r="E76" s="808">
        <v>0</v>
      </c>
    </row>
    <row r="77" spans="1:18" ht="15" customHeight="1" x14ac:dyDescent="0.2">
      <c r="A77" s="122" t="s">
        <v>19</v>
      </c>
      <c r="B77" s="808">
        <v>2694006.4695099997</v>
      </c>
      <c r="C77" s="808">
        <v>2022604.9121699999</v>
      </c>
      <c r="D77" s="808">
        <v>652332.47025000001</v>
      </c>
      <c r="E77" s="808">
        <v>19069.087090000005</v>
      </c>
    </row>
    <row r="78" spans="1:18" ht="15" customHeight="1" x14ac:dyDescent="0.2">
      <c r="A78" s="122" t="s">
        <v>20</v>
      </c>
      <c r="B78" s="808">
        <v>9261344.9159499984</v>
      </c>
      <c r="C78" s="808">
        <v>7157567.1360699991</v>
      </c>
      <c r="D78" s="808">
        <v>2051114.38332</v>
      </c>
      <c r="E78" s="808">
        <v>52663.396560000001</v>
      </c>
    </row>
    <row r="79" spans="1:18" ht="15" customHeight="1" x14ac:dyDescent="0.2">
      <c r="A79" s="122" t="s">
        <v>21</v>
      </c>
      <c r="B79" s="808">
        <v>1855341.8668500001</v>
      </c>
      <c r="C79" s="808">
        <v>1434499.1855000001</v>
      </c>
      <c r="D79" s="808">
        <v>405421.45173999993</v>
      </c>
      <c r="E79" s="808">
        <v>15421.22961</v>
      </c>
    </row>
    <row r="80" spans="1:18" ht="15" customHeight="1" x14ac:dyDescent="0.2">
      <c r="A80" s="122" t="s">
        <v>22</v>
      </c>
      <c r="B80" s="808">
        <v>1916383.8324400005</v>
      </c>
      <c r="C80" s="808">
        <v>1521560.4591000003</v>
      </c>
      <c r="D80" s="808">
        <v>383967.1568600001</v>
      </c>
      <c r="E80" s="808">
        <v>10856.216480000001</v>
      </c>
    </row>
    <row r="81" spans="1:5" ht="15" customHeight="1" x14ac:dyDescent="0.2">
      <c r="A81" s="122" t="s">
        <v>23</v>
      </c>
      <c r="B81" s="808">
        <v>7728737.4154300019</v>
      </c>
      <c r="C81" s="808">
        <v>6005681.8379400019</v>
      </c>
      <c r="D81" s="808">
        <v>1654564.04085</v>
      </c>
      <c r="E81" s="808">
        <v>68491.536640000006</v>
      </c>
    </row>
    <row r="82" spans="1:5" ht="15" customHeight="1" x14ac:dyDescent="0.2">
      <c r="A82" s="122" t="s">
        <v>24</v>
      </c>
      <c r="B82" s="808">
        <v>1308034.4419100001</v>
      </c>
      <c r="C82" s="808">
        <v>981155.18750999996</v>
      </c>
      <c r="D82" s="808">
        <v>313736.74485999998</v>
      </c>
      <c r="E82" s="808">
        <v>13142.509540000005</v>
      </c>
    </row>
    <row r="83" spans="1:5" ht="15" customHeight="1" x14ac:dyDescent="0.2">
      <c r="A83" s="122" t="s">
        <v>25</v>
      </c>
      <c r="B83" s="808">
        <v>2113474.2086700001</v>
      </c>
      <c r="C83" s="808">
        <v>1465495.4544700002</v>
      </c>
      <c r="D83" s="808">
        <v>571373.90036999993</v>
      </c>
      <c r="E83" s="808">
        <v>76604.853830000022</v>
      </c>
    </row>
    <row r="84" spans="1:5" ht="15" customHeight="1" x14ac:dyDescent="0.2">
      <c r="A84" s="122" t="s">
        <v>26</v>
      </c>
      <c r="B84" s="808">
        <v>9034132.313459998</v>
      </c>
      <c r="C84" s="808">
        <v>6881512.5215699989</v>
      </c>
      <c r="D84" s="808">
        <v>2075484.7896700001</v>
      </c>
      <c r="E84" s="808">
        <v>77135.00221999998</v>
      </c>
    </row>
    <row r="85" spans="1:5" ht="15" customHeight="1" x14ac:dyDescent="0.2">
      <c r="A85" s="123" t="s">
        <v>27</v>
      </c>
      <c r="B85" s="808">
        <v>12611596.901302004</v>
      </c>
      <c r="C85" s="808"/>
      <c r="D85" s="808">
        <v>0</v>
      </c>
      <c r="E85" s="808">
        <v>12611596.901302004</v>
      </c>
    </row>
    <row r="86" spans="1:5" ht="15" customHeight="1" x14ac:dyDescent="0.2">
      <c r="A86" s="26" t="s">
        <v>1175</v>
      </c>
      <c r="B86" s="808">
        <v>20323568.203540001</v>
      </c>
      <c r="C86" s="808">
        <v>16402447.92928</v>
      </c>
      <c r="D86" s="808">
        <v>3791500.8002899997</v>
      </c>
      <c r="E86" s="808">
        <v>129619.47397000002</v>
      </c>
    </row>
    <row r="87" spans="1:5" ht="15" customHeight="1" x14ac:dyDescent="0.2">
      <c r="A87" s="26" t="s">
        <v>1176</v>
      </c>
      <c r="B87" s="808">
        <v>20576535.41395</v>
      </c>
      <c r="C87" s="808">
        <v>16062735.848300003</v>
      </c>
      <c r="D87" s="808">
        <v>4377890.7485499997</v>
      </c>
      <c r="E87" s="808">
        <v>135908.81709999999</v>
      </c>
    </row>
    <row r="88" spans="1:5" ht="15" customHeight="1" x14ac:dyDescent="0.2">
      <c r="A88" s="26" t="s">
        <v>28</v>
      </c>
      <c r="B88" s="808">
        <v>2307375.1015399997</v>
      </c>
      <c r="C88" s="808">
        <v>1703314.7682099999</v>
      </c>
      <c r="D88" s="808">
        <v>578612.44024999999</v>
      </c>
      <c r="E88" s="808">
        <v>25447.893079999998</v>
      </c>
    </row>
    <row r="89" spans="1:5" ht="15" customHeight="1" x14ac:dyDescent="0.2">
      <c r="A89" s="26" t="s">
        <v>29</v>
      </c>
      <c r="B89" s="808">
        <v>7864121.4222400002</v>
      </c>
      <c r="C89" s="808">
        <v>5943179.7311100001</v>
      </c>
      <c r="D89" s="808">
        <v>1871833.2844900007</v>
      </c>
      <c r="E89" s="808">
        <v>49108.406639999994</v>
      </c>
    </row>
    <row r="90" spans="1:5" ht="15" customHeight="1" x14ac:dyDescent="0.2">
      <c r="A90" s="26" t="s">
        <v>30</v>
      </c>
      <c r="B90" s="808">
        <v>2042471.4228899991</v>
      </c>
      <c r="C90" s="808">
        <v>1467551.3881899992</v>
      </c>
      <c r="D90" s="808">
        <v>509666.61671000003</v>
      </c>
      <c r="E90" s="808">
        <v>65253.417990000016</v>
      </c>
    </row>
    <row r="91" spans="1:5" ht="15" customHeight="1" x14ac:dyDescent="0.2">
      <c r="A91" s="26" t="s">
        <v>31</v>
      </c>
      <c r="B91" s="808">
        <v>2250859.5373899997</v>
      </c>
      <c r="C91" s="808">
        <v>1704742.8234299996</v>
      </c>
      <c r="D91" s="808">
        <v>525690.61054999998</v>
      </c>
      <c r="E91" s="808">
        <v>20426.103410000011</v>
      </c>
    </row>
    <row r="92" spans="1:5" ht="15" customHeight="1" x14ac:dyDescent="0.2">
      <c r="A92" s="26" t="s">
        <v>32</v>
      </c>
      <c r="B92" s="808">
        <v>16045624.758920001</v>
      </c>
      <c r="C92" s="808">
        <v>12180092.93788</v>
      </c>
      <c r="D92" s="808">
        <v>3767765.6084299996</v>
      </c>
      <c r="E92" s="808">
        <v>97766.212610000002</v>
      </c>
    </row>
    <row r="93" spans="1:5" ht="15" customHeight="1" x14ac:dyDescent="0.2">
      <c r="A93" s="26" t="s">
        <v>565</v>
      </c>
      <c r="B93" s="808">
        <v>9730100.6242700014</v>
      </c>
      <c r="C93" s="808">
        <v>7460087.708610001</v>
      </c>
      <c r="D93" s="808">
        <v>2193527.5332800001</v>
      </c>
      <c r="E93" s="808">
        <v>76485.38238000001</v>
      </c>
    </row>
    <row r="94" spans="1:5" ht="15" customHeight="1" x14ac:dyDescent="0.2">
      <c r="A94" s="26" t="s">
        <v>563</v>
      </c>
      <c r="B94" s="808">
        <v>6836742.0728800008</v>
      </c>
      <c r="C94" s="808">
        <v>5251900.4705600003</v>
      </c>
      <c r="D94" s="808">
        <v>1550836.0157200003</v>
      </c>
      <c r="E94" s="808">
        <v>34005.586600000002</v>
      </c>
    </row>
    <row r="95" spans="1:5" ht="15" customHeight="1" x14ac:dyDescent="0.2">
      <c r="A95" s="122" t="s">
        <v>33</v>
      </c>
      <c r="B95" s="808">
        <v>4195055.2823700001</v>
      </c>
      <c r="C95" s="808">
        <v>3134353.3191200001</v>
      </c>
      <c r="D95" s="808">
        <v>1028567.8168399999</v>
      </c>
      <c r="E95" s="808">
        <v>32134.146410000001</v>
      </c>
    </row>
    <row r="96" spans="1:5" ht="15" customHeight="1" x14ac:dyDescent="0.2">
      <c r="A96" s="122" t="s">
        <v>34</v>
      </c>
      <c r="B96" s="808">
        <v>2486743.1311500003</v>
      </c>
      <c r="C96" s="808">
        <v>1788692.4591700004</v>
      </c>
      <c r="D96" s="808">
        <v>541813.44983000006</v>
      </c>
      <c r="E96" s="808">
        <v>156237.22215000002</v>
      </c>
    </row>
    <row r="97" spans="1:5" ht="15" customHeight="1" x14ac:dyDescent="0.2">
      <c r="A97" s="122" t="s">
        <v>35</v>
      </c>
      <c r="B97" s="808">
        <v>1431898.7037799999</v>
      </c>
      <c r="C97" s="808">
        <v>1070322.2115499999</v>
      </c>
      <c r="D97" s="808">
        <v>346128.09938999999</v>
      </c>
      <c r="E97" s="808">
        <v>15448.392839999993</v>
      </c>
    </row>
    <row r="98" spans="1:5" ht="15" customHeight="1" x14ac:dyDescent="0.2">
      <c r="A98" s="122" t="s">
        <v>36</v>
      </c>
      <c r="B98" s="808">
        <v>16893291.294719994</v>
      </c>
      <c r="C98" s="808">
        <v>13312715.827119997</v>
      </c>
      <c r="D98" s="808">
        <v>3531969.06238</v>
      </c>
      <c r="E98" s="808">
        <v>48606.405219999993</v>
      </c>
    </row>
    <row r="99" spans="1:5" ht="15" customHeight="1" x14ac:dyDescent="0.2">
      <c r="A99" s="122" t="s">
        <v>37</v>
      </c>
      <c r="B99" s="808">
        <v>1939239.9898999995</v>
      </c>
      <c r="C99" s="808">
        <v>1388589.7806499996</v>
      </c>
      <c r="D99" s="808">
        <v>523492.4045</v>
      </c>
      <c r="E99" s="808">
        <v>27157.804749999999</v>
      </c>
    </row>
    <row r="100" spans="1:5" ht="15" customHeight="1" x14ac:dyDescent="0.2">
      <c r="A100" s="122" t="s">
        <v>38</v>
      </c>
      <c r="B100" s="808">
        <v>6032904.8916800003</v>
      </c>
      <c r="C100" s="808">
        <v>4610524.1709600007</v>
      </c>
      <c r="D100" s="808">
        <v>1338339.9809499995</v>
      </c>
      <c r="E100" s="808">
        <v>84040.739769999986</v>
      </c>
    </row>
    <row r="101" spans="1:5" ht="15" customHeight="1" x14ac:dyDescent="0.2">
      <c r="A101" s="122" t="s">
        <v>39</v>
      </c>
      <c r="B101" s="808">
        <v>4767399.5869700005</v>
      </c>
      <c r="C101" s="808">
        <v>3727507.6164100007</v>
      </c>
      <c r="D101" s="808">
        <v>1015596.5170199999</v>
      </c>
      <c r="E101" s="808">
        <v>24295.453540000002</v>
      </c>
    </row>
    <row r="102" spans="1:5" ht="15" customHeight="1" x14ac:dyDescent="0.2">
      <c r="A102" s="122" t="s">
        <v>40</v>
      </c>
      <c r="B102" s="808">
        <v>3562677.755940001</v>
      </c>
      <c r="C102" s="808">
        <v>2689183.2561900006</v>
      </c>
      <c r="D102" s="808">
        <v>855921.83447999996</v>
      </c>
      <c r="E102" s="808">
        <v>17572.665270000005</v>
      </c>
    </row>
    <row r="103" spans="1:5" ht="15" customHeight="1" x14ac:dyDescent="0.2">
      <c r="A103" s="122" t="s">
        <v>41</v>
      </c>
      <c r="B103" s="808">
        <v>3774490.0456199981</v>
      </c>
      <c r="C103" s="808">
        <v>2853325.5879899985</v>
      </c>
      <c r="D103" s="808">
        <v>895026.65438999969</v>
      </c>
      <c r="E103" s="808">
        <v>26137.803240000001</v>
      </c>
    </row>
    <row r="104" spans="1:5" ht="15" customHeight="1" x14ac:dyDescent="0.2">
      <c r="A104" s="122" t="s">
        <v>42</v>
      </c>
      <c r="B104" s="808">
        <v>4818522.430949999</v>
      </c>
      <c r="C104" s="808">
        <v>3548113.7250999995</v>
      </c>
      <c r="D104" s="808">
        <v>1214455.5781299998</v>
      </c>
      <c r="E104" s="808">
        <v>55953.127720000019</v>
      </c>
    </row>
    <row r="105" spans="1:5" ht="15" customHeight="1" x14ac:dyDescent="0.2">
      <c r="A105" s="122" t="s">
        <v>43</v>
      </c>
      <c r="B105" s="808">
        <v>5673980.1779000014</v>
      </c>
      <c r="C105" s="808">
        <v>4292182.9378300011</v>
      </c>
      <c r="D105" s="808">
        <v>1336697.29822</v>
      </c>
      <c r="E105" s="808">
        <v>45099.941849999981</v>
      </c>
    </row>
    <row r="106" spans="1:5" ht="15" customHeight="1" x14ac:dyDescent="0.2">
      <c r="A106" s="122" t="s">
        <v>44</v>
      </c>
      <c r="B106" s="808">
        <v>2093269.6287199995</v>
      </c>
      <c r="C106" s="808">
        <v>1566024.7511699994</v>
      </c>
      <c r="D106" s="808">
        <v>518902.38286000001</v>
      </c>
      <c r="E106" s="808">
        <v>8342.4946900000014</v>
      </c>
    </row>
    <row r="107" spans="1:5" ht="15" customHeight="1" x14ac:dyDescent="0.2">
      <c r="A107" s="122" t="s">
        <v>45</v>
      </c>
      <c r="B107" s="808">
        <v>7820959.7636599988</v>
      </c>
      <c r="C107" s="808">
        <v>5983045.9348599995</v>
      </c>
      <c r="D107" s="808">
        <v>1798743.3244999996</v>
      </c>
      <c r="E107" s="808">
        <v>39170.504300000001</v>
      </c>
    </row>
    <row r="108" spans="1:5" ht="15" customHeight="1" x14ac:dyDescent="0.2">
      <c r="A108" s="122" t="s">
        <v>46</v>
      </c>
      <c r="B108" s="808">
        <v>940201.09445000009</v>
      </c>
      <c r="C108" s="808">
        <v>690831.81983000005</v>
      </c>
      <c r="D108" s="808">
        <v>228320.03671000001</v>
      </c>
      <c r="E108" s="808">
        <v>21049.237910000003</v>
      </c>
    </row>
    <row r="109" spans="1:5" ht="15" customHeight="1" x14ac:dyDescent="0.2">
      <c r="A109" s="122" t="s">
        <v>47</v>
      </c>
      <c r="B109" s="808">
        <v>4872340.5959400004</v>
      </c>
      <c r="C109" s="808">
        <v>3518822.3649400007</v>
      </c>
      <c r="D109" s="808">
        <v>1317031.4915399998</v>
      </c>
      <c r="E109" s="808">
        <v>36486.739459999997</v>
      </c>
    </row>
    <row r="110" spans="1:5" ht="15" customHeight="1" x14ac:dyDescent="0.2">
      <c r="A110" s="122" t="s">
        <v>48</v>
      </c>
      <c r="B110" s="808">
        <v>3172608.4670599992</v>
      </c>
      <c r="C110" s="808">
        <v>2374166.0780699993</v>
      </c>
      <c r="D110" s="808">
        <v>770174.58659000008</v>
      </c>
      <c r="E110" s="808">
        <v>28267.802399999997</v>
      </c>
    </row>
    <row r="111" spans="1:5" ht="15" customHeight="1" x14ac:dyDescent="0.2">
      <c r="A111" s="122" t="s">
        <v>49</v>
      </c>
      <c r="B111" s="808">
        <v>3089601.4705400001</v>
      </c>
      <c r="C111" s="808">
        <v>2241353.3528300002</v>
      </c>
      <c r="D111" s="808">
        <v>818687.42317999981</v>
      </c>
      <c r="E111" s="808">
        <v>29560.694530000001</v>
      </c>
    </row>
    <row r="112" spans="1:5" ht="15" customHeight="1" thickBot="1" x14ac:dyDescent="0.25">
      <c r="A112" s="122" t="s">
        <v>50</v>
      </c>
      <c r="B112" s="808">
        <v>1628821.9061800002</v>
      </c>
      <c r="C112" s="808">
        <v>1222678.7645400001</v>
      </c>
      <c r="D112" s="808">
        <v>391034.64042000007</v>
      </c>
      <c r="E112" s="808">
        <v>15108.501220000006</v>
      </c>
    </row>
    <row r="113" spans="1:18" ht="4.5" customHeight="1" thickTop="1" x14ac:dyDescent="0.2">
      <c r="A113" s="821"/>
      <c r="B113" s="821"/>
      <c r="C113" s="821"/>
      <c r="D113" s="821"/>
      <c r="E113" s="821"/>
    </row>
    <row r="114" spans="1:18" ht="28.5" customHeight="1" x14ac:dyDescent="0.2">
      <c r="A114" s="1176" t="s">
        <v>575</v>
      </c>
      <c r="B114" s="1176"/>
      <c r="C114" s="1176"/>
      <c r="D114" s="1176"/>
      <c r="E114" s="1176"/>
      <c r="F114" s="126"/>
      <c r="G114" s="126"/>
      <c r="H114" s="126"/>
      <c r="I114" s="126"/>
      <c r="J114" s="126"/>
      <c r="K114" s="126"/>
      <c r="L114" s="126"/>
      <c r="M114" s="54"/>
      <c r="N114" s="127"/>
      <c r="O114" s="128"/>
      <c r="P114" s="127"/>
      <c r="Q114" s="54"/>
      <c r="R114" s="54"/>
    </row>
    <row r="115" spans="1:18" s="187" customFormat="1" x14ac:dyDescent="0.2">
      <c r="A115" s="1175" t="s">
        <v>189</v>
      </c>
      <c r="B115" s="1175"/>
      <c r="C115" s="1175"/>
      <c r="D115" s="1175"/>
      <c r="E115" s="1175"/>
      <c r="F115" s="202"/>
      <c r="G115" s="202"/>
      <c r="H115" s="202"/>
      <c r="I115" s="202"/>
      <c r="J115" s="202"/>
      <c r="K115" s="202"/>
      <c r="L115" s="202"/>
      <c r="M115" s="202"/>
      <c r="N115" s="202"/>
      <c r="O115" s="202"/>
      <c r="P115" s="202"/>
      <c r="Q115" s="202"/>
      <c r="R115" s="202"/>
    </row>
    <row r="116" spans="1:18" s="187" customFormat="1" x14ac:dyDescent="0.2">
      <c r="A116" s="807"/>
      <c r="B116" s="807"/>
      <c r="C116" s="807"/>
      <c r="D116" s="807"/>
      <c r="E116" s="807"/>
      <c r="F116" s="202"/>
      <c r="G116" s="202"/>
      <c r="H116" s="202"/>
      <c r="I116" s="202"/>
      <c r="J116" s="202"/>
      <c r="K116" s="202"/>
      <c r="L116" s="202"/>
      <c r="M116" s="202"/>
      <c r="N116" s="202"/>
      <c r="O116" s="202"/>
      <c r="P116" s="202"/>
      <c r="Q116" s="202"/>
      <c r="R116" s="202"/>
    </row>
    <row r="117" spans="1:18" s="187" customFormat="1" x14ac:dyDescent="0.2">
      <c r="A117" s="807"/>
      <c r="B117" s="807"/>
      <c r="C117" s="807"/>
      <c r="D117" s="807"/>
      <c r="E117" s="807"/>
      <c r="F117" s="202"/>
      <c r="G117" s="202"/>
      <c r="H117" s="202"/>
      <c r="I117" s="202"/>
      <c r="J117" s="202"/>
      <c r="K117" s="202"/>
      <c r="L117" s="202"/>
      <c r="M117" s="202"/>
      <c r="N117" s="202"/>
      <c r="O117" s="202"/>
      <c r="P117" s="202"/>
      <c r="Q117" s="202"/>
      <c r="R117" s="202"/>
    </row>
    <row r="118" spans="1:18" x14ac:dyDescent="0.2"/>
    <row r="119" spans="1:18" s="5" customFormat="1" ht="17.25" thickBot="1" x14ac:dyDescent="0.25">
      <c r="A119" s="1179" t="s">
        <v>1268</v>
      </c>
      <c r="B119" s="1179"/>
      <c r="C119" s="1179"/>
      <c r="D119" s="1179"/>
      <c r="E119" s="1179"/>
      <c r="F119" s="1179"/>
      <c r="G119" s="1179"/>
      <c r="H119" s="1179"/>
      <c r="I119" s="1179"/>
      <c r="J119" s="1179"/>
      <c r="K119" s="1179"/>
      <c r="L119" s="1179"/>
      <c r="M119" s="1179"/>
      <c r="N119" s="1179"/>
      <c r="O119" s="1179"/>
      <c r="P119" s="1179"/>
    </row>
    <row r="120" spans="1:18" ht="29.25" customHeight="1" thickTop="1" thickBot="1" x14ac:dyDescent="0.25">
      <c r="A120" s="1164" t="s">
        <v>574</v>
      </c>
      <c r="B120" s="1167" t="s">
        <v>55</v>
      </c>
      <c r="C120" s="1167"/>
      <c r="D120" s="1167"/>
      <c r="E120" s="1167"/>
      <c r="F120" s="1167"/>
      <c r="G120" s="1167"/>
      <c r="H120" s="1167"/>
      <c r="I120" s="936"/>
      <c r="J120" s="936"/>
      <c r="K120" s="936"/>
      <c r="L120" s="936"/>
      <c r="M120" s="936"/>
      <c r="N120" s="1167"/>
      <c r="O120" s="1167"/>
      <c r="P120" s="1141" t="s">
        <v>187</v>
      </c>
    </row>
    <row r="121" spans="1:18" x14ac:dyDescent="0.2">
      <c r="A121" s="1165"/>
      <c r="B121" s="1145" t="s">
        <v>229</v>
      </c>
      <c r="C121" s="1145" t="s">
        <v>360</v>
      </c>
      <c r="D121" s="1145" t="s">
        <v>124</v>
      </c>
      <c r="E121" s="1145" t="s">
        <v>123</v>
      </c>
      <c r="F121" s="1145" t="s">
        <v>114</v>
      </c>
      <c r="G121" s="1145" t="s">
        <v>127</v>
      </c>
      <c r="H121" s="1145" t="s">
        <v>361</v>
      </c>
      <c r="I121" s="1169" t="s">
        <v>416</v>
      </c>
      <c r="J121" s="1169"/>
      <c r="K121" s="1169"/>
      <c r="L121" s="1169"/>
      <c r="M121" s="1169"/>
      <c r="N121" s="1145" t="s">
        <v>362</v>
      </c>
      <c r="O121" s="1145" t="s">
        <v>417</v>
      </c>
      <c r="P121" s="1142"/>
    </row>
    <row r="122" spans="1:18" ht="15.75" thickBot="1" x14ac:dyDescent="0.25">
      <c r="A122" s="1165"/>
      <c r="B122" s="1142"/>
      <c r="C122" s="1146"/>
      <c r="D122" s="1142"/>
      <c r="E122" s="1142"/>
      <c r="F122" s="1142"/>
      <c r="G122" s="1142"/>
      <c r="H122" s="1142"/>
      <c r="I122" s="1170"/>
      <c r="J122" s="1170"/>
      <c r="K122" s="1170"/>
      <c r="L122" s="1170"/>
      <c r="M122" s="1170"/>
      <c r="N122" s="1142"/>
      <c r="O122" s="1142"/>
      <c r="P122" s="1142"/>
    </row>
    <row r="123" spans="1:18" ht="82.5" customHeight="1" thickBot="1" x14ac:dyDescent="0.25">
      <c r="A123" s="1166"/>
      <c r="B123" s="1143"/>
      <c r="C123" s="1147"/>
      <c r="D123" s="1143"/>
      <c r="E123" s="1143"/>
      <c r="F123" s="1143"/>
      <c r="G123" s="1143"/>
      <c r="H123" s="1143"/>
      <c r="I123" s="12" t="s">
        <v>364</v>
      </c>
      <c r="J123" s="12" t="s">
        <v>365</v>
      </c>
      <c r="K123" s="12" t="s">
        <v>366</v>
      </c>
      <c r="L123" s="12" t="s">
        <v>367</v>
      </c>
      <c r="M123" s="12" t="s">
        <v>368</v>
      </c>
      <c r="N123" s="1143"/>
      <c r="O123" s="1143"/>
      <c r="P123" s="1143"/>
    </row>
    <row r="124" spans="1:18" ht="15" customHeight="1" thickTop="1" x14ac:dyDescent="0.2">
      <c r="A124" s="224"/>
      <c r="B124" s="9"/>
      <c r="C124" s="9"/>
      <c r="D124" s="9"/>
      <c r="E124" s="9"/>
      <c r="F124" s="9"/>
      <c r="G124" s="9"/>
      <c r="H124" s="9"/>
      <c r="I124" s="9"/>
      <c r="J124" s="9"/>
      <c r="K124" s="9"/>
      <c r="L124" s="9"/>
      <c r="M124" s="9"/>
      <c r="N124" s="9"/>
      <c r="O124" s="9"/>
      <c r="P124" s="9"/>
    </row>
    <row r="125" spans="1:18" ht="15" customHeight="1" x14ac:dyDescent="0.2">
      <c r="A125" s="9" t="s">
        <v>359</v>
      </c>
      <c r="B125" s="21">
        <v>215468880.06781995</v>
      </c>
      <c r="C125" s="21">
        <v>99207342.789239988</v>
      </c>
      <c r="D125" s="21">
        <v>28048713.944239996</v>
      </c>
      <c r="E125" s="21">
        <v>2591097.8996800007</v>
      </c>
      <c r="F125" s="21">
        <v>16899846.419229995</v>
      </c>
      <c r="G125" s="21">
        <v>42918379.490839988</v>
      </c>
      <c r="H125" s="21">
        <v>189665380.54322997</v>
      </c>
      <c r="I125" s="21">
        <v>906359.83280000009</v>
      </c>
      <c r="J125" s="21">
        <v>486648.21285000001</v>
      </c>
      <c r="K125" s="21">
        <v>1800947.1931399999</v>
      </c>
      <c r="L125" s="21">
        <v>1845450.62962</v>
      </c>
      <c r="M125" s="21">
        <v>5039405.8684099996</v>
      </c>
      <c r="N125" s="21">
        <v>13095487.189940002</v>
      </c>
      <c r="O125" s="21">
        <v>7668606.46624</v>
      </c>
      <c r="P125" s="21">
        <v>225577.07285198569</v>
      </c>
    </row>
    <row r="126" spans="1:18" ht="15" customHeight="1" x14ac:dyDescent="0.2">
      <c r="A126" s="224"/>
      <c r="B126" s="21">
        <v>0</v>
      </c>
      <c r="C126" s="21">
        <v>0</v>
      </c>
      <c r="D126" s="21">
        <v>0</v>
      </c>
      <c r="E126" s="21">
        <v>0</v>
      </c>
      <c r="F126" s="21">
        <v>0</v>
      </c>
      <c r="G126" s="21">
        <v>0</v>
      </c>
      <c r="H126" s="21">
        <v>0</v>
      </c>
      <c r="I126" s="21">
        <v>0</v>
      </c>
      <c r="J126" s="21">
        <v>0</v>
      </c>
      <c r="K126" s="21">
        <v>0</v>
      </c>
      <c r="L126" s="21">
        <v>0</v>
      </c>
      <c r="M126" s="21">
        <v>0</v>
      </c>
      <c r="N126" s="21">
        <v>0</v>
      </c>
      <c r="O126" s="21">
        <v>0</v>
      </c>
      <c r="P126" s="21">
        <v>0</v>
      </c>
    </row>
    <row r="127" spans="1:18" ht="15" customHeight="1" x14ac:dyDescent="0.2">
      <c r="A127" s="22" t="s">
        <v>19</v>
      </c>
      <c r="B127" s="21">
        <v>2510093.3662799997</v>
      </c>
      <c r="C127" s="21">
        <v>1209269.08455</v>
      </c>
      <c r="D127" s="21">
        <v>419427.81595999992</v>
      </c>
      <c r="E127" s="21">
        <v>27731.578710000002</v>
      </c>
      <c r="F127" s="21">
        <v>170548.39376999997</v>
      </c>
      <c r="G127" s="21">
        <v>466017.49563999998</v>
      </c>
      <c r="H127" s="21">
        <v>2292994.3686299999</v>
      </c>
      <c r="I127" s="21">
        <v>133.08079999999998</v>
      </c>
      <c r="J127" s="21">
        <v>177.94182999999998</v>
      </c>
      <c r="K127" s="21">
        <v>22836.196749999999</v>
      </c>
      <c r="L127" s="21">
        <v>26989.257300000001</v>
      </c>
      <c r="M127" s="21">
        <v>50136.47668</v>
      </c>
      <c r="N127" s="21">
        <v>166962.52097000001</v>
      </c>
      <c r="O127" s="21">
        <v>0</v>
      </c>
      <c r="P127" s="21">
        <v>183913.10323000001</v>
      </c>
    </row>
    <row r="128" spans="1:18" ht="15" customHeight="1" x14ac:dyDescent="0.2">
      <c r="A128" s="22" t="s">
        <v>20</v>
      </c>
      <c r="B128" s="21">
        <v>7920930.1801800001</v>
      </c>
      <c r="C128" s="21">
        <v>3839392.7159099993</v>
      </c>
      <c r="D128" s="21">
        <v>985274.58695999999</v>
      </c>
      <c r="E128" s="21">
        <v>68878.712670000008</v>
      </c>
      <c r="F128" s="21">
        <v>709844.97374999977</v>
      </c>
      <c r="G128" s="21">
        <v>1763964.0519100004</v>
      </c>
      <c r="H128" s="21">
        <v>7367355.0412000008</v>
      </c>
      <c r="I128" s="21">
        <v>5371.16561</v>
      </c>
      <c r="J128" s="21">
        <v>180.48808</v>
      </c>
      <c r="K128" s="21">
        <v>86039.19004999999</v>
      </c>
      <c r="L128" s="21">
        <v>57249.637710000003</v>
      </c>
      <c r="M128" s="21">
        <v>148840.48144999999</v>
      </c>
      <c r="N128" s="21">
        <v>404734.65752999997</v>
      </c>
      <c r="O128" s="21">
        <v>0</v>
      </c>
      <c r="P128" s="21">
        <v>1340414.7357699983</v>
      </c>
    </row>
    <row r="129" spans="1:16" ht="15" customHeight="1" x14ac:dyDescent="0.2">
      <c r="A129" s="22" t="s">
        <v>21</v>
      </c>
      <c r="B129" s="21">
        <v>1754873.6579599997</v>
      </c>
      <c r="C129" s="21">
        <v>984842.71172999998</v>
      </c>
      <c r="D129" s="21">
        <v>183661.42930999998</v>
      </c>
      <c r="E129" s="21">
        <v>19084.035319999999</v>
      </c>
      <c r="F129" s="21">
        <v>186775.08544</v>
      </c>
      <c r="G129" s="21">
        <v>231786.35880999995</v>
      </c>
      <c r="H129" s="21">
        <v>1606149.6206099999</v>
      </c>
      <c r="I129" s="21">
        <v>112.89614</v>
      </c>
      <c r="J129" s="21">
        <v>162.26545000000002</v>
      </c>
      <c r="K129" s="21">
        <v>16732.12513</v>
      </c>
      <c r="L129" s="21">
        <v>29020.694349999998</v>
      </c>
      <c r="M129" s="21">
        <v>46027.981069999994</v>
      </c>
      <c r="N129" s="21">
        <v>102696.05628</v>
      </c>
      <c r="O129" s="21">
        <v>0</v>
      </c>
      <c r="P129" s="21">
        <v>100468.20889000036</v>
      </c>
    </row>
    <row r="130" spans="1:16" ht="15" customHeight="1" x14ac:dyDescent="0.2">
      <c r="A130" s="22" t="s">
        <v>22</v>
      </c>
      <c r="B130" s="21">
        <v>1422325.1231799999</v>
      </c>
      <c r="C130" s="21">
        <v>732874.30579000001</v>
      </c>
      <c r="D130" s="21">
        <v>172366.75291999997</v>
      </c>
      <c r="E130" s="21">
        <v>21272.092240000002</v>
      </c>
      <c r="F130" s="21">
        <v>140595.47945999997</v>
      </c>
      <c r="G130" s="21">
        <v>224928.5576</v>
      </c>
      <c r="H130" s="21">
        <v>1292037.1880099999</v>
      </c>
      <c r="I130" s="21">
        <v>97.344380000000001</v>
      </c>
      <c r="J130" s="21">
        <v>59.439980000000006</v>
      </c>
      <c r="K130" s="21">
        <v>17661.33496</v>
      </c>
      <c r="L130" s="21">
        <v>23090.963810000005</v>
      </c>
      <c r="M130" s="21">
        <v>40909.083130000006</v>
      </c>
      <c r="N130" s="21">
        <v>89378.852040000012</v>
      </c>
      <c r="O130" s="21">
        <v>0</v>
      </c>
      <c r="P130" s="21">
        <v>494058.70926000061</v>
      </c>
    </row>
    <row r="131" spans="1:16" ht="15" customHeight="1" x14ac:dyDescent="0.2">
      <c r="A131" s="22" t="s">
        <v>23</v>
      </c>
      <c r="B131" s="21">
        <v>8038259.7487299992</v>
      </c>
      <c r="C131" s="21">
        <v>3727487.6954099997</v>
      </c>
      <c r="D131" s="21">
        <v>1115929.73425</v>
      </c>
      <c r="E131" s="21">
        <v>79211.347580000001</v>
      </c>
      <c r="F131" s="21">
        <v>565770.24581999984</v>
      </c>
      <c r="G131" s="21">
        <v>1965765.7517900004</v>
      </c>
      <c r="H131" s="21">
        <v>7454164.7748499997</v>
      </c>
      <c r="I131" s="21">
        <v>11873.309070000001</v>
      </c>
      <c r="J131" s="21">
        <v>341.12277</v>
      </c>
      <c r="K131" s="21">
        <v>71222.158410000004</v>
      </c>
      <c r="L131" s="21">
        <v>61141.07531</v>
      </c>
      <c r="M131" s="21">
        <v>144577.66555999999</v>
      </c>
      <c r="N131" s="21">
        <v>439517.30832000001</v>
      </c>
      <c r="O131" s="21">
        <v>0</v>
      </c>
      <c r="P131" s="21">
        <v>-309522.33329999726</v>
      </c>
    </row>
    <row r="132" spans="1:16" ht="15" customHeight="1" x14ac:dyDescent="0.2">
      <c r="A132" s="22" t="s">
        <v>24</v>
      </c>
      <c r="B132" s="21">
        <v>1477065.6148399999</v>
      </c>
      <c r="C132" s="21">
        <v>782645.16228999989</v>
      </c>
      <c r="D132" s="21">
        <v>148378.46366000001</v>
      </c>
      <c r="E132" s="21">
        <v>15238.607550000001</v>
      </c>
      <c r="F132" s="21">
        <v>133917.35795000003</v>
      </c>
      <c r="G132" s="21">
        <v>248736.44957999996</v>
      </c>
      <c r="H132" s="21">
        <v>1328916.04103</v>
      </c>
      <c r="I132" s="21">
        <v>133.09054999999998</v>
      </c>
      <c r="J132" s="21">
        <v>83.462090000000003</v>
      </c>
      <c r="K132" s="21">
        <v>11298.241079999998</v>
      </c>
      <c r="L132" s="21">
        <v>28680.45794</v>
      </c>
      <c r="M132" s="21">
        <v>40195.251659999994</v>
      </c>
      <c r="N132" s="21">
        <v>107954.32215000001</v>
      </c>
      <c r="O132" s="21">
        <v>0</v>
      </c>
      <c r="P132" s="21">
        <v>-169031.17292999988</v>
      </c>
    </row>
    <row r="133" spans="1:16" ht="15" customHeight="1" x14ac:dyDescent="0.2">
      <c r="A133" s="22" t="s">
        <v>25</v>
      </c>
      <c r="B133" s="21">
        <v>2389942.7059799996</v>
      </c>
      <c r="C133" s="21">
        <v>1234294.9582099998</v>
      </c>
      <c r="D133" s="21">
        <v>321725.72538999998</v>
      </c>
      <c r="E133" s="21">
        <v>33343.734640000002</v>
      </c>
      <c r="F133" s="21">
        <v>213365.28652999995</v>
      </c>
      <c r="G133" s="21">
        <v>371860.40856000001</v>
      </c>
      <c r="H133" s="21">
        <v>2174590.1133299996</v>
      </c>
      <c r="I133" s="21">
        <v>1460.87437</v>
      </c>
      <c r="J133" s="21">
        <v>140.99404999999999</v>
      </c>
      <c r="K133" s="21">
        <v>14605.24467</v>
      </c>
      <c r="L133" s="21">
        <v>32653.498999999996</v>
      </c>
      <c r="M133" s="21">
        <v>48860.612089999995</v>
      </c>
      <c r="N133" s="21">
        <v>166491.98056</v>
      </c>
      <c r="O133" s="21">
        <v>0</v>
      </c>
      <c r="P133" s="21">
        <v>-276468.49730999954</v>
      </c>
    </row>
    <row r="134" spans="1:16" ht="15" customHeight="1" x14ac:dyDescent="0.2">
      <c r="A134" s="22" t="s">
        <v>26</v>
      </c>
      <c r="B134" s="21">
        <v>8850194.5755600017</v>
      </c>
      <c r="C134" s="21">
        <v>4333196.0964400005</v>
      </c>
      <c r="D134" s="21">
        <v>1272392.9890300003</v>
      </c>
      <c r="E134" s="21">
        <v>81393.832989999995</v>
      </c>
      <c r="F134" s="21">
        <v>686402.17792999989</v>
      </c>
      <c r="G134" s="21">
        <v>1772193.3868100001</v>
      </c>
      <c r="H134" s="21">
        <v>8145578.4832000006</v>
      </c>
      <c r="I134" s="21">
        <v>5197.9542999999994</v>
      </c>
      <c r="J134" s="21">
        <v>464.58956999999998</v>
      </c>
      <c r="K134" s="21">
        <v>81801.948900000003</v>
      </c>
      <c r="L134" s="21">
        <v>83739.793709999998</v>
      </c>
      <c r="M134" s="21">
        <v>171204.28648000001</v>
      </c>
      <c r="N134" s="21">
        <v>533411.80588</v>
      </c>
      <c r="O134" s="21">
        <v>0</v>
      </c>
      <c r="P134" s="21">
        <v>183937.73789999634</v>
      </c>
    </row>
    <row r="135" spans="1:16" ht="15" customHeight="1" x14ac:dyDescent="0.2">
      <c r="A135" s="25" t="s">
        <v>27</v>
      </c>
      <c r="B135" s="21">
        <v>18073848.664359998</v>
      </c>
      <c r="C135" s="21">
        <v>4129466.3549899999</v>
      </c>
      <c r="D135" s="21">
        <v>49995.216780000002</v>
      </c>
      <c r="E135" s="21">
        <v>32131.363850000002</v>
      </c>
      <c r="F135" s="21">
        <v>3379199.7557900003</v>
      </c>
      <c r="G135" s="21">
        <v>1665449.9135499997</v>
      </c>
      <c r="H135" s="21">
        <v>9256242.6049599983</v>
      </c>
      <c r="I135" s="21">
        <v>0</v>
      </c>
      <c r="J135" s="21">
        <v>476408.64987000002</v>
      </c>
      <c r="K135" s="21"/>
      <c r="L135" s="21">
        <v>182970.93289000003</v>
      </c>
      <c r="M135" s="21">
        <v>659379.58276000002</v>
      </c>
      <c r="N135" s="21">
        <v>489620.01039999997</v>
      </c>
      <c r="O135" s="21">
        <v>7668606.46624</v>
      </c>
      <c r="P135" s="21">
        <v>-5462251.7630579937</v>
      </c>
    </row>
    <row r="136" spans="1:16" ht="15" customHeight="1" x14ac:dyDescent="0.2">
      <c r="A136" s="26" t="s">
        <v>564</v>
      </c>
      <c r="B136" s="21">
        <v>17462750.81648</v>
      </c>
      <c r="C136" s="21">
        <v>8705076.2099099997</v>
      </c>
      <c r="D136" s="21">
        <v>2444751.97322</v>
      </c>
      <c r="E136" s="21">
        <v>228230.82221999997</v>
      </c>
      <c r="F136" s="21">
        <v>761322.59302000003</v>
      </c>
      <c r="G136" s="21">
        <v>3490608.4707999998</v>
      </c>
      <c r="H136" s="21">
        <v>15629990.069169998</v>
      </c>
      <c r="I136" s="21">
        <v>351964.50576999999</v>
      </c>
      <c r="J136" s="21">
        <v>722.59085000000005</v>
      </c>
      <c r="K136" s="21">
        <v>193848.43015</v>
      </c>
      <c r="L136" s="21">
        <v>61769.938030000005</v>
      </c>
      <c r="M136" s="21">
        <v>608305.46479999996</v>
      </c>
      <c r="N136" s="21">
        <v>1224455.28251</v>
      </c>
      <c r="O136" s="21">
        <v>0</v>
      </c>
      <c r="P136" s="21">
        <v>-17462750.81648</v>
      </c>
    </row>
    <row r="137" spans="1:16" ht="15" customHeight="1" x14ac:dyDescent="0.2">
      <c r="A137" s="26" t="s">
        <v>562</v>
      </c>
      <c r="B137" s="21">
        <v>19433675.513539996</v>
      </c>
      <c r="C137" s="21">
        <v>9128311.6238299999</v>
      </c>
      <c r="D137" s="21">
        <v>2783482.3078200002</v>
      </c>
      <c r="E137" s="21">
        <v>333184.84526999999</v>
      </c>
      <c r="F137" s="21">
        <v>1036856.62368</v>
      </c>
      <c r="G137" s="21">
        <v>4251784.0116400002</v>
      </c>
      <c r="H137" s="21">
        <v>17533619.412239999</v>
      </c>
      <c r="I137" s="21">
        <v>234199.75372000001</v>
      </c>
      <c r="J137" s="21">
        <v>825.87950000000001</v>
      </c>
      <c r="K137" s="21">
        <v>191117.61287000001</v>
      </c>
      <c r="L137" s="21">
        <v>169646.29518000002</v>
      </c>
      <c r="M137" s="21">
        <v>595789.54127000005</v>
      </c>
      <c r="N137" s="21">
        <v>1304266.5600300001</v>
      </c>
      <c r="O137" s="21">
        <v>0</v>
      </c>
      <c r="P137" s="21">
        <v>-19433675.513539996</v>
      </c>
    </row>
    <row r="138" spans="1:16" ht="15" customHeight="1" x14ac:dyDescent="0.2">
      <c r="A138" s="26" t="s">
        <v>28</v>
      </c>
      <c r="B138" s="21">
        <v>2988253.4809899996</v>
      </c>
      <c r="C138" s="21">
        <v>1488862.0968800001</v>
      </c>
      <c r="D138" s="21">
        <v>460306.54654999997</v>
      </c>
      <c r="E138" s="21">
        <v>36617.590479999999</v>
      </c>
      <c r="F138" s="21">
        <v>197652.05320999995</v>
      </c>
      <c r="G138" s="21">
        <v>558338.21314999997</v>
      </c>
      <c r="H138" s="21">
        <v>2741776.5002699997</v>
      </c>
      <c r="I138" s="21">
        <v>4868.5216100000007</v>
      </c>
      <c r="J138" s="21">
        <v>104.71152000000001</v>
      </c>
      <c r="K138" s="21">
        <v>19164.451949999999</v>
      </c>
      <c r="L138" s="21">
        <v>22895.793140000002</v>
      </c>
      <c r="M138" s="21">
        <v>47033.478220000005</v>
      </c>
      <c r="N138" s="21">
        <v>199443.5025</v>
      </c>
      <c r="O138" s="21">
        <v>0</v>
      </c>
      <c r="P138" s="21">
        <v>-680878.37944999989</v>
      </c>
    </row>
    <row r="139" spans="1:16" ht="15" customHeight="1" x14ac:dyDescent="0.2">
      <c r="A139" s="26" t="s">
        <v>29</v>
      </c>
      <c r="B139" s="21">
        <v>7089596.3520900011</v>
      </c>
      <c r="C139" s="21">
        <v>3256943.71319</v>
      </c>
      <c r="D139" s="21">
        <v>1139954.0241500002</v>
      </c>
      <c r="E139" s="21">
        <v>78576.383549999999</v>
      </c>
      <c r="F139" s="21">
        <v>438971.06369000004</v>
      </c>
      <c r="G139" s="21">
        <v>1577199.8240699999</v>
      </c>
      <c r="H139" s="21">
        <v>6491645.0086500011</v>
      </c>
      <c r="I139" s="21">
        <v>23702.557069999999</v>
      </c>
      <c r="J139" s="21">
        <v>269.40397999999999</v>
      </c>
      <c r="K139" s="21">
        <v>69795.844500000007</v>
      </c>
      <c r="L139" s="21">
        <v>54794.783560000003</v>
      </c>
      <c r="M139" s="21">
        <v>148562.58911</v>
      </c>
      <c r="N139" s="21">
        <v>449388.75432999997</v>
      </c>
      <c r="O139" s="21">
        <v>0</v>
      </c>
      <c r="P139" s="21">
        <v>774525.07014999911</v>
      </c>
    </row>
    <row r="140" spans="1:16" ht="15" customHeight="1" x14ac:dyDescent="0.2">
      <c r="A140" s="26" t="s">
        <v>30</v>
      </c>
      <c r="B140" s="21">
        <v>2932843.0335599994</v>
      </c>
      <c r="C140" s="21">
        <v>1492025.60353</v>
      </c>
      <c r="D140" s="21">
        <v>349309.99218</v>
      </c>
      <c r="E140" s="21">
        <v>98093.496650000001</v>
      </c>
      <c r="F140" s="21">
        <v>269043.21932999988</v>
      </c>
      <c r="G140" s="21">
        <v>471003.62687000004</v>
      </c>
      <c r="H140" s="21">
        <v>2679475.9385599997</v>
      </c>
      <c r="I140" s="21">
        <v>142.81607</v>
      </c>
      <c r="J140" s="21">
        <v>206.91460000000001</v>
      </c>
      <c r="K140" s="21">
        <v>16315.094570000001</v>
      </c>
      <c r="L140" s="21">
        <v>37912.780660000004</v>
      </c>
      <c r="M140" s="21">
        <v>54577.60590000001</v>
      </c>
      <c r="N140" s="21">
        <v>198789.48910000001</v>
      </c>
      <c r="O140" s="21">
        <v>0</v>
      </c>
      <c r="P140" s="21">
        <v>-890371.61067000031</v>
      </c>
    </row>
    <row r="141" spans="1:16" ht="15" customHeight="1" x14ac:dyDescent="0.2">
      <c r="A141" s="26" t="s">
        <v>31</v>
      </c>
      <c r="B141" s="21">
        <v>2494183.3875499996</v>
      </c>
      <c r="C141" s="21">
        <v>1280028.7340000002</v>
      </c>
      <c r="D141" s="21">
        <v>256020.80962999997</v>
      </c>
      <c r="E141" s="21">
        <v>18665.967080000002</v>
      </c>
      <c r="F141" s="21">
        <v>220476.71461000002</v>
      </c>
      <c r="G141" s="21">
        <v>510600.01721999992</v>
      </c>
      <c r="H141" s="21">
        <v>2285792.24254</v>
      </c>
      <c r="I141" s="21">
        <v>209.87018</v>
      </c>
      <c r="J141" s="21">
        <v>200.81666000000001</v>
      </c>
      <c r="K141" s="21">
        <v>20516.795529999999</v>
      </c>
      <c r="L141" s="21">
        <v>16368.179170000001</v>
      </c>
      <c r="M141" s="21">
        <v>37295.661540000001</v>
      </c>
      <c r="N141" s="21">
        <v>171095.48347000001</v>
      </c>
      <c r="O141" s="21">
        <v>0</v>
      </c>
      <c r="P141" s="21">
        <v>-243323.85015999991</v>
      </c>
    </row>
    <row r="142" spans="1:16" ht="15" customHeight="1" x14ac:dyDescent="0.2">
      <c r="A142" s="26" t="s">
        <v>32</v>
      </c>
      <c r="B142" s="21">
        <v>15469223.550680002</v>
      </c>
      <c r="C142" s="21">
        <v>7180564.0317200013</v>
      </c>
      <c r="D142" s="21">
        <v>2575965.3353200001</v>
      </c>
      <c r="E142" s="21">
        <v>209474.67952999999</v>
      </c>
      <c r="F142" s="21">
        <v>848234.90578999999</v>
      </c>
      <c r="G142" s="21">
        <v>3404008.9325299999</v>
      </c>
      <c r="H142" s="21">
        <v>14218247.884890001</v>
      </c>
      <c r="I142" s="21">
        <v>23909.77765</v>
      </c>
      <c r="J142" s="21">
        <v>587.53971999999999</v>
      </c>
      <c r="K142" s="21">
        <v>131215.72451</v>
      </c>
      <c r="L142" s="21">
        <v>135139.28857</v>
      </c>
      <c r="M142" s="21">
        <v>290852.33045000001</v>
      </c>
      <c r="N142" s="21">
        <v>960123.33533999999</v>
      </c>
      <c r="O142" s="21">
        <v>0</v>
      </c>
      <c r="P142" s="21">
        <v>576401.20823999867</v>
      </c>
    </row>
    <row r="143" spans="1:16" ht="15" customHeight="1" x14ac:dyDescent="0.2">
      <c r="A143" s="26" t="s">
        <v>565</v>
      </c>
      <c r="B143" s="21">
        <v>10648138.772440001</v>
      </c>
      <c r="C143" s="21">
        <v>5189060.9260400003</v>
      </c>
      <c r="D143" s="21">
        <v>1203607.7567000003</v>
      </c>
      <c r="E143" s="21">
        <v>115755.63938000001</v>
      </c>
      <c r="F143" s="21">
        <v>715730.78650000016</v>
      </c>
      <c r="G143" s="21">
        <v>2545305.4576800005</v>
      </c>
      <c r="H143" s="21">
        <v>9769460.566300001</v>
      </c>
      <c r="I143" s="21">
        <v>488.11640999999997</v>
      </c>
      <c r="J143" s="21">
        <v>530.51432999999997</v>
      </c>
      <c r="K143" s="21">
        <v>89981.793489999996</v>
      </c>
      <c r="L143" s="21">
        <v>64883.493809999993</v>
      </c>
      <c r="M143" s="21">
        <v>155883.91803999999</v>
      </c>
      <c r="N143" s="21">
        <v>722794.28810000001</v>
      </c>
      <c r="O143" s="21">
        <v>0</v>
      </c>
      <c r="P143" s="21">
        <v>-918038.14816999994</v>
      </c>
    </row>
    <row r="144" spans="1:16" ht="15" customHeight="1" x14ac:dyDescent="0.2">
      <c r="A144" s="26" t="s">
        <v>567</v>
      </c>
      <c r="B144" s="21">
        <v>5860976.7480300004</v>
      </c>
      <c r="C144" s="21">
        <v>2881117.5614</v>
      </c>
      <c r="D144" s="21">
        <v>769779.60840000003</v>
      </c>
      <c r="E144" s="21">
        <v>105013.97132</v>
      </c>
      <c r="F144" s="21">
        <v>366506.7374000001</v>
      </c>
      <c r="G144" s="21">
        <v>1213663.40285</v>
      </c>
      <c r="H144" s="21">
        <v>5336081.28137</v>
      </c>
      <c r="I144" s="21">
        <v>3428.6206499999998</v>
      </c>
      <c r="J144" s="21">
        <v>301.70395000000002</v>
      </c>
      <c r="K144" s="21">
        <v>63205.413659999998</v>
      </c>
      <c r="L144" s="21">
        <v>37775.726020000002</v>
      </c>
      <c r="M144" s="21">
        <v>104711.46428</v>
      </c>
      <c r="N144" s="21">
        <v>420184.00238000002</v>
      </c>
      <c r="O144" s="21">
        <v>0</v>
      </c>
      <c r="P144" s="21">
        <v>975765.32485000044</v>
      </c>
    </row>
    <row r="145" spans="1:16" ht="15" customHeight="1" x14ac:dyDescent="0.2">
      <c r="A145" s="22" t="s">
        <v>33</v>
      </c>
      <c r="B145" s="21">
        <v>4311946.2752399994</v>
      </c>
      <c r="C145" s="21">
        <v>1975188.6305799999</v>
      </c>
      <c r="D145" s="21">
        <v>681163.57334000012</v>
      </c>
      <c r="E145" s="21">
        <v>43946.551160000003</v>
      </c>
      <c r="F145" s="21">
        <v>313225.06093999994</v>
      </c>
      <c r="G145" s="21">
        <v>953315.86278999993</v>
      </c>
      <c r="H145" s="21">
        <v>3966839.6788099995</v>
      </c>
      <c r="I145" s="21">
        <v>10886.05841</v>
      </c>
      <c r="J145" s="21">
        <v>262.44284000000005</v>
      </c>
      <c r="K145" s="21">
        <v>35082.628360000002</v>
      </c>
      <c r="L145" s="21">
        <v>26268.315909999998</v>
      </c>
      <c r="M145" s="21">
        <v>72499.445520000008</v>
      </c>
      <c r="N145" s="21">
        <v>272607.15091000003</v>
      </c>
      <c r="O145" s="21">
        <v>0</v>
      </c>
      <c r="P145" s="21">
        <v>-116890.99286999926</v>
      </c>
    </row>
    <row r="146" spans="1:16" ht="15" customHeight="1" x14ac:dyDescent="0.2">
      <c r="A146" s="22" t="s">
        <v>34</v>
      </c>
      <c r="B146" s="21">
        <v>3210930.6537000001</v>
      </c>
      <c r="C146" s="21">
        <v>1506106.1607100004</v>
      </c>
      <c r="D146" s="21">
        <v>392581.51392000006</v>
      </c>
      <c r="E146" s="21">
        <v>45525.911120000004</v>
      </c>
      <c r="F146" s="102">
        <v>272573.3788399999</v>
      </c>
      <c r="G146" s="21">
        <v>756692.88998999982</v>
      </c>
      <c r="H146" s="21">
        <v>2973479.85458</v>
      </c>
      <c r="I146" s="21">
        <v>128.91159999999999</v>
      </c>
      <c r="J146" s="21">
        <v>216.60055</v>
      </c>
      <c r="K146" s="21">
        <v>20081.719949999999</v>
      </c>
      <c r="L146" s="21">
        <v>17421.328290000001</v>
      </c>
      <c r="M146" s="21">
        <v>37848.560389999999</v>
      </c>
      <c r="N146" s="21">
        <v>199602.23872999998</v>
      </c>
      <c r="O146" s="21">
        <v>0</v>
      </c>
      <c r="P146" s="21">
        <v>-724187.52254999988</v>
      </c>
    </row>
    <row r="147" spans="1:16" ht="15" customHeight="1" x14ac:dyDescent="0.2">
      <c r="A147" s="22" t="s">
        <v>35</v>
      </c>
      <c r="B147" s="21">
        <v>1856927.1347200004</v>
      </c>
      <c r="C147" s="21">
        <v>972980.39807000023</v>
      </c>
      <c r="D147" s="21">
        <v>203674.96214000002</v>
      </c>
      <c r="E147" s="21">
        <v>25767.862929999999</v>
      </c>
      <c r="F147" s="21">
        <v>136473.92728</v>
      </c>
      <c r="G147" s="21">
        <v>349489.99106999999</v>
      </c>
      <c r="H147" s="21">
        <v>1688387.1414900003</v>
      </c>
      <c r="I147" s="21">
        <v>102.09350000000001</v>
      </c>
      <c r="J147" s="21">
        <v>208.20739</v>
      </c>
      <c r="K147" s="21">
        <v>11084.274890000001</v>
      </c>
      <c r="L147" s="21">
        <v>24298.655390000004</v>
      </c>
      <c r="M147" s="21">
        <v>35693.231170000006</v>
      </c>
      <c r="N147" s="21">
        <v>132846.76206000001</v>
      </c>
      <c r="O147" s="21">
        <v>0</v>
      </c>
      <c r="P147" s="21">
        <v>-425028.43094000057</v>
      </c>
    </row>
    <row r="148" spans="1:16" ht="15" customHeight="1" x14ac:dyDescent="0.2">
      <c r="A148" s="22" t="s">
        <v>36</v>
      </c>
      <c r="B148" s="21">
        <v>13965404.900949998</v>
      </c>
      <c r="C148" s="21">
        <v>6408477.4758399995</v>
      </c>
      <c r="D148" s="21">
        <v>2291788.8417199999</v>
      </c>
      <c r="E148" s="21">
        <v>197668.44846000001</v>
      </c>
      <c r="F148" s="21">
        <v>781199.38778999995</v>
      </c>
      <c r="G148" s="21">
        <v>2984022.2858199999</v>
      </c>
      <c r="H148" s="21">
        <v>12663156.439629998</v>
      </c>
      <c r="I148" s="21">
        <v>194051.55267999999</v>
      </c>
      <c r="J148" s="21">
        <v>549.51700000000005</v>
      </c>
      <c r="K148" s="21">
        <v>159866.87278000001</v>
      </c>
      <c r="L148" s="21">
        <v>140767.33403000003</v>
      </c>
      <c r="M148" s="21">
        <v>495235.27649000002</v>
      </c>
      <c r="N148" s="21">
        <v>807013.18483000004</v>
      </c>
      <c r="O148" s="21"/>
      <c r="P148" s="21">
        <v>2927886.3937699962</v>
      </c>
    </row>
    <row r="149" spans="1:16" ht="15" customHeight="1" x14ac:dyDescent="0.2">
      <c r="A149" s="22" t="s">
        <v>37</v>
      </c>
      <c r="B149" s="21">
        <v>2076845.9868500002</v>
      </c>
      <c r="C149" s="21">
        <v>1088031.09601</v>
      </c>
      <c r="D149" s="21">
        <v>243799.15626000002</v>
      </c>
      <c r="E149" s="21">
        <v>29706.969550000002</v>
      </c>
      <c r="F149" s="21">
        <v>170189.20209000004</v>
      </c>
      <c r="G149" s="21">
        <v>358959.03684999997</v>
      </c>
      <c r="H149" s="21">
        <v>1890685.4607600002</v>
      </c>
      <c r="I149" s="21">
        <v>1455.4814899999999</v>
      </c>
      <c r="J149" s="21">
        <v>226.37397000000001</v>
      </c>
      <c r="K149" s="21">
        <v>13874.858839999999</v>
      </c>
      <c r="L149" s="21">
        <v>23396.943139999996</v>
      </c>
      <c r="M149" s="21">
        <v>38953.657439999995</v>
      </c>
      <c r="N149" s="21">
        <v>147206.86865000002</v>
      </c>
      <c r="O149" s="21">
        <v>0</v>
      </c>
      <c r="P149" s="21">
        <v>-137605.99695000076</v>
      </c>
    </row>
    <row r="150" spans="1:16" ht="15" customHeight="1" x14ac:dyDescent="0.2">
      <c r="A150" s="22" t="s">
        <v>38</v>
      </c>
      <c r="B150" s="21">
        <v>6465392.0308599994</v>
      </c>
      <c r="C150" s="21">
        <v>3091113.1064899997</v>
      </c>
      <c r="D150" s="21">
        <v>1030161.1007299999</v>
      </c>
      <c r="E150" s="21">
        <v>88098.60676000001</v>
      </c>
      <c r="F150" s="21">
        <v>315020.35148000001</v>
      </c>
      <c r="G150" s="21">
        <v>1406593.9922800001</v>
      </c>
      <c r="H150" s="21">
        <v>5930987.1577399997</v>
      </c>
      <c r="I150" s="21">
        <v>5699.5313499999993</v>
      </c>
      <c r="J150" s="21">
        <v>402.77848999999998</v>
      </c>
      <c r="K150" s="21">
        <v>51538.594079999995</v>
      </c>
      <c r="L150" s="21">
        <v>74707.813949999996</v>
      </c>
      <c r="M150" s="21">
        <v>132348.71786999999</v>
      </c>
      <c r="N150" s="21">
        <v>402056.15525000001</v>
      </c>
      <c r="O150" s="21">
        <v>0</v>
      </c>
      <c r="P150" s="21">
        <v>-432487.13917999901</v>
      </c>
    </row>
    <row r="151" spans="1:16" ht="15" customHeight="1" x14ac:dyDescent="0.2">
      <c r="A151" s="22" t="s">
        <v>39</v>
      </c>
      <c r="B151" s="21">
        <v>3010372.6083500003</v>
      </c>
      <c r="C151" s="21">
        <v>1350921.6572100001</v>
      </c>
      <c r="D151" s="21">
        <v>399087.44835999992</v>
      </c>
      <c r="E151" s="21">
        <v>31149.924149999999</v>
      </c>
      <c r="F151" s="21">
        <v>248363.08243000001</v>
      </c>
      <c r="G151" s="21">
        <v>723831.86595000001</v>
      </c>
      <c r="H151" s="21">
        <v>2753353.9780999999</v>
      </c>
      <c r="I151" s="21">
        <v>258.20121999999998</v>
      </c>
      <c r="J151" s="21">
        <v>181.36693</v>
      </c>
      <c r="K151" s="21">
        <v>44517.87876</v>
      </c>
      <c r="L151" s="21">
        <v>26670.204169999997</v>
      </c>
      <c r="M151" s="21">
        <v>71627.651079999996</v>
      </c>
      <c r="N151" s="21">
        <v>185390.97916999998</v>
      </c>
      <c r="O151" s="21">
        <v>0</v>
      </c>
      <c r="P151" s="21">
        <v>1757026.9786200002</v>
      </c>
    </row>
    <row r="152" spans="1:16" ht="15" customHeight="1" x14ac:dyDescent="0.2">
      <c r="A152" s="22" t="s">
        <v>40</v>
      </c>
      <c r="B152" s="21">
        <v>2363482.1990900002</v>
      </c>
      <c r="C152" s="21">
        <v>1319128.2501399999</v>
      </c>
      <c r="D152" s="21">
        <v>270780.30579000001</v>
      </c>
      <c r="E152" s="21">
        <v>-3465.2017100000012</v>
      </c>
      <c r="F152" s="21">
        <v>238399.54143999994</v>
      </c>
      <c r="G152" s="21">
        <v>311666.05349000002</v>
      </c>
      <c r="H152" s="21">
        <v>2136508.9491499998</v>
      </c>
      <c r="I152" s="21">
        <v>138.04632999999998</v>
      </c>
      <c r="J152" s="21">
        <v>146.73292999999998</v>
      </c>
      <c r="K152" s="21">
        <v>30698.7183</v>
      </c>
      <c r="L152" s="21">
        <v>43974.329829999995</v>
      </c>
      <c r="M152" s="21">
        <v>74957.827389999991</v>
      </c>
      <c r="N152" s="21">
        <v>152015.42255000002</v>
      </c>
      <c r="O152" s="21">
        <v>0</v>
      </c>
      <c r="P152" s="21">
        <v>1199195.5568500008</v>
      </c>
    </row>
    <row r="153" spans="1:16" ht="15" customHeight="1" x14ac:dyDescent="0.2">
      <c r="A153" s="22" t="s">
        <v>41</v>
      </c>
      <c r="B153" s="21">
        <v>3674310.5137700001</v>
      </c>
      <c r="C153" s="21">
        <v>1706622.3080399998</v>
      </c>
      <c r="D153" s="21">
        <v>570229.42128000001</v>
      </c>
      <c r="E153" s="21">
        <v>29059.372440000003</v>
      </c>
      <c r="F153" s="21">
        <v>281950.85019999999</v>
      </c>
      <c r="G153" s="21">
        <v>788445.54593999998</v>
      </c>
      <c r="H153" s="21">
        <v>3376307.4979000003</v>
      </c>
      <c r="I153" s="21">
        <v>182.25142000000002</v>
      </c>
      <c r="J153" s="21">
        <v>350.88252</v>
      </c>
      <c r="K153" s="21">
        <v>31636.568090000001</v>
      </c>
      <c r="L153" s="21">
        <v>27120.395560000004</v>
      </c>
      <c r="M153" s="21">
        <v>59290.097590000005</v>
      </c>
      <c r="N153" s="21">
        <v>238712.91828000001</v>
      </c>
      <c r="O153" s="21">
        <v>0</v>
      </c>
      <c r="P153" s="21">
        <v>100179.53184999805</v>
      </c>
    </row>
    <row r="154" spans="1:16" ht="15" customHeight="1" x14ac:dyDescent="0.2">
      <c r="A154" s="22" t="s">
        <v>42</v>
      </c>
      <c r="B154" s="21">
        <v>5580944.3076200001</v>
      </c>
      <c r="C154" s="21">
        <v>2585534.6082900004</v>
      </c>
      <c r="D154" s="21">
        <v>955612.90057000006</v>
      </c>
      <c r="E154" s="21">
        <v>69640.260510000007</v>
      </c>
      <c r="F154" s="21">
        <v>431719.08606</v>
      </c>
      <c r="G154" s="21">
        <v>1084355.72462</v>
      </c>
      <c r="H154" s="21">
        <v>5126862.5800500009</v>
      </c>
      <c r="I154" s="21">
        <v>9490.2236899999989</v>
      </c>
      <c r="J154" s="21">
        <v>279.04489000000001</v>
      </c>
      <c r="K154" s="21">
        <v>41064.267350000002</v>
      </c>
      <c r="L154" s="21">
        <v>46667.380609999993</v>
      </c>
      <c r="M154" s="21">
        <v>97500.916539999991</v>
      </c>
      <c r="N154" s="21">
        <v>356580.81102999998</v>
      </c>
      <c r="O154" s="21">
        <v>0</v>
      </c>
      <c r="P154" s="21">
        <v>-762421.87667000107</v>
      </c>
    </row>
    <row r="155" spans="1:16" ht="15" customHeight="1" x14ac:dyDescent="0.2">
      <c r="A155" s="22" t="s">
        <v>43</v>
      </c>
      <c r="B155" s="21">
        <v>6509733.9497599984</v>
      </c>
      <c r="C155" s="21">
        <v>2870057.9356599995</v>
      </c>
      <c r="D155" s="21">
        <v>1123546.5946</v>
      </c>
      <c r="E155" s="21">
        <v>82009.900469999993</v>
      </c>
      <c r="F155" s="21">
        <v>752438.07673999993</v>
      </c>
      <c r="G155" s="21">
        <v>1196733.9722899999</v>
      </c>
      <c r="H155" s="21">
        <v>6024786.4797599986</v>
      </c>
      <c r="I155" s="21">
        <v>4349.7651399999995</v>
      </c>
      <c r="J155" s="21">
        <v>231.83850000000001</v>
      </c>
      <c r="K155" s="21">
        <v>50992.386740000002</v>
      </c>
      <c r="L155" s="21">
        <v>48679.38046</v>
      </c>
      <c r="M155" s="21">
        <v>104253.37084</v>
      </c>
      <c r="N155" s="21">
        <v>380694.09916000004</v>
      </c>
      <c r="O155" s="21">
        <v>0</v>
      </c>
      <c r="P155" s="21">
        <v>-835753.77185999695</v>
      </c>
    </row>
    <row r="156" spans="1:16" ht="15" customHeight="1" x14ac:dyDescent="0.2">
      <c r="A156" s="22" t="s">
        <v>44</v>
      </c>
      <c r="B156" s="21">
        <v>2028801.1588699999</v>
      </c>
      <c r="C156" s="21">
        <v>1122772.1451600001</v>
      </c>
      <c r="D156" s="21">
        <v>186387.27830000003</v>
      </c>
      <c r="E156" s="21">
        <v>65404.411899999999</v>
      </c>
      <c r="F156" s="21">
        <v>153227.69733999998</v>
      </c>
      <c r="G156" s="21">
        <v>329700.41857000004</v>
      </c>
      <c r="H156" s="21">
        <v>1857491.9512700001</v>
      </c>
      <c r="I156" s="21">
        <v>1967.8274699999999</v>
      </c>
      <c r="J156" s="21">
        <v>178.53009</v>
      </c>
      <c r="K156" s="21">
        <v>17279.265510000001</v>
      </c>
      <c r="L156" s="21">
        <v>20945.308639999999</v>
      </c>
      <c r="M156" s="21">
        <v>40370.931710000004</v>
      </c>
      <c r="N156" s="21">
        <v>130938.27589</v>
      </c>
      <c r="O156" s="21">
        <v>0</v>
      </c>
      <c r="P156" s="21">
        <v>64468.469849999528</v>
      </c>
    </row>
    <row r="157" spans="1:16" ht="15" customHeight="1" x14ac:dyDescent="0.2">
      <c r="A157" s="22" t="s">
        <v>45</v>
      </c>
      <c r="B157" s="21">
        <v>6109433.8871999998</v>
      </c>
      <c r="C157" s="21">
        <v>2730359.5217399998</v>
      </c>
      <c r="D157" s="21">
        <v>743341.72493000014</v>
      </c>
      <c r="E157" s="21">
        <v>90469.344410000005</v>
      </c>
      <c r="F157" s="21">
        <v>571058.93521000014</v>
      </c>
      <c r="G157" s="21">
        <v>1468630.1207400002</v>
      </c>
      <c r="H157" s="21">
        <v>5603859.6470299996</v>
      </c>
      <c r="I157" s="21">
        <v>255.52913000000001</v>
      </c>
      <c r="J157" s="21">
        <v>326.99309000000005</v>
      </c>
      <c r="K157" s="21">
        <v>71253.354879999999</v>
      </c>
      <c r="L157" s="21">
        <v>62371.270080000002</v>
      </c>
      <c r="M157" s="21">
        <v>134207.14718</v>
      </c>
      <c r="N157" s="21">
        <v>371367.09299000003</v>
      </c>
      <c r="O157" s="21">
        <v>0</v>
      </c>
      <c r="P157" s="21">
        <v>1711525.876459999</v>
      </c>
    </row>
    <row r="158" spans="1:16" ht="15" customHeight="1" x14ac:dyDescent="0.2">
      <c r="A158" s="22" t="s">
        <v>46</v>
      </c>
      <c r="B158" s="21">
        <v>1367614.62255</v>
      </c>
      <c r="C158" s="21">
        <v>790712.46588000003</v>
      </c>
      <c r="D158" s="21">
        <v>154546.62819000002</v>
      </c>
      <c r="E158" s="21">
        <v>23257.993299999998</v>
      </c>
      <c r="F158" s="21">
        <v>67650.088440000007</v>
      </c>
      <c r="G158" s="21">
        <v>201967.58583999999</v>
      </c>
      <c r="H158" s="21">
        <v>1238134.76165</v>
      </c>
      <c r="I158" s="21">
        <v>77.56259</v>
      </c>
      <c r="J158" s="21">
        <v>141.51104000000001</v>
      </c>
      <c r="K158" s="21">
        <v>7764.5770400000001</v>
      </c>
      <c r="L158" s="21">
        <v>10286.960409999998</v>
      </c>
      <c r="M158" s="21">
        <v>18270.611079999999</v>
      </c>
      <c r="N158" s="21">
        <v>111209.24982</v>
      </c>
      <c r="O158" s="21">
        <v>0</v>
      </c>
      <c r="P158" s="21">
        <v>-427413.52809999988</v>
      </c>
    </row>
    <row r="159" spans="1:16" ht="15" customHeight="1" x14ac:dyDescent="0.2">
      <c r="A159" s="22" t="s">
        <v>47</v>
      </c>
      <c r="B159" s="21">
        <v>5829929.2901400002</v>
      </c>
      <c r="C159" s="21">
        <v>2888616.4092000001</v>
      </c>
      <c r="D159" s="21">
        <v>757375.51653999987</v>
      </c>
      <c r="E159" s="21">
        <v>58417.578460000004</v>
      </c>
      <c r="F159" s="21">
        <v>361367.03993999993</v>
      </c>
      <c r="G159" s="21">
        <v>1279286.3204000001</v>
      </c>
      <c r="H159" s="21">
        <v>5345062.8645399995</v>
      </c>
      <c r="I159" s="21">
        <v>4298.0242699999999</v>
      </c>
      <c r="J159" s="21">
        <v>476.02452</v>
      </c>
      <c r="K159" s="21">
        <v>34169.959750000002</v>
      </c>
      <c r="L159" s="21">
        <v>43947.431770000003</v>
      </c>
      <c r="M159" s="21">
        <v>82891.440310000005</v>
      </c>
      <c r="N159" s="21">
        <v>401974.98529000004</v>
      </c>
      <c r="O159" s="21">
        <v>0</v>
      </c>
      <c r="P159" s="21">
        <v>-957588.69419999979</v>
      </c>
    </row>
    <row r="160" spans="1:16" ht="15" customHeight="1" x14ac:dyDescent="0.2">
      <c r="A160" s="22" t="s">
        <v>48</v>
      </c>
      <c r="B160" s="21">
        <v>4146979.9824800002</v>
      </c>
      <c r="C160" s="21">
        <v>2181373.2806899999</v>
      </c>
      <c r="D160" s="21">
        <v>379817.72984999995</v>
      </c>
      <c r="E160" s="21">
        <v>39725.787560000004</v>
      </c>
      <c r="F160" s="21">
        <v>267237.47820000001</v>
      </c>
      <c r="G160" s="21">
        <v>935213.14853000024</v>
      </c>
      <c r="H160" s="21">
        <v>3803367.4248300004</v>
      </c>
      <c r="I160" s="21">
        <v>8.7486299999999986</v>
      </c>
      <c r="J160" s="21">
        <v>388.67945000000003</v>
      </c>
      <c r="K160" s="21">
        <v>24798.453879999997</v>
      </c>
      <c r="L160" s="21">
        <v>30138.28628</v>
      </c>
      <c r="M160" s="21">
        <v>55334.168239999999</v>
      </c>
      <c r="N160" s="21">
        <v>288278.38941</v>
      </c>
      <c r="O160" s="21">
        <v>0</v>
      </c>
      <c r="P160" s="21">
        <v>-974371.515420001</v>
      </c>
    </row>
    <row r="161" spans="1:18" ht="15" customHeight="1" x14ac:dyDescent="0.2">
      <c r="A161" s="22" t="s">
        <v>49</v>
      </c>
      <c r="B161" s="21">
        <v>4333754.64023</v>
      </c>
      <c r="C161" s="21">
        <v>2192928.2013099999</v>
      </c>
      <c r="D161" s="21">
        <v>715633.46976999997</v>
      </c>
      <c r="E161" s="21">
        <v>54175.731850000004</v>
      </c>
      <c r="F161" s="21">
        <v>316143.51686999999</v>
      </c>
      <c r="G161" s="21">
        <v>743265.26923000021</v>
      </c>
      <c r="H161" s="21">
        <v>4022146.18903</v>
      </c>
      <c r="I161" s="21">
        <v>5610.6528799999996</v>
      </c>
      <c r="J161" s="21">
        <v>237.38991000000001</v>
      </c>
      <c r="K161" s="21">
        <v>23681.945190000002</v>
      </c>
      <c r="L161" s="21">
        <v>29680.152249999999</v>
      </c>
      <c r="M161" s="21">
        <v>59210.140230000005</v>
      </c>
      <c r="N161" s="21">
        <v>252398.31096999999</v>
      </c>
      <c r="O161" s="21">
        <v>0</v>
      </c>
      <c r="P161" s="21">
        <v>-1244153.1696899999</v>
      </c>
    </row>
    <row r="162" spans="1:18" ht="15" customHeight="1" thickBot="1" x14ac:dyDescent="0.25">
      <c r="A162" s="22" t="s">
        <v>50</v>
      </c>
      <c r="B162" s="21">
        <v>1808900.63301</v>
      </c>
      <c r="C162" s="21">
        <v>850959.55239999993</v>
      </c>
      <c r="D162" s="21">
        <v>296854.70971999993</v>
      </c>
      <c r="E162" s="21">
        <v>18639.745330000002</v>
      </c>
      <c r="F162" s="21">
        <v>180396.26427000001</v>
      </c>
      <c r="G162" s="21">
        <v>312995.07538000005</v>
      </c>
      <c r="H162" s="21">
        <v>1659845.3470999999</v>
      </c>
      <c r="I162" s="21">
        <v>105.11664999999999</v>
      </c>
      <c r="J162" s="21">
        <v>74.269940000000005</v>
      </c>
      <c r="K162" s="21">
        <v>14203.26757</v>
      </c>
      <c r="L162" s="21">
        <v>21386.54869</v>
      </c>
      <c r="M162" s="21">
        <v>35769.202850000001</v>
      </c>
      <c r="N162" s="21">
        <v>113286.08306</v>
      </c>
      <c r="O162" s="21">
        <v>0</v>
      </c>
      <c r="P162" s="21">
        <v>-180078.72682999982</v>
      </c>
    </row>
    <row r="163" spans="1:18" ht="4.5" customHeight="1" thickTop="1" x14ac:dyDescent="0.2">
      <c r="A163" s="27"/>
      <c r="B163" s="28"/>
      <c r="C163" s="28"/>
      <c r="D163" s="28"/>
      <c r="E163" s="28"/>
      <c r="F163" s="28"/>
      <c r="G163" s="28"/>
      <c r="H163" s="28"/>
      <c r="I163" s="28"/>
      <c r="J163" s="28"/>
      <c r="K163" s="28"/>
      <c r="L163" s="28"/>
      <c r="M163" s="28"/>
      <c r="N163" s="28"/>
      <c r="O163" s="28"/>
      <c r="P163" s="28"/>
    </row>
    <row r="164" spans="1:18" ht="15" customHeight="1" x14ac:dyDescent="0.2">
      <c r="A164" s="1155" t="s">
        <v>575</v>
      </c>
      <c r="B164" s="1155"/>
      <c r="C164" s="1155"/>
      <c r="D164" s="1155"/>
      <c r="E164" s="1155"/>
      <c r="F164" s="1155"/>
      <c r="G164" s="1155"/>
      <c r="H164" s="1155"/>
      <c r="I164" s="1155"/>
      <c r="J164" s="1155"/>
      <c r="K164" s="1155"/>
      <c r="L164" s="1155"/>
      <c r="M164" s="1155"/>
      <c r="N164" s="1155"/>
      <c r="O164" s="1155"/>
      <c r="P164" s="1155"/>
    </row>
    <row r="165" spans="1:18" ht="15" customHeight="1" x14ac:dyDescent="0.2">
      <c r="A165" s="1192" t="s">
        <v>189</v>
      </c>
      <c r="B165" s="1192"/>
      <c r="C165" s="1192"/>
      <c r="D165" s="1192"/>
      <c r="E165" s="1192"/>
      <c r="F165" s="1192"/>
      <c r="G165" s="1192"/>
      <c r="H165" s="1192"/>
      <c r="I165" s="1192"/>
      <c r="J165" s="1192"/>
      <c r="K165" s="1192"/>
      <c r="L165" s="1192"/>
      <c r="M165" s="1192"/>
      <c r="N165" s="1192"/>
      <c r="O165" s="1192"/>
      <c r="P165" s="1192"/>
      <c r="Q165" s="54"/>
      <c r="R165" s="54"/>
    </row>
    <row r="166" spans="1:18" ht="15" customHeight="1" x14ac:dyDescent="0.2">
      <c r="A166" s="129"/>
      <c r="B166" s="129"/>
      <c r="C166" s="129"/>
      <c r="D166" s="129"/>
      <c r="E166" s="129"/>
      <c r="F166" s="129"/>
      <c r="G166" s="129"/>
      <c r="H166" s="129"/>
      <c r="I166" s="129"/>
      <c r="J166" s="129"/>
      <c r="K166" s="129"/>
      <c r="L166" s="129"/>
      <c r="M166" s="129"/>
      <c r="N166" s="129"/>
      <c r="O166" s="129"/>
      <c r="P166" s="129"/>
      <c r="Q166" s="129"/>
      <c r="R166" s="129"/>
    </row>
  </sheetData>
  <mergeCells count="34">
    <mergeCell ref="A2:J2"/>
    <mergeCell ref="A66:J66"/>
    <mergeCell ref="A5:A7"/>
    <mergeCell ref="B5:B7"/>
    <mergeCell ref="C5:D6"/>
    <mergeCell ref="E5:E7"/>
    <mergeCell ref="F5:F7"/>
    <mergeCell ref="A164:P164"/>
    <mergeCell ref="A165:P165"/>
    <mergeCell ref="A70:E70"/>
    <mergeCell ref="A72:A73"/>
    <mergeCell ref="B72:B73"/>
    <mergeCell ref="I121:M122"/>
    <mergeCell ref="C72:D72"/>
    <mergeCell ref="E72:E73"/>
    <mergeCell ref="N121:N123"/>
    <mergeCell ref="O121:O123"/>
    <mergeCell ref="A114:E114"/>
    <mergeCell ref="A119:P119"/>
    <mergeCell ref="A120:A123"/>
    <mergeCell ref="B120:O120"/>
    <mergeCell ref="P120:P123"/>
    <mergeCell ref="G121:G123"/>
    <mergeCell ref="H121:H123"/>
    <mergeCell ref="A3:J3"/>
    <mergeCell ref="B121:B123"/>
    <mergeCell ref="C121:C123"/>
    <mergeCell ref="D121:D123"/>
    <mergeCell ref="E121:E123"/>
    <mergeCell ref="F121:F123"/>
    <mergeCell ref="A115:E115"/>
    <mergeCell ref="G5:G7"/>
    <mergeCell ref="H5:H7"/>
    <mergeCell ref="J5:J7"/>
  </mergeCell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Z166"/>
  <sheetViews>
    <sheetView showGridLines="0" workbookViewId="0"/>
  </sheetViews>
  <sheetFormatPr baseColWidth="10" defaultColWidth="0" defaultRowHeight="15" zeroHeight="1" x14ac:dyDescent="0.2"/>
  <cols>
    <col min="1" max="1" width="40.5703125" style="8" customWidth="1"/>
    <col min="2" max="2" width="14.28515625" style="8" customWidth="1"/>
    <col min="3" max="3" width="13.42578125" style="8" customWidth="1"/>
    <col min="4" max="4" width="14" style="8" customWidth="1"/>
    <col min="5" max="5" width="14.28515625" style="8" customWidth="1"/>
    <col min="6" max="6" width="15" style="8" customWidth="1"/>
    <col min="7" max="7" width="13.7109375" style="8" customWidth="1"/>
    <col min="8" max="8" width="12.140625" style="8" customWidth="1"/>
    <col min="9" max="9" width="14.42578125" style="8" customWidth="1"/>
    <col min="10" max="10" width="12.42578125" style="8" customWidth="1"/>
    <col min="11" max="11" width="15.140625" style="8" customWidth="1"/>
    <col min="12" max="12" width="14.85546875" style="8" customWidth="1"/>
    <col min="13" max="13" width="11.42578125" style="8" customWidth="1"/>
    <col min="14" max="14" width="14.140625" style="8" customWidth="1"/>
    <col min="15" max="16" width="11.42578125" style="8" customWidth="1"/>
    <col min="17" max="17" width="2.85546875" style="8" customWidth="1"/>
    <col min="18" max="18" width="0" style="8" hidden="1" customWidth="1"/>
    <col min="19" max="16384" width="11.42578125" style="8" hidden="1"/>
  </cols>
  <sheetData>
    <row r="1" spans="1:26" s="59" customFormat="1" ht="15" customHeight="1" x14ac:dyDescent="0.2">
      <c r="A1" s="36"/>
      <c r="B1" s="61"/>
      <c r="C1" s="61"/>
      <c r="D1" s="61"/>
      <c r="E1" s="61"/>
      <c r="F1" s="61"/>
      <c r="G1" s="61"/>
      <c r="H1" s="61"/>
      <c r="I1" s="61"/>
      <c r="J1" s="61"/>
    </row>
    <row r="2" spans="1:26" s="5" customFormat="1" ht="15" customHeight="1" x14ac:dyDescent="0.2">
      <c r="A2" s="914" t="s">
        <v>1286</v>
      </c>
      <c r="B2" s="914"/>
      <c r="C2" s="914"/>
      <c r="D2" s="914"/>
      <c r="E2" s="914"/>
      <c r="F2" s="914"/>
      <c r="G2" s="914"/>
      <c r="H2" s="914"/>
      <c r="I2" s="914"/>
      <c r="J2" s="914"/>
      <c r="K2" s="871"/>
      <c r="L2" s="871"/>
      <c r="M2" s="871"/>
      <c r="N2" s="871"/>
      <c r="O2" s="871"/>
      <c r="P2" s="871"/>
      <c r="Q2" s="629"/>
      <c r="R2" s="629"/>
      <c r="S2" s="629"/>
      <c r="T2" s="629"/>
      <c r="U2" s="629"/>
      <c r="V2" s="629"/>
      <c r="W2" s="629"/>
      <c r="X2" s="629"/>
      <c r="Y2" s="629"/>
      <c r="Z2" s="629"/>
    </row>
    <row r="3" spans="1:26" s="634" customFormat="1" ht="35.1" customHeight="1" x14ac:dyDescent="0.2">
      <c r="A3" s="1121" t="s">
        <v>1305</v>
      </c>
      <c r="B3" s="915"/>
      <c r="C3" s="915"/>
      <c r="D3" s="915"/>
      <c r="E3" s="915"/>
      <c r="F3" s="915"/>
      <c r="G3" s="915"/>
      <c r="H3" s="915"/>
      <c r="I3" s="915"/>
      <c r="J3" s="915"/>
    </row>
    <row r="4" spans="1:26" s="59" customFormat="1" ht="15.75" thickBot="1" x14ac:dyDescent="0.25">
      <c r="A4" s="219"/>
      <c r="B4" s="220"/>
      <c r="C4" s="220"/>
      <c r="D4" s="220"/>
      <c r="E4" s="220"/>
      <c r="F4" s="220"/>
      <c r="G4" s="220"/>
      <c r="H4" s="220"/>
      <c r="I4" s="220"/>
      <c r="J4" s="62"/>
    </row>
    <row r="5" spans="1:26" ht="22.5" customHeight="1" thickTop="1" x14ac:dyDescent="0.2">
      <c r="A5" s="1151" t="s">
        <v>53</v>
      </c>
      <c r="B5" s="1096" t="s">
        <v>235</v>
      </c>
      <c r="C5" s="921" t="s">
        <v>140</v>
      </c>
      <c r="D5" s="921"/>
      <c r="E5" s="1096" t="s">
        <v>236</v>
      </c>
      <c r="F5" s="1096" t="s">
        <v>237</v>
      </c>
      <c r="G5" s="1096" t="s">
        <v>238</v>
      </c>
      <c r="H5" s="1096" t="s">
        <v>239</v>
      </c>
      <c r="I5" s="63" t="s">
        <v>120</v>
      </c>
      <c r="J5" s="1108" t="s">
        <v>191</v>
      </c>
    </row>
    <row r="6" spans="1:26" ht="24.75" customHeight="1" thickBot="1" x14ac:dyDescent="0.25">
      <c r="A6" s="1152"/>
      <c r="B6" s="1097"/>
      <c r="C6" s="1124"/>
      <c r="D6" s="1124"/>
      <c r="E6" s="1097"/>
      <c r="F6" s="1097"/>
      <c r="G6" s="1097"/>
      <c r="H6" s="1097"/>
      <c r="I6" s="168" t="s">
        <v>18</v>
      </c>
      <c r="J6" s="1109"/>
    </row>
    <row r="7" spans="1:26" ht="27" customHeight="1" thickBot="1" x14ac:dyDescent="0.25">
      <c r="A7" s="1153"/>
      <c r="B7" s="1098"/>
      <c r="C7" s="170" t="s">
        <v>240</v>
      </c>
      <c r="D7" s="170" t="s">
        <v>241</v>
      </c>
      <c r="E7" s="1098"/>
      <c r="F7" s="1098"/>
      <c r="G7" s="1098"/>
      <c r="H7" s="1098"/>
      <c r="I7" s="64" t="s">
        <v>120</v>
      </c>
      <c r="J7" s="1110"/>
    </row>
    <row r="8" spans="1:26" ht="15" customHeight="1" thickTop="1" x14ac:dyDescent="0.2">
      <c r="A8" s="792"/>
      <c r="B8" s="793"/>
      <c r="C8" s="792"/>
      <c r="D8" s="792"/>
      <c r="E8" s="792"/>
      <c r="F8" s="793"/>
      <c r="G8" s="793"/>
      <c r="H8" s="792"/>
      <c r="I8" s="792"/>
      <c r="J8" s="792"/>
    </row>
    <row r="9" spans="1:26" ht="15" customHeight="1" x14ac:dyDescent="0.2">
      <c r="A9" s="167" t="s">
        <v>54</v>
      </c>
      <c r="B9" s="179"/>
      <c r="C9" s="179"/>
      <c r="D9" s="179"/>
      <c r="E9" s="179"/>
      <c r="F9" s="179"/>
      <c r="G9" s="180"/>
      <c r="H9" s="179"/>
      <c r="I9" s="181"/>
      <c r="J9" s="188"/>
    </row>
    <row r="10" spans="1:26" ht="15" customHeight="1" thickBot="1" x14ac:dyDescent="0.25">
      <c r="A10" s="794"/>
      <c r="B10" s="795"/>
      <c r="C10" s="796"/>
      <c r="D10" s="795"/>
      <c r="E10" s="795"/>
      <c r="F10" s="795"/>
      <c r="G10" s="795"/>
      <c r="H10" s="795"/>
      <c r="I10" s="797"/>
      <c r="J10" s="798"/>
    </row>
    <row r="11" spans="1:26" ht="15" customHeight="1" x14ac:dyDescent="0.2">
      <c r="A11" s="74" t="s">
        <v>192</v>
      </c>
      <c r="B11" s="75">
        <v>21197768.96353</v>
      </c>
      <c r="C11" s="75">
        <v>79870748.8759</v>
      </c>
      <c r="D11" s="75">
        <v>16876109.813170001</v>
      </c>
      <c r="E11" s="75">
        <v>96746858.689070001</v>
      </c>
      <c r="F11" s="75">
        <v>27982352.801380001</v>
      </c>
      <c r="G11" s="75">
        <v>11666896.894929999</v>
      </c>
      <c r="H11" s="75">
        <v>932580.56304000004</v>
      </c>
      <c r="I11" s="75">
        <v>158526457.91194999</v>
      </c>
      <c r="J11" s="203">
        <v>70.306425828146388</v>
      </c>
    </row>
    <row r="12" spans="1:26" ht="15" customHeight="1" x14ac:dyDescent="0.2">
      <c r="A12" s="74" t="s">
        <v>242</v>
      </c>
      <c r="B12" s="75"/>
      <c r="C12" s="75">
        <v>43587044.136639997</v>
      </c>
      <c r="D12" s="75">
        <v>899587.14734000002</v>
      </c>
      <c r="E12" s="75">
        <v>44486631.283979997</v>
      </c>
      <c r="F12" s="75">
        <v>1489927.0384800001</v>
      </c>
      <c r="G12" s="75"/>
      <c r="H12" s="75">
        <v>943415.52049000002</v>
      </c>
      <c r="I12" s="75">
        <v>46919973.842949994</v>
      </c>
      <c r="J12" s="203">
        <v>20.808991157048144</v>
      </c>
    </row>
    <row r="13" spans="1:26" ht="15" customHeight="1" x14ac:dyDescent="0.2">
      <c r="A13" s="171" t="s">
        <v>243</v>
      </c>
      <c r="B13" s="75">
        <v>21197768.96353</v>
      </c>
      <c r="C13" s="75">
        <v>123457793.01254</v>
      </c>
      <c r="D13" s="75">
        <v>17775696.960510001</v>
      </c>
      <c r="E13" s="75">
        <v>141233489.97305</v>
      </c>
      <c r="F13" s="75">
        <v>29472279.83986</v>
      </c>
      <c r="G13" s="75">
        <v>11666896.894929999</v>
      </c>
      <c r="H13" s="75">
        <v>1875996.0835299999</v>
      </c>
      <c r="I13" s="75">
        <v>205446431.75490001</v>
      </c>
      <c r="J13" s="203">
        <v>91.115416985194557</v>
      </c>
    </row>
    <row r="14" spans="1:26" ht="15" customHeight="1" x14ac:dyDescent="0.2">
      <c r="A14" s="78" t="s">
        <v>295</v>
      </c>
      <c r="B14" s="75">
        <v>4455720.2991700005</v>
      </c>
      <c r="C14" s="75">
        <v>7807718.7532599997</v>
      </c>
      <c r="D14" s="75">
        <v>936564.95027000003</v>
      </c>
      <c r="E14" s="75">
        <v>8744283.7035300005</v>
      </c>
      <c r="F14" s="75">
        <v>6207093.8929999992</v>
      </c>
      <c r="G14" s="75">
        <v>498179.04011</v>
      </c>
      <c r="H14" s="75">
        <v>127621.32024</v>
      </c>
      <c r="I14" s="75">
        <v>20032898.256049998</v>
      </c>
      <c r="J14" s="203">
        <v>8.8845830148054521</v>
      </c>
    </row>
    <row r="15" spans="1:26" ht="15" customHeight="1" x14ac:dyDescent="0.2">
      <c r="A15" s="78" t="s">
        <v>296</v>
      </c>
      <c r="B15" s="75">
        <v>4230620.5925500002</v>
      </c>
      <c r="C15" s="75">
        <v>42933.08539</v>
      </c>
      <c r="D15" s="75">
        <v>44250.768459999999</v>
      </c>
      <c r="E15" s="75">
        <v>87183.85385</v>
      </c>
      <c r="F15" s="75">
        <v>5305861.5443599997</v>
      </c>
      <c r="G15" s="75">
        <v>3976.0579499999999</v>
      </c>
      <c r="H15" s="75">
        <v>1960.9192399999999</v>
      </c>
      <c r="I15" s="75">
        <v>9629602.9679499976</v>
      </c>
      <c r="J15" s="203">
        <v>4.2707253775689118</v>
      </c>
    </row>
    <row r="16" spans="1:26" ht="15" customHeight="1" x14ac:dyDescent="0.2">
      <c r="A16" s="78" t="s">
        <v>297</v>
      </c>
      <c r="B16" s="75">
        <v>225099.70662000001</v>
      </c>
      <c r="C16" s="75">
        <v>7764785.66787</v>
      </c>
      <c r="D16" s="75">
        <v>892314.18180999998</v>
      </c>
      <c r="E16" s="75">
        <v>8657099.8496799991</v>
      </c>
      <c r="F16" s="75">
        <v>901232.34863999998</v>
      </c>
      <c r="G16" s="75">
        <v>494202.98216000001</v>
      </c>
      <c r="H16" s="75">
        <v>125660.401</v>
      </c>
      <c r="I16" s="75">
        <v>10403295.2881</v>
      </c>
      <c r="J16" s="203">
        <v>4.6138576372365412</v>
      </c>
    </row>
    <row r="17" spans="1:10" ht="15" customHeight="1" thickBot="1" x14ac:dyDescent="0.25">
      <c r="A17" s="167" t="s">
        <v>199</v>
      </c>
      <c r="B17" s="75">
        <v>25653489.262699999</v>
      </c>
      <c r="C17" s="75">
        <v>131265511.7658</v>
      </c>
      <c r="D17" s="75">
        <v>18712261.910780001</v>
      </c>
      <c r="E17" s="75">
        <v>149977773.67658001</v>
      </c>
      <c r="F17" s="75">
        <v>35679373.732859999</v>
      </c>
      <c r="G17" s="75">
        <v>12165075.935039999</v>
      </c>
      <c r="H17" s="75">
        <v>2003617.40377</v>
      </c>
      <c r="I17" s="75">
        <v>225479330.01095</v>
      </c>
      <c r="J17" s="203">
        <v>100</v>
      </c>
    </row>
    <row r="18" spans="1:10" ht="15" customHeight="1" x14ac:dyDescent="0.2">
      <c r="A18" s="810"/>
      <c r="B18" s="822"/>
      <c r="C18" s="822"/>
      <c r="D18" s="822"/>
      <c r="E18" s="822"/>
      <c r="F18" s="822"/>
      <c r="G18" s="822"/>
      <c r="H18" s="822"/>
      <c r="I18" s="822"/>
      <c r="J18" s="813"/>
    </row>
    <row r="19" spans="1:10" ht="15" customHeight="1" x14ac:dyDescent="0.2">
      <c r="A19" s="167" t="s">
        <v>338</v>
      </c>
      <c r="B19" s="75"/>
      <c r="C19" s="75"/>
      <c r="D19" s="75"/>
      <c r="E19" s="75"/>
      <c r="F19" s="75"/>
      <c r="G19" s="75"/>
      <c r="H19" s="75"/>
      <c r="I19" s="75"/>
      <c r="J19" s="203"/>
    </row>
    <row r="20" spans="1:10" ht="15" customHeight="1" thickBot="1" x14ac:dyDescent="0.25">
      <c r="A20" s="794"/>
      <c r="B20" s="823"/>
      <c r="C20" s="823"/>
      <c r="D20" s="823"/>
      <c r="E20" s="823"/>
      <c r="F20" s="823"/>
      <c r="G20" s="823"/>
      <c r="H20" s="823"/>
      <c r="I20" s="823"/>
      <c r="J20" s="816"/>
    </row>
    <row r="21" spans="1:10" ht="15" customHeight="1" x14ac:dyDescent="0.2">
      <c r="A21" s="74" t="s">
        <v>247</v>
      </c>
      <c r="B21" s="75">
        <v>5057813.7812999999</v>
      </c>
      <c r="C21" s="75">
        <v>73266871.535439998</v>
      </c>
      <c r="D21" s="75">
        <v>22076583.369550001</v>
      </c>
      <c r="E21" s="75">
        <v>95343454.904990003</v>
      </c>
      <c r="F21" s="75">
        <v>684324.90070999996</v>
      </c>
      <c r="G21" s="75">
        <v>3355527.8431099998</v>
      </c>
      <c r="H21" s="75">
        <v>3224438.1147599998</v>
      </c>
      <c r="I21" s="75">
        <v>107665559.54486999</v>
      </c>
      <c r="J21" s="203">
        <v>47.749636092869977</v>
      </c>
    </row>
    <row r="22" spans="1:10" ht="15" customHeight="1" x14ac:dyDescent="0.2">
      <c r="A22" s="82" t="s">
        <v>275</v>
      </c>
      <c r="B22" s="75">
        <v>1335502.24162</v>
      </c>
      <c r="C22" s="75">
        <v>21903201.675930001</v>
      </c>
      <c r="D22" s="75">
        <v>7169835.5527299996</v>
      </c>
      <c r="E22" s="75">
        <v>29073037.228660002</v>
      </c>
      <c r="F22" s="75">
        <v>11700.701419999999</v>
      </c>
      <c r="G22" s="75">
        <v>182275.83861000001</v>
      </c>
      <c r="H22" s="75">
        <v>1056938.1963299999</v>
      </c>
      <c r="I22" s="75">
        <v>31659454.206640005</v>
      </c>
      <c r="J22" s="203">
        <v>14.040956306328619</v>
      </c>
    </row>
    <row r="23" spans="1:10" ht="15" customHeight="1" x14ac:dyDescent="0.2">
      <c r="A23" s="74" t="s">
        <v>249</v>
      </c>
      <c r="B23" s="75">
        <v>117620.96221</v>
      </c>
      <c r="C23" s="75">
        <v>1885007.7605099999</v>
      </c>
      <c r="D23" s="75">
        <v>601427.17160999996</v>
      </c>
      <c r="E23" s="75">
        <v>2486434.93212</v>
      </c>
      <c r="F23" s="75">
        <v>2799.3870400000001</v>
      </c>
      <c r="G23" s="75">
        <v>273762.13410999998</v>
      </c>
      <c r="H23" s="75">
        <v>88895.253970000005</v>
      </c>
      <c r="I23" s="75">
        <v>2969512.6694499999</v>
      </c>
      <c r="J23" s="203">
        <v>1.3169777776551805</v>
      </c>
    </row>
    <row r="24" spans="1:10" ht="15" customHeight="1" x14ac:dyDescent="0.2">
      <c r="A24" s="74" t="s">
        <v>300</v>
      </c>
      <c r="B24" s="75">
        <v>448420.19504999998</v>
      </c>
      <c r="C24" s="75">
        <v>7065377.29789</v>
      </c>
      <c r="D24" s="75">
        <v>2261176.5345399999</v>
      </c>
      <c r="E24" s="75">
        <v>9326553.8324299995</v>
      </c>
      <c r="F24" s="75">
        <v>282577.51838999998</v>
      </c>
      <c r="G24" s="75">
        <v>7232669.3315599998</v>
      </c>
      <c r="H24" s="75">
        <v>336692.19851999998</v>
      </c>
      <c r="I24" s="75">
        <v>17626913.07595</v>
      </c>
      <c r="J24" s="203">
        <v>7.8175294715901371</v>
      </c>
    </row>
    <row r="25" spans="1:10" ht="15" customHeight="1" x14ac:dyDescent="0.2">
      <c r="A25" s="74" t="s">
        <v>250</v>
      </c>
      <c r="B25" s="75">
        <v>5632113.1521299994</v>
      </c>
      <c r="C25" s="75">
        <v>28172235.188609999</v>
      </c>
      <c r="D25" s="75">
        <v>6244868.8895399999</v>
      </c>
      <c r="E25" s="75">
        <v>34417104.078149997</v>
      </c>
      <c r="F25" s="75">
        <v>5921683.5345100006</v>
      </c>
      <c r="G25" s="75">
        <v>948519.81396000006</v>
      </c>
      <c r="H25" s="75">
        <v>912329.98635000002</v>
      </c>
      <c r="I25" s="75">
        <v>47831750.565099999</v>
      </c>
      <c r="J25" s="203">
        <v>21.213363798259085</v>
      </c>
    </row>
    <row r="26" spans="1:10" ht="15" customHeight="1" x14ac:dyDescent="0.2">
      <c r="A26" s="82" t="s">
        <v>251</v>
      </c>
      <c r="B26" s="75">
        <v>1094872.3027900001</v>
      </c>
      <c r="C26" s="75">
        <v>0</v>
      </c>
      <c r="D26" s="75">
        <v>0</v>
      </c>
      <c r="E26" s="75">
        <v>0</v>
      </c>
      <c r="F26" s="75">
        <v>5057169.6179300006</v>
      </c>
      <c r="G26" s="75">
        <v>0</v>
      </c>
      <c r="H26" s="75">
        <v>0</v>
      </c>
      <c r="I26" s="75">
        <v>6152041.9207200008</v>
      </c>
      <c r="J26" s="203">
        <v>2.728428331067525</v>
      </c>
    </row>
    <row r="27" spans="1:10" ht="15" customHeight="1" x14ac:dyDescent="0.2">
      <c r="A27" s="87" t="s">
        <v>369</v>
      </c>
      <c r="B27" s="75">
        <v>1128071.72193</v>
      </c>
      <c r="C27" s="75"/>
      <c r="D27" s="75"/>
      <c r="E27" s="75">
        <v>0</v>
      </c>
      <c r="F27" s="75"/>
      <c r="G27" s="75"/>
      <c r="H27" s="75"/>
      <c r="I27" s="75">
        <v>1128071.72193</v>
      </c>
      <c r="J27" s="203">
        <v>0.50029939412859592</v>
      </c>
    </row>
    <row r="28" spans="1:10" ht="15" customHeight="1" x14ac:dyDescent="0.2">
      <c r="A28" s="87" t="s">
        <v>370</v>
      </c>
      <c r="B28" s="75"/>
      <c r="C28" s="75"/>
      <c r="D28" s="75"/>
      <c r="E28" s="75">
        <v>0</v>
      </c>
      <c r="F28" s="75">
        <v>6753758.5390400002</v>
      </c>
      <c r="G28" s="75"/>
      <c r="H28" s="75"/>
      <c r="I28" s="75">
        <v>6753758.5390400002</v>
      </c>
      <c r="J28" s="203">
        <v>2.9952894301717219</v>
      </c>
    </row>
    <row r="29" spans="1:10" ht="15" customHeight="1" x14ac:dyDescent="0.2">
      <c r="A29" s="87" t="s">
        <v>371</v>
      </c>
      <c r="B29" s="75">
        <v>-23705.65841</v>
      </c>
      <c r="C29" s="75"/>
      <c r="D29" s="75"/>
      <c r="E29" s="75">
        <v>0</v>
      </c>
      <c r="F29" s="75">
        <v>-224442.98365000001</v>
      </c>
      <c r="G29" s="75"/>
      <c r="H29" s="75"/>
      <c r="I29" s="75">
        <v>-248148.64206000001</v>
      </c>
      <c r="J29" s="203">
        <v>-0.11005383156316328</v>
      </c>
    </row>
    <row r="30" spans="1:10" ht="15" customHeight="1" x14ac:dyDescent="0.2">
      <c r="A30" s="87" t="s">
        <v>418</v>
      </c>
      <c r="B30" s="75">
        <v>-9493.76073</v>
      </c>
      <c r="C30" s="75"/>
      <c r="D30" s="75"/>
      <c r="E30" s="75">
        <v>0</v>
      </c>
      <c r="F30" s="75">
        <v>-94470.079190000004</v>
      </c>
      <c r="G30" s="75"/>
      <c r="H30" s="75"/>
      <c r="I30" s="75">
        <v>-103963.83992</v>
      </c>
      <c r="J30" s="203">
        <v>-4.6107924799559753E-2</v>
      </c>
    </row>
    <row r="31" spans="1:10" ht="15" customHeight="1" x14ac:dyDescent="0.2">
      <c r="A31" s="87" t="s">
        <v>419</v>
      </c>
      <c r="B31" s="75"/>
      <c r="C31" s="75"/>
      <c r="D31" s="75"/>
      <c r="E31" s="75">
        <v>0</v>
      </c>
      <c r="F31" s="75"/>
      <c r="G31" s="75"/>
      <c r="H31" s="75"/>
      <c r="I31" s="75">
        <v>0</v>
      </c>
      <c r="J31" s="203">
        <v>0</v>
      </c>
    </row>
    <row r="32" spans="1:10" ht="15" customHeight="1" x14ac:dyDescent="0.2">
      <c r="A32" s="87" t="s">
        <v>420</v>
      </c>
      <c r="B32" s="75"/>
      <c r="C32" s="75"/>
      <c r="D32" s="75"/>
      <c r="E32" s="75">
        <v>0</v>
      </c>
      <c r="F32" s="75">
        <v>-1377675.85827</v>
      </c>
      <c r="G32" s="75"/>
      <c r="H32" s="75"/>
      <c r="I32" s="75">
        <v>-1377675.85827</v>
      </c>
      <c r="J32" s="203">
        <v>-0.61099873687006945</v>
      </c>
    </row>
    <row r="33" spans="1:10" ht="15" customHeight="1" x14ac:dyDescent="0.2">
      <c r="A33" s="74" t="s">
        <v>254</v>
      </c>
      <c r="B33" s="75">
        <v>1431037.5634600001</v>
      </c>
      <c r="C33" s="75">
        <v>20725184.715179998</v>
      </c>
      <c r="D33" s="75">
        <v>6244868.8895399999</v>
      </c>
      <c r="E33" s="75">
        <v>26970053.604719996</v>
      </c>
      <c r="F33" s="75">
        <v>194434.13946999999</v>
      </c>
      <c r="G33" s="75">
        <v>948519.81396000006</v>
      </c>
      <c r="H33" s="75">
        <v>912329.98635000002</v>
      </c>
      <c r="I33" s="75">
        <v>30456375.107959997</v>
      </c>
      <c r="J33" s="203">
        <v>13.507391168175342</v>
      </c>
    </row>
    <row r="34" spans="1:10" ht="15" customHeight="1" x14ac:dyDescent="0.2">
      <c r="A34" s="190" t="s">
        <v>255</v>
      </c>
      <c r="B34" s="75">
        <v>2644348.4621599996</v>
      </c>
      <c r="C34" s="75">
        <v>7447050.4734300012</v>
      </c>
      <c r="D34" s="75">
        <v>0</v>
      </c>
      <c r="E34" s="75">
        <v>7447050.4734300012</v>
      </c>
      <c r="F34" s="75">
        <v>14906.394779999999</v>
      </c>
      <c r="G34" s="75">
        <v>0</v>
      </c>
      <c r="H34" s="75">
        <v>0</v>
      </c>
      <c r="I34" s="75">
        <v>10106305.330370001</v>
      </c>
      <c r="J34" s="203">
        <v>4.4821427001220941</v>
      </c>
    </row>
    <row r="35" spans="1:10" ht="15" customHeight="1" x14ac:dyDescent="0.2">
      <c r="A35" s="87" t="s">
        <v>401</v>
      </c>
      <c r="B35" s="75">
        <v>2213546.1354999999</v>
      </c>
      <c r="C35" s="75"/>
      <c r="D35" s="75"/>
      <c r="E35" s="75">
        <v>0</v>
      </c>
      <c r="F35" s="75"/>
      <c r="G35" s="75"/>
      <c r="H35" s="75"/>
      <c r="I35" s="75">
        <v>2213546.1354999999</v>
      </c>
      <c r="J35" s="203">
        <v>0.98170689765332497</v>
      </c>
    </row>
    <row r="36" spans="1:10" ht="15" customHeight="1" x14ac:dyDescent="0.2">
      <c r="A36" s="87" t="s">
        <v>402</v>
      </c>
      <c r="B36" s="75"/>
      <c r="C36" s="75">
        <v>3609247.5362200001</v>
      </c>
      <c r="D36" s="75"/>
      <c r="E36" s="75">
        <v>3609247.5362200001</v>
      </c>
      <c r="F36" s="75"/>
      <c r="G36" s="75"/>
      <c r="H36" s="75"/>
      <c r="I36" s="75">
        <v>3609247.5362200001</v>
      </c>
      <c r="J36" s="203">
        <v>1.6006999559758865</v>
      </c>
    </row>
    <row r="37" spans="1:10" ht="15" customHeight="1" x14ac:dyDescent="0.2">
      <c r="A37" s="87" t="s">
        <v>403</v>
      </c>
      <c r="B37" s="75"/>
      <c r="C37" s="75">
        <v>3553737.94839</v>
      </c>
      <c r="D37" s="75"/>
      <c r="E37" s="75">
        <v>3553737.94839</v>
      </c>
      <c r="F37" s="75"/>
      <c r="G37" s="75"/>
      <c r="H37" s="75"/>
      <c r="I37" s="75">
        <v>3553737.94839</v>
      </c>
      <c r="J37" s="203">
        <v>1.5760814741721201</v>
      </c>
    </row>
    <row r="38" spans="1:10" ht="15" customHeight="1" x14ac:dyDescent="0.2">
      <c r="A38" s="87" t="s">
        <v>404</v>
      </c>
      <c r="B38" s="75"/>
      <c r="C38" s="75"/>
      <c r="D38" s="75"/>
      <c r="E38" s="75">
        <v>0</v>
      </c>
      <c r="F38" s="75"/>
      <c r="G38" s="75"/>
      <c r="H38" s="75"/>
      <c r="I38" s="75">
        <v>0</v>
      </c>
      <c r="J38" s="203">
        <v>0</v>
      </c>
    </row>
    <row r="39" spans="1:10" ht="15" customHeight="1" x14ac:dyDescent="0.2">
      <c r="A39" s="87" t="s">
        <v>405</v>
      </c>
      <c r="B39" s="75"/>
      <c r="C39" s="75"/>
      <c r="D39" s="75"/>
      <c r="E39" s="75">
        <v>0</v>
      </c>
      <c r="F39" s="75">
        <v>14716.998939999999</v>
      </c>
      <c r="G39" s="75"/>
      <c r="H39" s="75"/>
      <c r="I39" s="75">
        <v>14716.998939999999</v>
      </c>
      <c r="J39" s="203">
        <v>6.5269836216407476E-3</v>
      </c>
    </row>
    <row r="40" spans="1:10" ht="15" customHeight="1" x14ac:dyDescent="0.2">
      <c r="A40" s="87" t="s">
        <v>406</v>
      </c>
      <c r="B40" s="75"/>
      <c r="C40" s="75"/>
      <c r="D40" s="75"/>
      <c r="E40" s="75">
        <v>0</v>
      </c>
      <c r="F40" s="75"/>
      <c r="G40" s="75"/>
      <c r="H40" s="75"/>
      <c r="I40" s="75">
        <v>0</v>
      </c>
      <c r="J40" s="203">
        <v>0</v>
      </c>
    </row>
    <row r="41" spans="1:10" ht="15" customHeight="1" x14ac:dyDescent="0.2">
      <c r="A41" s="87" t="s">
        <v>407</v>
      </c>
      <c r="B41" s="75"/>
      <c r="C41" s="75"/>
      <c r="D41" s="75"/>
      <c r="E41" s="75">
        <v>0</v>
      </c>
      <c r="F41" s="75"/>
      <c r="G41" s="75"/>
      <c r="H41" s="75"/>
      <c r="I41" s="75">
        <v>0</v>
      </c>
      <c r="J41" s="203">
        <v>0</v>
      </c>
    </row>
    <row r="42" spans="1:10" ht="15" customHeight="1" x14ac:dyDescent="0.2">
      <c r="A42" s="87" t="s">
        <v>408</v>
      </c>
      <c r="B42" s="75">
        <v>5436.7594799999997</v>
      </c>
      <c r="C42" s="75"/>
      <c r="D42" s="75"/>
      <c r="E42" s="75">
        <v>0</v>
      </c>
      <c r="F42" s="75"/>
      <c r="G42" s="75"/>
      <c r="H42" s="75"/>
      <c r="I42" s="75">
        <v>5436.7594799999997</v>
      </c>
      <c r="J42" s="203">
        <v>2.4112008314624549E-3</v>
      </c>
    </row>
    <row r="43" spans="1:10" ht="15" customHeight="1" x14ac:dyDescent="0.2">
      <c r="A43" s="87" t="s">
        <v>409</v>
      </c>
      <c r="B43" s="75">
        <v>424540.49056000001</v>
      </c>
      <c r="C43" s="75"/>
      <c r="D43" s="75"/>
      <c r="E43" s="75">
        <v>0</v>
      </c>
      <c r="F43" s="75"/>
      <c r="G43" s="75"/>
      <c r="H43" s="75"/>
      <c r="I43" s="75">
        <v>424540.49056000001</v>
      </c>
      <c r="J43" s="203">
        <v>0.1882835515518797</v>
      </c>
    </row>
    <row r="44" spans="1:10" ht="15" customHeight="1" x14ac:dyDescent="0.2">
      <c r="A44" s="87" t="s">
        <v>410</v>
      </c>
      <c r="B44" s="75">
        <v>815.36879999999996</v>
      </c>
      <c r="C44" s="75">
        <v>284226.58948999998</v>
      </c>
      <c r="D44" s="75"/>
      <c r="E44" s="75">
        <v>284226.58948999998</v>
      </c>
      <c r="F44" s="75"/>
      <c r="G44" s="75"/>
      <c r="H44" s="75"/>
      <c r="I44" s="75">
        <v>285041.95828999998</v>
      </c>
      <c r="J44" s="203">
        <v>0.1264160037534959</v>
      </c>
    </row>
    <row r="45" spans="1:10" ht="15" customHeight="1" x14ac:dyDescent="0.2">
      <c r="A45" s="87" t="s">
        <v>421</v>
      </c>
      <c r="B45" s="75">
        <v>9.7078199999999999</v>
      </c>
      <c r="C45" s="75">
        <v>-161.60067000000001</v>
      </c>
      <c r="D45" s="75"/>
      <c r="E45" s="75">
        <v>-161.60067000000001</v>
      </c>
      <c r="F45" s="75">
        <v>189.39583999999999</v>
      </c>
      <c r="G45" s="75"/>
      <c r="H45" s="75"/>
      <c r="I45" s="75">
        <v>37.502989999999983</v>
      </c>
      <c r="J45" s="203">
        <v>1.6632562283282783E-5</v>
      </c>
    </row>
    <row r="46" spans="1:10" ht="15" customHeight="1" x14ac:dyDescent="0.2">
      <c r="A46" s="87" t="s">
        <v>422</v>
      </c>
      <c r="B46" s="75">
        <v>461854.82371999999</v>
      </c>
      <c r="C46" s="75"/>
      <c r="D46" s="75"/>
      <c r="E46" s="75">
        <v>0</v>
      </c>
      <c r="F46" s="75">
        <v>655173.38233000005</v>
      </c>
      <c r="G46" s="75"/>
      <c r="H46" s="75"/>
      <c r="I46" s="75">
        <v>1117028.2060500002</v>
      </c>
      <c r="J46" s="203">
        <v>0.49540159889412194</v>
      </c>
    </row>
    <row r="47" spans="1:10" ht="15" customHeight="1" x14ac:dyDescent="0.2">
      <c r="A47" s="167" t="s">
        <v>413</v>
      </c>
      <c r="B47" s="75">
        <v>12591470.332309999</v>
      </c>
      <c r="C47" s="75">
        <v>132292693.45838</v>
      </c>
      <c r="D47" s="75">
        <v>38353891.517970003</v>
      </c>
      <c r="E47" s="75">
        <v>170646584.97635001</v>
      </c>
      <c r="F47" s="75">
        <v>6903086.0420700004</v>
      </c>
      <c r="G47" s="75">
        <v>11992754.961350001</v>
      </c>
      <c r="H47" s="75">
        <v>5619293.7499299999</v>
      </c>
      <c r="I47" s="75">
        <v>207753190.06200999</v>
      </c>
      <c r="J47" s="203">
        <v>92.138463446703</v>
      </c>
    </row>
    <row r="48" spans="1:10" ht="15" customHeight="1" x14ac:dyDescent="0.2">
      <c r="A48" s="82"/>
      <c r="B48" s="75"/>
      <c r="C48" s="75"/>
      <c r="D48" s="75"/>
      <c r="E48" s="75"/>
      <c r="F48" s="75"/>
      <c r="G48" s="75"/>
      <c r="H48" s="75"/>
      <c r="I48" s="75"/>
      <c r="J48" s="203"/>
    </row>
    <row r="49" spans="1:10" ht="15" customHeight="1" x14ac:dyDescent="0.2">
      <c r="A49" s="167" t="s">
        <v>265</v>
      </c>
      <c r="B49" s="75"/>
      <c r="C49" s="75"/>
      <c r="D49" s="75"/>
      <c r="E49" s="75"/>
      <c r="F49" s="75"/>
      <c r="G49" s="75"/>
      <c r="H49" s="75"/>
      <c r="I49" s="75"/>
      <c r="J49" s="203"/>
    </row>
    <row r="50" spans="1:10" ht="15" customHeight="1" x14ac:dyDescent="0.2">
      <c r="A50" s="192" t="s">
        <v>285</v>
      </c>
      <c r="B50" s="75">
        <v>254528.36129999999</v>
      </c>
      <c r="C50" s="75">
        <v>888351.34994999995</v>
      </c>
      <c r="D50" s="75">
        <v>195923.70740000001</v>
      </c>
      <c r="E50" s="75">
        <v>1084275.0573499999</v>
      </c>
      <c r="F50" s="75">
        <v>327330.85571999999</v>
      </c>
      <c r="G50" s="75">
        <v>137909.31625</v>
      </c>
      <c r="H50" s="75">
        <v>-80.72869</v>
      </c>
      <c r="I50" s="75">
        <v>1803962.8619299997</v>
      </c>
      <c r="J50" s="203">
        <v>0.80005686633998485</v>
      </c>
    </row>
    <row r="51" spans="1:10" ht="15" customHeight="1" x14ac:dyDescent="0.2">
      <c r="A51" s="193" t="s">
        <v>390</v>
      </c>
      <c r="B51" s="75">
        <v>44738.100870000002</v>
      </c>
      <c r="C51" s="75">
        <v>173039.61671999999</v>
      </c>
      <c r="D51" s="75">
        <v>53802.78198</v>
      </c>
      <c r="E51" s="75">
        <v>226842.39869999999</v>
      </c>
      <c r="F51" s="75">
        <v>44843.804629999999</v>
      </c>
      <c r="G51" s="75">
        <v>16088.956969999999</v>
      </c>
      <c r="H51" s="75">
        <v>7897.9758000000002</v>
      </c>
      <c r="I51" s="75">
        <v>340411.23697000003</v>
      </c>
      <c r="J51" s="203">
        <v>0.15097225850079851</v>
      </c>
    </row>
    <row r="52" spans="1:10" ht="15" customHeight="1" x14ac:dyDescent="0.2">
      <c r="A52" s="193" t="s">
        <v>267</v>
      </c>
      <c r="B52" s="75"/>
      <c r="C52" s="75">
        <v>1368874.26792</v>
      </c>
      <c r="D52" s="75"/>
      <c r="E52" s="75">
        <v>1368874.26792</v>
      </c>
      <c r="F52" s="75">
        <v>494261.92813999997</v>
      </c>
      <c r="G52" s="75">
        <v>20751.06191</v>
      </c>
      <c r="H52" s="75"/>
      <c r="I52" s="75">
        <v>1883887.2579699999</v>
      </c>
      <c r="J52" s="203">
        <v>0.83550330661285555</v>
      </c>
    </row>
    <row r="53" spans="1:10" ht="15" customHeight="1" x14ac:dyDescent="0.2">
      <c r="A53" s="115" t="s">
        <v>355</v>
      </c>
      <c r="B53" s="75">
        <v>103652.25112</v>
      </c>
      <c r="C53" s="75">
        <v>-207385.67602000001</v>
      </c>
      <c r="D53" s="75">
        <v>138724.07246</v>
      </c>
      <c r="E53" s="75">
        <v>-68661.603560000018</v>
      </c>
      <c r="F53" s="75">
        <v>-145354.65757000001</v>
      </c>
      <c r="G53" s="75">
        <v>96686.988679999995</v>
      </c>
      <c r="H53" s="75">
        <v>13677.02133</v>
      </c>
      <c r="I53" s="75"/>
      <c r="J53" s="203">
        <v>0</v>
      </c>
    </row>
    <row r="54" spans="1:10" ht="15" customHeight="1" x14ac:dyDescent="0.2">
      <c r="A54" s="192" t="s">
        <v>223</v>
      </c>
      <c r="B54" s="75">
        <v>103300.4768</v>
      </c>
      <c r="C54" s="75">
        <v>793753.87635000004</v>
      </c>
      <c r="D54" s="75"/>
      <c r="E54" s="75">
        <v>793753.87635000004</v>
      </c>
      <c r="F54" s="75"/>
      <c r="G54" s="75"/>
      <c r="H54" s="75"/>
      <c r="I54" s="75">
        <v>897054.3531500001</v>
      </c>
      <c r="J54" s="203">
        <v>0.39784327596965824</v>
      </c>
    </row>
    <row r="55" spans="1:10" ht="15" customHeight="1" x14ac:dyDescent="0.2">
      <c r="A55" s="167" t="s">
        <v>268</v>
      </c>
      <c r="B55" s="75">
        <v>506219.19008999999</v>
      </c>
      <c r="C55" s="75">
        <v>3016633.4349199999</v>
      </c>
      <c r="D55" s="75">
        <v>388450.56183999998</v>
      </c>
      <c r="E55" s="75">
        <v>3405083.99676</v>
      </c>
      <c r="F55" s="75">
        <v>721081.93091999996</v>
      </c>
      <c r="G55" s="75">
        <v>271436.32380999997</v>
      </c>
      <c r="H55" s="75">
        <v>21494.26844</v>
      </c>
      <c r="I55" s="75">
        <v>4925315.7100200001</v>
      </c>
      <c r="J55" s="203">
        <v>2.184375707423297</v>
      </c>
    </row>
    <row r="56" spans="1:10" ht="15" customHeight="1" x14ac:dyDescent="0.2">
      <c r="A56" s="193"/>
      <c r="B56" s="75"/>
      <c r="C56" s="75"/>
      <c r="D56" s="75"/>
      <c r="E56" s="75"/>
      <c r="F56" s="75"/>
      <c r="G56" s="75"/>
      <c r="H56" s="75"/>
      <c r="I56" s="75"/>
      <c r="J56" s="203"/>
    </row>
    <row r="57" spans="1:10" ht="15" customHeight="1" x14ac:dyDescent="0.2">
      <c r="A57" s="167" t="s">
        <v>307</v>
      </c>
      <c r="B57" s="75">
        <v>13097689.522399999</v>
      </c>
      <c r="C57" s="75">
        <v>135309326.8933</v>
      </c>
      <c r="D57" s="75">
        <v>38742342.079810001</v>
      </c>
      <c r="E57" s="75">
        <v>174051668.97310999</v>
      </c>
      <c r="F57" s="75">
        <v>7624167.9729900006</v>
      </c>
      <c r="G57" s="75">
        <v>12264191.285160001</v>
      </c>
      <c r="H57" s="75">
        <v>5640788.0183699997</v>
      </c>
      <c r="I57" s="75">
        <v>212678505.77203</v>
      </c>
      <c r="J57" s="203">
        <v>94.322839154126299</v>
      </c>
    </row>
    <row r="58" spans="1:10" ht="15" customHeight="1" x14ac:dyDescent="0.2">
      <c r="A58" s="193"/>
      <c r="B58" s="75"/>
      <c r="C58" s="75"/>
      <c r="D58" s="75"/>
      <c r="E58" s="75"/>
      <c r="F58" s="75"/>
      <c r="G58" s="75"/>
      <c r="H58" s="75"/>
      <c r="I58" s="75"/>
      <c r="J58" s="203"/>
    </row>
    <row r="59" spans="1:10" ht="15" customHeight="1" x14ac:dyDescent="0.2">
      <c r="A59" s="167" t="s">
        <v>335</v>
      </c>
      <c r="B59" s="75">
        <v>12555799.7403</v>
      </c>
      <c r="C59" s="75">
        <v>-4043815.1274999976</v>
      </c>
      <c r="D59" s="75">
        <v>-20030080.16903</v>
      </c>
      <c r="E59" s="75">
        <v>-24073895.296529997</v>
      </c>
      <c r="F59" s="75">
        <v>28055205.75987</v>
      </c>
      <c r="G59" s="75">
        <v>-99115.350120002404</v>
      </c>
      <c r="H59" s="75">
        <v>-3637170.6146</v>
      </c>
      <c r="I59" s="75">
        <v>12800824.238919999</v>
      </c>
      <c r="J59" s="203">
        <v>5.6771608458736997</v>
      </c>
    </row>
    <row r="60" spans="1:10" ht="15" customHeight="1" x14ac:dyDescent="0.2">
      <c r="A60" s="180"/>
      <c r="B60" s="75"/>
      <c r="C60" s="75"/>
      <c r="D60" s="75"/>
      <c r="E60" s="75"/>
      <c r="F60" s="75"/>
      <c r="G60" s="75"/>
      <c r="H60" s="75"/>
      <c r="I60" s="75"/>
      <c r="J60" s="203"/>
    </row>
    <row r="61" spans="1:10" ht="15" customHeight="1" x14ac:dyDescent="0.2">
      <c r="A61" s="194" t="s">
        <v>293</v>
      </c>
      <c r="B61" s="75">
        <v>302793.38114999997</v>
      </c>
      <c r="C61" s="75">
        <v>4241267.5832399996</v>
      </c>
      <c r="D61" s="75">
        <v>1259956.13689</v>
      </c>
      <c r="E61" s="75">
        <v>5501223.7201299993</v>
      </c>
      <c r="F61" s="75">
        <v>54621.499239999997</v>
      </c>
      <c r="G61" s="75">
        <v>281574.07238999999</v>
      </c>
      <c r="H61" s="75">
        <v>185097.83408</v>
      </c>
      <c r="I61" s="75">
        <v>6325310.5069899997</v>
      </c>
      <c r="J61" s="203">
        <v>2.8052728854049827</v>
      </c>
    </row>
    <row r="62" spans="1:10" ht="15" customHeight="1" x14ac:dyDescent="0.2">
      <c r="A62" s="194" t="s">
        <v>336</v>
      </c>
      <c r="B62" s="75">
        <v>5291965.8502799999</v>
      </c>
      <c r="C62" s="75"/>
      <c r="D62" s="75">
        <v>30891.57776</v>
      </c>
      <c r="E62" s="75">
        <v>30891.57776</v>
      </c>
      <c r="F62" s="75">
        <v>952286.93269000005</v>
      </c>
      <c r="G62" s="75"/>
      <c r="H62" s="75"/>
      <c r="I62" s="75">
        <v>6275144.3607299998</v>
      </c>
      <c r="J62" s="203">
        <v>2.7830242179738862</v>
      </c>
    </row>
    <row r="63" spans="1:10" ht="15" customHeight="1" x14ac:dyDescent="0.2">
      <c r="A63" s="115"/>
      <c r="B63" s="75"/>
      <c r="C63" s="75"/>
      <c r="D63" s="75"/>
      <c r="E63" s="75"/>
      <c r="F63" s="75"/>
      <c r="G63" s="75"/>
      <c r="H63" s="75"/>
      <c r="I63" s="75"/>
      <c r="J63" s="203"/>
    </row>
    <row r="64" spans="1:10" ht="15" customHeight="1" thickBot="1" x14ac:dyDescent="0.25">
      <c r="A64" s="167" t="s">
        <v>337</v>
      </c>
      <c r="B64" s="75">
        <v>6961040.50887</v>
      </c>
      <c r="C64" s="75">
        <v>-8285082.7107399972</v>
      </c>
      <c r="D64" s="75">
        <v>-21320927.883680001</v>
      </c>
      <c r="E64" s="75">
        <v>-29606010.594419997</v>
      </c>
      <c r="F64" s="75">
        <v>27048297.327940002</v>
      </c>
      <c r="G64" s="75">
        <v>-380689.42251000239</v>
      </c>
      <c r="H64" s="75">
        <v>-3822268.4486799999</v>
      </c>
      <c r="I64" s="75">
        <v>200369.37120000459</v>
      </c>
      <c r="J64" s="203">
        <v>8.8863742494832684E-2</v>
      </c>
    </row>
    <row r="65" spans="1:10" ht="3.75" customHeight="1" thickTop="1" x14ac:dyDescent="0.2">
      <c r="A65" s="166"/>
      <c r="B65" s="204"/>
      <c r="C65" s="204"/>
      <c r="D65" s="204"/>
      <c r="E65" s="204"/>
      <c r="F65" s="204"/>
      <c r="G65" s="204"/>
      <c r="H65" s="204"/>
      <c r="I65" s="204"/>
      <c r="J65" s="205"/>
    </row>
    <row r="66" spans="1:10" ht="15" customHeight="1" x14ac:dyDescent="0.2">
      <c r="A66" s="1180" t="s">
        <v>423</v>
      </c>
      <c r="B66" s="1180"/>
      <c r="C66" s="1180"/>
      <c r="D66" s="1180"/>
      <c r="E66" s="1180"/>
      <c r="F66" s="1180"/>
      <c r="G66" s="1180"/>
      <c r="H66" s="1180"/>
      <c r="I66" s="1180"/>
      <c r="J66" s="1180"/>
    </row>
    <row r="67" spans="1:10" ht="15" customHeight="1" x14ac:dyDescent="0.2">
      <c r="A67" s="174"/>
      <c r="B67" s="174"/>
      <c r="C67" s="174"/>
      <c r="D67" s="174"/>
      <c r="E67" s="174"/>
      <c r="F67" s="174"/>
      <c r="G67" s="174"/>
      <c r="H67" s="174"/>
      <c r="I67" s="174"/>
      <c r="J67" s="174"/>
    </row>
    <row r="68" spans="1:10" ht="15" customHeight="1" x14ac:dyDescent="0.2">
      <c r="A68" s="174"/>
      <c r="B68" s="174"/>
      <c r="C68" s="174"/>
      <c r="D68" s="174"/>
      <c r="E68" s="174"/>
      <c r="F68" s="174"/>
      <c r="G68" s="174"/>
      <c r="H68" s="174"/>
      <c r="I68" s="174"/>
      <c r="J68" s="174"/>
    </row>
    <row r="69" spans="1:10" x14ac:dyDescent="0.2">
      <c r="A69" s="26"/>
      <c r="B69" s="26"/>
      <c r="C69" s="26"/>
      <c r="D69" s="26"/>
      <c r="E69" s="26"/>
      <c r="F69" s="26"/>
      <c r="G69" s="26"/>
      <c r="H69" s="26"/>
      <c r="I69" s="26"/>
      <c r="J69" s="26"/>
    </row>
    <row r="70" spans="1:10" s="634" customFormat="1" ht="35.25" customHeight="1" x14ac:dyDescent="0.2">
      <c r="A70" s="1114" t="s">
        <v>1306</v>
      </c>
      <c r="B70" s="1114"/>
      <c r="C70" s="1114"/>
      <c r="D70" s="1114"/>
      <c r="E70" s="1114"/>
    </row>
    <row r="71" spans="1:10" s="634" customFormat="1" ht="15" customHeight="1" thickBot="1" x14ac:dyDescent="0.25">
      <c r="A71" s="865"/>
      <c r="B71" s="865"/>
      <c r="C71" s="865"/>
      <c r="D71" s="865"/>
      <c r="E71" s="865"/>
    </row>
    <row r="72" spans="1:10" ht="31.5" customHeight="1" thickTop="1" thickBot="1" x14ac:dyDescent="0.25">
      <c r="A72" s="1171" t="s">
        <v>574</v>
      </c>
      <c r="B72" s="1173" t="s">
        <v>18</v>
      </c>
      <c r="C72" s="929" t="s">
        <v>356</v>
      </c>
      <c r="D72" s="929"/>
      <c r="E72" s="1171" t="s">
        <v>357</v>
      </c>
    </row>
    <row r="73" spans="1:10" ht="34.5" customHeight="1" thickBot="1" x14ac:dyDescent="0.25">
      <c r="A73" s="1172"/>
      <c r="B73" s="1174"/>
      <c r="C73" s="175" t="s">
        <v>118</v>
      </c>
      <c r="D73" s="175" t="s">
        <v>358</v>
      </c>
      <c r="E73" s="1172"/>
    </row>
    <row r="74" spans="1:10" ht="15" customHeight="1" thickTop="1" x14ac:dyDescent="0.2">
      <c r="A74" s="105"/>
      <c r="B74" s="104"/>
      <c r="C74" s="105"/>
      <c r="D74" s="105"/>
      <c r="E74" s="105"/>
    </row>
    <row r="75" spans="1:10" ht="15" customHeight="1" x14ac:dyDescent="0.2">
      <c r="A75" s="121" t="s">
        <v>359</v>
      </c>
      <c r="B75" s="75">
        <v>225479330.01094997</v>
      </c>
      <c r="C75" s="75">
        <v>158526457.91194996</v>
      </c>
      <c r="D75" s="75">
        <v>46919973.842949986</v>
      </c>
      <c r="E75" s="75">
        <v>20032898.256049998</v>
      </c>
    </row>
    <row r="76" spans="1:10" ht="15" customHeight="1" x14ac:dyDescent="0.2">
      <c r="A76" s="107"/>
      <c r="B76" s="217"/>
      <c r="C76" s="217"/>
      <c r="D76" s="217"/>
      <c r="E76" s="217"/>
    </row>
    <row r="77" spans="1:10" ht="15" customHeight="1" x14ac:dyDescent="0.2">
      <c r="A77" s="122" t="s">
        <v>19</v>
      </c>
      <c r="B77" s="75">
        <v>2677118.6398300002</v>
      </c>
      <c r="C77" s="75">
        <v>1997435.5660000003</v>
      </c>
      <c r="D77" s="75">
        <v>662558.83273999987</v>
      </c>
      <c r="E77" s="75">
        <v>17124.241090000003</v>
      </c>
    </row>
    <row r="78" spans="1:10" ht="15" customHeight="1" x14ac:dyDescent="0.2">
      <c r="A78" s="122" t="s">
        <v>20</v>
      </c>
      <c r="B78" s="75">
        <v>8967274.4316900037</v>
      </c>
      <c r="C78" s="75">
        <v>6928646.1729000024</v>
      </c>
      <c r="D78" s="75">
        <v>1989039.6147999999</v>
      </c>
      <c r="E78" s="75">
        <v>49588.643989999997</v>
      </c>
    </row>
    <row r="79" spans="1:10" ht="15" customHeight="1" x14ac:dyDescent="0.2">
      <c r="A79" s="122" t="s">
        <v>21</v>
      </c>
      <c r="B79" s="75">
        <v>1749265.2104900004</v>
      </c>
      <c r="C79" s="75">
        <v>1346141.5257100002</v>
      </c>
      <c r="D79" s="75">
        <v>387651.13089000009</v>
      </c>
      <c r="E79" s="75">
        <v>15472.553889999999</v>
      </c>
    </row>
    <row r="80" spans="1:10" ht="15" customHeight="1" x14ac:dyDescent="0.2">
      <c r="A80" s="122" t="s">
        <v>22</v>
      </c>
      <c r="B80" s="75">
        <v>2101822.7012200002</v>
      </c>
      <c r="C80" s="75">
        <v>1680049.8293900001</v>
      </c>
      <c r="D80" s="75">
        <v>405763.44639</v>
      </c>
      <c r="E80" s="75">
        <v>16009.425440000003</v>
      </c>
    </row>
    <row r="81" spans="1:5" ht="15" customHeight="1" x14ac:dyDescent="0.2">
      <c r="A81" s="122" t="s">
        <v>23</v>
      </c>
      <c r="B81" s="75">
        <v>7500137.0440499997</v>
      </c>
      <c r="C81" s="75">
        <v>5828313.7590800002</v>
      </c>
      <c r="D81" s="75">
        <v>1614635.4552499999</v>
      </c>
      <c r="E81" s="75">
        <v>57187.829720000002</v>
      </c>
    </row>
    <row r="82" spans="1:5" ht="15" customHeight="1" x14ac:dyDescent="0.2">
      <c r="A82" s="122" t="s">
        <v>24</v>
      </c>
      <c r="B82" s="75">
        <v>1358168.0794400002</v>
      </c>
      <c r="C82" s="75">
        <v>1019614.1774600002</v>
      </c>
      <c r="D82" s="75">
        <v>326306.61515999999</v>
      </c>
      <c r="E82" s="75">
        <v>12247.286819999992</v>
      </c>
    </row>
    <row r="83" spans="1:5" ht="15" customHeight="1" x14ac:dyDescent="0.2">
      <c r="A83" s="122" t="s">
        <v>25</v>
      </c>
      <c r="B83" s="75">
        <v>2264049.0604099999</v>
      </c>
      <c r="C83" s="75">
        <v>1621742.15732</v>
      </c>
      <c r="D83" s="75">
        <v>620440.82670999994</v>
      </c>
      <c r="E83" s="75">
        <v>21866.076379999991</v>
      </c>
    </row>
    <row r="84" spans="1:5" ht="15" customHeight="1" x14ac:dyDescent="0.2">
      <c r="A84" s="122" t="s">
        <v>26</v>
      </c>
      <c r="B84" s="75">
        <v>8572086.1977200024</v>
      </c>
      <c r="C84" s="75">
        <v>6546923.9042000016</v>
      </c>
      <c r="D84" s="75">
        <v>1965365.1340300001</v>
      </c>
      <c r="E84" s="75">
        <v>59797.159490000005</v>
      </c>
    </row>
    <row r="85" spans="1:5" ht="15" customHeight="1" x14ac:dyDescent="0.2">
      <c r="A85" s="123" t="s">
        <v>27</v>
      </c>
      <c r="B85" s="75">
        <v>18556829.729529995</v>
      </c>
      <c r="C85" s="75">
        <v>0</v>
      </c>
      <c r="D85" s="75">
        <v>0</v>
      </c>
      <c r="E85" s="75">
        <v>18556829.729529995</v>
      </c>
    </row>
    <row r="86" spans="1:5" ht="15" customHeight="1" x14ac:dyDescent="0.2">
      <c r="A86" s="26" t="s">
        <v>1175</v>
      </c>
      <c r="B86" s="75">
        <v>21107580.746849999</v>
      </c>
      <c r="C86" s="75">
        <v>16966347.001119997</v>
      </c>
      <c r="D86" s="75">
        <v>4057091.6230800003</v>
      </c>
      <c r="E86" s="75">
        <v>84142.122650000048</v>
      </c>
    </row>
    <row r="87" spans="1:5" ht="15" customHeight="1" x14ac:dyDescent="0.2">
      <c r="A87" s="26" t="s">
        <v>562</v>
      </c>
      <c r="B87" s="75">
        <v>21248518.819419995</v>
      </c>
      <c r="C87" s="75">
        <v>16605848.028899997</v>
      </c>
      <c r="D87" s="75">
        <v>4498406.0690599997</v>
      </c>
      <c r="E87" s="75">
        <v>144264.72146000003</v>
      </c>
    </row>
    <row r="88" spans="1:5" ht="15" customHeight="1" x14ac:dyDescent="0.2">
      <c r="A88" s="26" t="s">
        <v>28</v>
      </c>
      <c r="B88" s="75">
        <v>2332535.8798800004</v>
      </c>
      <c r="C88" s="75">
        <v>1745498.5104500004</v>
      </c>
      <c r="D88" s="75">
        <v>562638.68516999995</v>
      </c>
      <c r="E88" s="75">
        <v>24398.684260000002</v>
      </c>
    </row>
    <row r="89" spans="1:5" ht="15" customHeight="1" x14ac:dyDescent="0.2">
      <c r="A89" s="26" t="s">
        <v>29</v>
      </c>
      <c r="B89" s="75">
        <v>8129312.5176900001</v>
      </c>
      <c r="C89" s="75">
        <v>6111060.3765500002</v>
      </c>
      <c r="D89" s="75">
        <v>1955371.4369099997</v>
      </c>
      <c r="E89" s="75">
        <v>62880.704230000003</v>
      </c>
    </row>
    <row r="90" spans="1:5" ht="15" customHeight="1" x14ac:dyDescent="0.2">
      <c r="A90" s="26" t="s">
        <v>30</v>
      </c>
      <c r="B90" s="75">
        <v>2133733.4241800006</v>
      </c>
      <c r="C90" s="75">
        <v>1562803.1893800003</v>
      </c>
      <c r="D90" s="75">
        <v>535780.49156999995</v>
      </c>
      <c r="E90" s="75">
        <v>35149.743229999993</v>
      </c>
    </row>
    <row r="91" spans="1:5" ht="15" customHeight="1" x14ac:dyDescent="0.2">
      <c r="A91" s="26" t="s">
        <v>31</v>
      </c>
      <c r="B91" s="75">
        <v>2336949.1510299998</v>
      </c>
      <c r="C91" s="75">
        <v>1766981.3259899998</v>
      </c>
      <c r="D91" s="75">
        <v>556206.56926000002</v>
      </c>
      <c r="E91" s="75">
        <v>13761.25578</v>
      </c>
    </row>
    <row r="92" spans="1:5" ht="15" customHeight="1" x14ac:dyDescent="0.2">
      <c r="A92" s="26" t="s">
        <v>32</v>
      </c>
      <c r="B92" s="75">
        <v>16343657.517859997</v>
      </c>
      <c r="C92" s="75">
        <v>12332720.509199997</v>
      </c>
      <c r="D92" s="75">
        <v>3927708.2913099993</v>
      </c>
      <c r="E92" s="75">
        <v>83228.717349999992</v>
      </c>
    </row>
    <row r="93" spans="1:5" ht="15" customHeight="1" x14ac:dyDescent="0.2">
      <c r="A93" s="26" t="s">
        <v>565</v>
      </c>
      <c r="B93" s="75">
        <v>10143056.796860002</v>
      </c>
      <c r="C93" s="75">
        <v>7780521.1957300007</v>
      </c>
      <c r="D93" s="75">
        <v>2288455.43126</v>
      </c>
      <c r="E93" s="75">
        <v>74080.169869999969</v>
      </c>
    </row>
    <row r="94" spans="1:5" ht="15" customHeight="1" x14ac:dyDescent="0.2">
      <c r="A94" s="26" t="s">
        <v>563</v>
      </c>
      <c r="B94" s="75">
        <v>6945897.2466799989</v>
      </c>
      <c r="C94" s="75">
        <v>5311940.262409999</v>
      </c>
      <c r="D94" s="75">
        <v>1569790.6936000001</v>
      </c>
      <c r="E94" s="75">
        <v>64166.290669999995</v>
      </c>
    </row>
    <row r="95" spans="1:5" ht="15" customHeight="1" x14ac:dyDescent="0.2">
      <c r="A95" s="122" t="s">
        <v>33</v>
      </c>
      <c r="B95" s="75">
        <v>4434580.9143099999</v>
      </c>
      <c r="C95" s="75">
        <v>3325886.8557599997</v>
      </c>
      <c r="D95" s="75">
        <v>1081311.5354300002</v>
      </c>
      <c r="E95" s="75">
        <v>27382.523119999991</v>
      </c>
    </row>
    <row r="96" spans="1:5" ht="15" customHeight="1" x14ac:dyDescent="0.2">
      <c r="A96" s="122" t="s">
        <v>34</v>
      </c>
      <c r="B96" s="75">
        <v>2640426.56213</v>
      </c>
      <c r="C96" s="75">
        <v>1923699.01581</v>
      </c>
      <c r="D96" s="75">
        <v>565790.60935999989</v>
      </c>
      <c r="E96" s="75">
        <v>150936.93696000002</v>
      </c>
    </row>
    <row r="97" spans="1:5" ht="15" customHeight="1" x14ac:dyDescent="0.2">
      <c r="A97" s="122" t="s">
        <v>35</v>
      </c>
      <c r="B97" s="75">
        <v>1410545.2636099998</v>
      </c>
      <c r="C97" s="75">
        <v>1048810.2851499999</v>
      </c>
      <c r="D97" s="75">
        <v>347075.13472000009</v>
      </c>
      <c r="E97" s="75">
        <v>14659.843740000004</v>
      </c>
    </row>
    <row r="98" spans="1:5" ht="15" customHeight="1" x14ac:dyDescent="0.2">
      <c r="A98" s="122" t="s">
        <v>36</v>
      </c>
      <c r="B98" s="75">
        <v>17077316.280700002</v>
      </c>
      <c r="C98" s="75">
        <v>13384280.105660005</v>
      </c>
      <c r="D98" s="75">
        <v>3596874.7226699996</v>
      </c>
      <c r="E98" s="75">
        <v>96161.452370000014</v>
      </c>
    </row>
    <row r="99" spans="1:5" ht="15" customHeight="1" x14ac:dyDescent="0.2">
      <c r="A99" s="122" t="s">
        <v>37</v>
      </c>
      <c r="B99" s="75">
        <v>2105397.3131699995</v>
      </c>
      <c r="C99" s="75">
        <v>1522161.3913199999</v>
      </c>
      <c r="D99" s="75">
        <v>566349.22372999985</v>
      </c>
      <c r="E99" s="75">
        <v>16886.698119999997</v>
      </c>
    </row>
    <row r="100" spans="1:5" ht="15" customHeight="1" x14ac:dyDescent="0.2">
      <c r="A100" s="122" t="s">
        <v>38</v>
      </c>
      <c r="B100" s="75">
        <v>5861789.1122099999</v>
      </c>
      <c r="C100" s="75">
        <v>4403110.0883599995</v>
      </c>
      <c r="D100" s="75">
        <v>1390769.7842000006</v>
      </c>
      <c r="E100" s="75">
        <v>67909.239650000003</v>
      </c>
    </row>
    <row r="101" spans="1:5" ht="15" customHeight="1" x14ac:dyDescent="0.2">
      <c r="A101" s="122" t="s">
        <v>39</v>
      </c>
      <c r="B101" s="75">
        <v>4865251.0537999999</v>
      </c>
      <c r="C101" s="75">
        <v>3796921.7781100003</v>
      </c>
      <c r="D101" s="75">
        <v>1046628.5784299999</v>
      </c>
      <c r="E101" s="75">
        <v>21700.697260000001</v>
      </c>
    </row>
    <row r="102" spans="1:5" ht="15" customHeight="1" x14ac:dyDescent="0.2">
      <c r="A102" s="122" t="s">
        <v>40</v>
      </c>
      <c r="B102" s="75">
        <v>3388859.0250300001</v>
      </c>
      <c r="C102" s="75">
        <v>2553531.52795</v>
      </c>
      <c r="D102" s="75">
        <v>819685.81110000017</v>
      </c>
      <c r="E102" s="75">
        <v>15641.68598</v>
      </c>
    </row>
    <row r="103" spans="1:5" ht="15" customHeight="1" x14ac:dyDescent="0.2">
      <c r="A103" s="122" t="s">
        <v>41</v>
      </c>
      <c r="B103" s="75">
        <v>3870109.791710001</v>
      </c>
      <c r="C103" s="75">
        <v>2930700.5371000008</v>
      </c>
      <c r="D103" s="75">
        <v>916919.2813400001</v>
      </c>
      <c r="E103" s="75">
        <v>22489.973270000006</v>
      </c>
    </row>
    <row r="104" spans="1:5" ht="15" customHeight="1" x14ac:dyDescent="0.2">
      <c r="A104" s="122" t="s">
        <v>42</v>
      </c>
      <c r="B104" s="75">
        <v>5006661.7947399998</v>
      </c>
      <c r="C104" s="75">
        <v>3701730.5248599993</v>
      </c>
      <c r="D104" s="75">
        <v>1257817.7572900001</v>
      </c>
      <c r="E104" s="75">
        <v>47113.512589999998</v>
      </c>
    </row>
    <row r="105" spans="1:5" ht="15" customHeight="1" x14ac:dyDescent="0.2">
      <c r="A105" s="122" t="s">
        <v>43</v>
      </c>
      <c r="B105" s="75">
        <v>5690148.8667199994</v>
      </c>
      <c r="C105" s="75">
        <v>4306389.8464699993</v>
      </c>
      <c r="D105" s="75">
        <v>1337125.9839300003</v>
      </c>
      <c r="E105" s="75">
        <v>46633.036320000021</v>
      </c>
    </row>
    <row r="106" spans="1:5" ht="15" customHeight="1" x14ac:dyDescent="0.2">
      <c r="A106" s="122" t="s">
        <v>44</v>
      </c>
      <c r="B106" s="75">
        <v>2222903.4257100001</v>
      </c>
      <c r="C106" s="75">
        <v>1665343.5109699997</v>
      </c>
      <c r="D106" s="75">
        <v>539689.99103999999</v>
      </c>
      <c r="E106" s="75">
        <v>17869.923700000003</v>
      </c>
    </row>
    <row r="107" spans="1:5" ht="15" customHeight="1" x14ac:dyDescent="0.2">
      <c r="A107" s="122" t="s">
        <v>45</v>
      </c>
      <c r="B107" s="75">
        <v>7833769.3011700017</v>
      </c>
      <c r="C107" s="75">
        <v>6017705.4652600018</v>
      </c>
      <c r="D107" s="75">
        <v>1768085.20337</v>
      </c>
      <c r="E107" s="75">
        <v>47978.632539999991</v>
      </c>
    </row>
    <row r="108" spans="1:5" ht="15" customHeight="1" x14ac:dyDescent="0.2">
      <c r="A108" s="122" t="s">
        <v>46</v>
      </c>
      <c r="B108" s="75">
        <v>929166.30003000016</v>
      </c>
      <c r="C108" s="75">
        <v>671766.77343000018</v>
      </c>
      <c r="D108" s="75">
        <v>225676.94787999999</v>
      </c>
      <c r="E108" s="75">
        <v>31722.578719999998</v>
      </c>
    </row>
    <row r="109" spans="1:5" ht="15" customHeight="1" x14ac:dyDescent="0.2">
      <c r="A109" s="122" t="s">
        <v>47</v>
      </c>
      <c r="B109" s="75">
        <v>5442033.0513399998</v>
      </c>
      <c r="C109" s="75">
        <v>3948331.4347899994</v>
      </c>
      <c r="D109" s="75">
        <v>1462421.8353599999</v>
      </c>
      <c r="E109" s="75">
        <v>31279.78119000002</v>
      </c>
    </row>
    <row r="110" spans="1:5" ht="15" customHeight="1" x14ac:dyDescent="0.2">
      <c r="A110" s="122" t="s">
        <v>48</v>
      </c>
      <c r="B110" s="75">
        <v>3307442.4192200014</v>
      </c>
      <c r="C110" s="75">
        <v>2492025.2188500012</v>
      </c>
      <c r="D110" s="75">
        <v>794084.24044000008</v>
      </c>
      <c r="E110" s="75">
        <v>21332.959929999994</v>
      </c>
    </row>
    <row r="111" spans="1:5" ht="15" customHeight="1" x14ac:dyDescent="0.2">
      <c r="A111" s="122" t="s">
        <v>49</v>
      </c>
      <c r="B111" s="75">
        <v>3137520.3961</v>
      </c>
      <c r="C111" s="75">
        <v>2336634.7767699999</v>
      </c>
      <c r="D111" s="75">
        <v>850416.42458999995</v>
      </c>
      <c r="E111" s="75">
        <v>-49530.805260000016</v>
      </c>
    </row>
    <row r="112" spans="1:5" ht="15" customHeight="1" thickBot="1" x14ac:dyDescent="0.25">
      <c r="A112" s="122" t="s">
        <v>50</v>
      </c>
      <c r="B112" s="75">
        <v>1787415.9444200001</v>
      </c>
      <c r="C112" s="75">
        <v>1344841.2835400002</v>
      </c>
      <c r="D112" s="75">
        <v>430040.43088</v>
      </c>
      <c r="E112" s="75">
        <v>12534.230000000007</v>
      </c>
    </row>
    <row r="113" spans="1:18" ht="9" customHeight="1" thickTop="1" x14ac:dyDescent="0.2">
      <c r="A113" s="125"/>
      <c r="B113" s="204"/>
      <c r="C113" s="204"/>
      <c r="D113" s="204"/>
      <c r="E113" s="204"/>
    </row>
    <row r="114" spans="1:18" ht="39" customHeight="1" x14ac:dyDescent="0.2">
      <c r="A114" s="1201" t="s">
        <v>575</v>
      </c>
      <c r="B114" s="1201"/>
      <c r="C114" s="1201"/>
      <c r="D114" s="1201"/>
      <c r="E114" s="1201"/>
    </row>
    <row r="115" spans="1:18" ht="18" customHeight="1" x14ac:dyDescent="0.2">
      <c r="A115" s="1177" t="s">
        <v>189</v>
      </c>
      <c r="B115" s="1177"/>
      <c r="C115" s="1177"/>
      <c r="D115" s="1177"/>
      <c r="E115" s="1177"/>
      <c r="F115" s="126"/>
      <c r="G115" s="126"/>
      <c r="H115" s="126"/>
      <c r="I115" s="126"/>
      <c r="J115" s="126"/>
      <c r="K115" s="126"/>
      <c r="L115" s="126"/>
      <c r="M115" s="54"/>
      <c r="N115" s="127"/>
      <c r="O115" s="128"/>
      <c r="P115" s="127"/>
      <c r="Q115" s="54"/>
      <c r="R115" s="54"/>
    </row>
    <row r="116" spans="1:18" x14ac:dyDescent="0.2"/>
    <row r="117" spans="1:18" x14ac:dyDescent="0.2"/>
    <row r="118" spans="1:18" x14ac:dyDescent="0.2"/>
    <row r="119" spans="1:18" s="634" customFormat="1" ht="35.1" customHeight="1" thickBot="1" x14ac:dyDescent="0.25">
      <c r="A119" s="935" t="s">
        <v>1269</v>
      </c>
      <c r="B119" s="935"/>
      <c r="C119" s="935"/>
      <c r="D119" s="935"/>
      <c r="E119" s="935"/>
      <c r="F119" s="935"/>
      <c r="G119" s="935"/>
      <c r="H119" s="935"/>
      <c r="I119" s="935"/>
      <c r="J119" s="935"/>
      <c r="K119" s="935"/>
      <c r="L119" s="935"/>
      <c r="M119" s="935"/>
      <c r="N119" s="935"/>
      <c r="O119" s="935"/>
      <c r="P119" s="935"/>
    </row>
    <row r="120" spans="1:18" ht="16.5" thickTop="1" thickBot="1" x14ac:dyDescent="0.25">
      <c r="A120" s="1164" t="s">
        <v>574</v>
      </c>
      <c r="B120" s="1167" t="s">
        <v>55</v>
      </c>
      <c r="C120" s="1167"/>
      <c r="D120" s="1167"/>
      <c r="E120" s="1167"/>
      <c r="F120" s="1167"/>
      <c r="G120" s="1167"/>
      <c r="H120" s="1167"/>
      <c r="I120" s="1167"/>
      <c r="J120" s="1167"/>
      <c r="K120" s="1167"/>
      <c r="L120" s="1167"/>
      <c r="M120" s="1167"/>
      <c r="N120" s="1167"/>
      <c r="O120" s="1167"/>
      <c r="P120" s="1141" t="s">
        <v>187</v>
      </c>
    </row>
    <row r="121" spans="1:18" ht="30.75" customHeight="1" thickBot="1" x14ac:dyDescent="0.25">
      <c r="A121" s="1165"/>
      <c r="B121" s="1145" t="s">
        <v>229</v>
      </c>
      <c r="C121" s="1145" t="s">
        <v>360</v>
      </c>
      <c r="D121" s="1145" t="s">
        <v>124</v>
      </c>
      <c r="E121" s="1145" t="s">
        <v>123</v>
      </c>
      <c r="F121" s="1145" t="s">
        <v>114</v>
      </c>
      <c r="G121" s="1145" t="s">
        <v>127</v>
      </c>
      <c r="H121" s="1145" t="s">
        <v>361</v>
      </c>
      <c r="I121" s="939" t="s">
        <v>228</v>
      </c>
      <c r="J121" s="939"/>
      <c r="K121" s="939"/>
      <c r="L121" s="939"/>
      <c r="M121" s="939"/>
      <c r="N121" s="1145" t="s">
        <v>424</v>
      </c>
      <c r="O121" s="1145" t="s">
        <v>363</v>
      </c>
      <c r="P121" s="1142"/>
    </row>
    <row r="122" spans="1:18" ht="30.75" customHeight="1" x14ac:dyDescent="0.2">
      <c r="A122" s="1165"/>
      <c r="B122" s="1142"/>
      <c r="C122" s="1146"/>
      <c r="D122" s="1142"/>
      <c r="E122" s="1142"/>
      <c r="F122" s="1142"/>
      <c r="G122" s="1142"/>
      <c r="H122" s="1142"/>
      <c r="I122" s="1145" t="s">
        <v>364</v>
      </c>
      <c r="J122" s="1145" t="s">
        <v>365</v>
      </c>
      <c r="K122" s="1145" t="s">
        <v>366</v>
      </c>
      <c r="L122" s="1145" t="s">
        <v>367</v>
      </c>
      <c r="M122" s="1145" t="s">
        <v>368</v>
      </c>
      <c r="N122" s="1142"/>
      <c r="O122" s="1142"/>
      <c r="P122" s="1142"/>
    </row>
    <row r="123" spans="1:18" ht="36" customHeight="1" thickBot="1" x14ac:dyDescent="0.25">
      <c r="A123" s="1166"/>
      <c r="B123" s="1143"/>
      <c r="C123" s="1147"/>
      <c r="D123" s="1143"/>
      <c r="E123" s="1143"/>
      <c r="F123" s="1143"/>
      <c r="G123" s="1143"/>
      <c r="H123" s="1143"/>
      <c r="I123" s="1143"/>
      <c r="J123" s="1143"/>
      <c r="K123" s="1143"/>
      <c r="L123" s="1143"/>
      <c r="M123" s="1143"/>
      <c r="N123" s="1143"/>
      <c r="O123" s="1143"/>
      <c r="P123" s="1143"/>
    </row>
    <row r="124" spans="1:18" ht="15.75" customHeight="1" thickTop="1" x14ac:dyDescent="0.2">
      <c r="A124" s="9"/>
      <c r="B124" s="9"/>
      <c r="C124" s="9"/>
      <c r="D124" s="9"/>
      <c r="E124" s="9"/>
      <c r="F124" s="9"/>
      <c r="G124" s="9"/>
      <c r="H124" s="9"/>
      <c r="I124" s="9"/>
      <c r="J124" s="9"/>
      <c r="K124" s="9"/>
      <c r="L124" s="9"/>
      <c r="M124" s="9"/>
      <c r="N124" s="9"/>
      <c r="O124" s="9"/>
      <c r="P124" s="9"/>
    </row>
    <row r="125" spans="1:18" ht="15.75" customHeight="1" x14ac:dyDescent="0.2">
      <c r="A125" s="13" t="s">
        <v>359</v>
      </c>
      <c r="B125" s="21">
        <v>225278960.63974997</v>
      </c>
      <c r="C125" s="21">
        <v>107665559.54487002</v>
      </c>
      <c r="D125" s="21">
        <v>31659454.206640001</v>
      </c>
      <c r="E125" s="21">
        <v>2969512.6694499995</v>
      </c>
      <c r="F125" s="21">
        <v>17626913.07595</v>
      </c>
      <c r="G125" s="21">
        <v>47831750.565099992</v>
      </c>
      <c r="H125" s="21">
        <v>207753190.06200999</v>
      </c>
      <c r="I125" s="21">
        <v>897054.3531500001</v>
      </c>
      <c r="J125" s="21">
        <v>340411.23697000009</v>
      </c>
      <c r="K125" s="21">
        <v>1803962.8619300001</v>
      </c>
      <c r="L125" s="21">
        <v>1883887.2579700002</v>
      </c>
      <c r="M125" s="21">
        <v>4925315.7100200001</v>
      </c>
      <c r="N125" s="21">
        <v>6325310.5069899997</v>
      </c>
      <c r="O125" s="21">
        <v>6275144.3607299998</v>
      </c>
      <c r="P125" s="21">
        <v>200369.37119999528</v>
      </c>
    </row>
    <row r="126" spans="1:18" ht="15.75" customHeight="1" x14ac:dyDescent="0.2">
      <c r="A126" s="101"/>
      <c r="B126" s="21">
        <v>0</v>
      </c>
      <c r="C126" s="21">
        <v>0</v>
      </c>
      <c r="D126" s="21">
        <v>0</v>
      </c>
      <c r="E126" s="21">
        <v>0</v>
      </c>
      <c r="F126" s="21">
        <v>0</v>
      </c>
      <c r="G126" s="21">
        <v>0</v>
      </c>
      <c r="H126" s="21">
        <v>0</v>
      </c>
      <c r="I126" s="21">
        <v>0</v>
      </c>
      <c r="J126" s="21">
        <v>0</v>
      </c>
      <c r="K126" s="21">
        <v>0</v>
      </c>
      <c r="L126" s="21">
        <v>0</v>
      </c>
      <c r="M126" s="21">
        <v>0</v>
      </c>
      <c r="N126" s="21">
        <v>0</v>
      </c>
      <c r="O126" s="21">
        <v>0</v>
      </c>
      <c r="P126" s="21">
        <v>0</v>
      </c>
    </row>
    <row r="127" spans="1:18" ht="15.75" customHeight="1" x14ac:dyDescent="0.2">
      <c r="A127" s="22" t="s">
        <v>19</v>
      </c>
      <c r="B127" s="21">
        <v>2639905.98593</v>
      </c>
      <c r="C127" s="21">
        <v>1312689.34005</v>
      </c>
      <c r="D127" s="21">
        <v>460690.027</v>
      </c>
      <c r="E127" s="21">
        <v>29106.293600000001</v>
      </c>
      <c r="F127" s="21">
        <v>194773.63246000002</v>
      </c>
      <c r="G127" s="21">
        <v>526554.73875000002</v>
      </c>
      <c r="H127" s="21">
        <v>2523814.03186</v>
      </c>
      <c r="I127" s="21">
        <v>196.11903000000001</v>
      </c>
      <c r="J127" s="21">
        <v>317.37392</v>
      </c>
      <c r="K127" s="21">
        <v>22066.362239999999</v>
      </c>
      <c r="L127" s="21">
        <v>24074.066899999994</v>
      </c>
      <c r="M127" s="21">
        <v>46653.922089999993</v>
      </c>
      <c r="N127" s="21">
        <v>69438.03198</v>
      </c>
      <c r="O127" s="21">
        <v>0</v>
      </c>
      <c r="P127" s="21">
        <v>37212.653900000267</v>
      </c>
    </row>
    <row r="128" spans="1:18" ht="15.75" customHeight="1" x14ac:dyDescent="0.2">
      <c r="A128" s="22" t="s">
        <v>20</v>
      </c>
      <c r="B128" s="21">
        <v>8419848.9795900006</v>
      </c>
      <c r="C128" s="21">
        <v>4290082.7290600007</v>
      </c>
      <c r="D128" s="21">
        <v>1089569.4061299998</v>
      </c>
      <c r="E128" s="21">
        <v>77882.580290000013</v>
      </c>
      <c r="F128" s="21">
        <v>727991.86060000013</v>
      </c>
      <c r="G128" s="21">
        <v>1924734.8414800002</v>
      </c>
      <c r="H128" s="21">
        <v>8110261.4175600009</v>
      </c>
      <c r="I128" s="21">
        <v>4876.5428099999999</v>
      </c>
      <c r="J128" s="21">
        <v>277.64227</v>
      </c>
      <c r="K128" s="21">
        <v>81177.869189999998</v>
      </c>
      <c r="L128" s="21">
        <v>51578.993000000009</v>
      </c>
      <c r="M128" s="21">
        <v>137911.04727000001</v>
      </c>
      <c r="N128" s="21">
        <v>171676.51475999999</v>
      </c>
      <c r="O128" s="21">
        <v>0</v>
      </c>
      <c r="P128" s="21">
        <v>547425.45210000314</v>
      </c>
    </row>
    <row r="129" spans="1:16" ht="15.75" customHeight="1" x14ac:dyDescent="0.2">
      <c r="A129" s="22" t="s">
        <v>21</v>
      </c>
      <c r="B129" s="21">
        <v>1823973.0926999997</v>
      </c>
      <c r="C129" s="21">
        <v>1080458.65032</v>
      </c>
      <c r="D129" s="21">
        <v>199784.065</v>
      </c>
      <c r="E129" s="21">
        <v>23940.09664</v>
      </c>
      <c r="F129" s="21">
        <v>190757.56430000003</v>
      </c>
      <c r="G129" s="21">
        <v>250195.7096</v>
      </c>
      <c r="H129" s="21">
        <v>1745136.0858599998</v>
      </c>
      <c r="I129" s="21">
        <v>176.07095999999999</v>
      </c>
      <c r="J129" s="21">
        <v>251.49076000000002</v>
      </c>
      <c r="K129" s="21">
        <v>15424.08547</v>
      </c>
      <c r="L129" s="21">
        <v>19509.370970000004</v>
      </c>
      <c r="M129" s="21">
        <v>35361.018160000007</v>
      </c>
      <c r="N129" s="21">
        <v>43475.988680000002</v>
      </c>
      <c r="O129" s="21">
        <v>0</v>
      </c>
      <c r="P129" s="21">
        <v>-74707.882209999254</v>
      </c>
    </row>
    <row r="130" spans="1:16" ht="15.75" customHeight="1" x14ac:dyDescent="0.2">
      <c r="A130" s="22" t="s">
        <v>22</v>
      </c>
      <c r="B130" s="21">
        <v>1503676.3581099999</v>
      </c>
      <c r="C130" s="21">
        <v>799268.93137000001</v>
      </c>
      <c r="D130" s="21">
        <v>178176.95702</v>
      </c>
      <c r="E130" s="21">
        <v>27346.846789999996</v>
      </c>
      <c r="F130" s="21">
        <v>141634.92389999999</v>
      </c>
      <c r="G130" s="21">
        <v>269272.32971999998</v>
      </c>
      <c r="H130" s="21">
        <v>1415699.9887999999</v>
      </c>
      <c r="I130" s="21">
        <v>124.89792999999999</v>
      </c>
      <c r="J130" s="21">
        <v>114.93896000000001</v>
      </c>
      <c r="K130" s="21">
        <v>19474.486860000001</v>
      </c>
      <c r="L130" s="21">
        <v>29278.082140000002</v>
      </c>
      <c r="M130" s="21">
        <v>48992.405890000002</v>
      </c>
      <c r="N130" s="21">
        <v>38983.96342</v>
      </c>
      <c r="O130" s="21">
        <v>0</v>
      </c>
      <c r="P130" s="21">
        <v>598146.34311000025</v>
      </c>
    </row>
    <row r="131" spans="1:16" ht="15.75" customHeight="1" x14ac:dyDescent="0.2">
      <c r="A131" s="22" t="s">
        <v>23</v>
      </c>
      <c r="B131" s="21">
        <v>8450599.6158099975</v>
      </c>
      <c r="C131" s="21">
        <v>4069553.5790299997</v>
      </c>
      <c r="D131" s="21">
        <v>1302959.4377599997</v>
      </c>
      <c r="E131" s="21">
        <v>93752.854369999986</v>
      </c>
      <c r="F131" s="21">
        <v>553968.66073</v>
      </c>
      <c r="G131" s="21">
        <v>2215167.6561599998</v>
      </c>
      <c r="H131" s="21">
        <v>8235402.1880499981</v>
      </c>
      <c r="I131" s="21">
        <v>13696.87653</v>
      </c>
      <c r="J131" s="21">
        <v>527.17198999999994</v>
      </c>
      <c r="K131" s="21">
        <v>68259.257040000011</v>
      </c>
      <c r="L131" s="21">
        <v>62806.301600000006</v>
      </c>
      <c r="M131" s="21">
        <v>145289.60716000001</v>
      </c>
      <c r="N131" s="21">
        <v>69907.820599999992</v>
      </c>
      <c r="O131" s="21">
        <v>0</v>
      </c>
      <c r="P131" s="21">
        <v>-950462.57175999787</v>
      </c>
    </row>
    <row r="132" spans="1:16" ht="15.75" customHeight="1" x14ac:dyDescent="0.2">
      <c r="A132" s="22" t="s">
        <v>24</v>
      </c>
      <c r="B132" s="21">
        <v>1747891.2735600004</v>
      </c>
      <c r="C132" s="21">
        <v>857377.77877000009</v>
      </c>
      <c r="D132" s="21">
        <v>175991.49672</v>
      </c>
      <c r="E132" s="21">
        <v>16152.946370000001</v>
      </c>
      <c r="F132" s="21">
        <v>145743.69525000002</v>
      </c>
      <c r="G132" s="21">
        <v>302990.05088999995</v>
      </c>
      <c r="H132" s="21">
        <v>1498255.9680000003</v>
      </c>
      <c r="I132" s="21">
        <v>198.76276000000001</v>
      </c>
      <c r="J132" s="21">
        <v>151.19672</v>
      </c>
      <c r="K132" s="21">
        <v>11847.320950000001</v>
      </c>
      <c r="L132" s="21">
        <v>19718.68635</v>
      </c>
      <c r="M132" s="21">
        <v>31915.966780000002</v>
      </c>
      <c r="N132" s="21">
        <v>217719.33878000002</v>
      </c>
      <c r="O132" s="21">
        <v>0</v>
      </c>
      <c r="P132" s="21">
        <v>-389723.19412000012</v>
      </c>
    </row>
    <row r="133" spans="1:16" ht="15.75" customHeight="1" x14ac:dyDescent="0.2">
      <c r="A133" s="22" t="s">
        <v>25</v>
      </c>
      <c r="B133" s="21">
        <v>2629186.7849399997</v>
      </c>
      <c r="C133" s="21">
        <v>1340636.1649399998</v>
      </c>
      <c r="D133" s="21">
        <v>346535.33729</v>
      </c>
      <c r="E133" s="21">
        <v>33601.976819999996</v>
      </c>
      <c r="F133" s="21">
        <v>217624.26944999999</v>
      </c>
      <c r="G133" s="21">
        <v>434144.27481999999</v>
      </c>
      <c r="H133" s="21">
        <v>2372542.0233199997</v>
      </c>
      <c r="I133" s="21">
        <v>1277.52819</v>
      </c>
      <c r="J133" s="21">
        <v>234.08112</v>
      </c>
      <c r="K133" s="21">
        <v>16002.761970000001</v>
      </c>
      <c r="L133" s="21">
        <v>29918.581599999998</v>
      </c>
      <c r="M133" s="21">
        <v>47432.952879999997</v>
      </c>
      <c r="N133" s="21">
        <v>209211.80874000001</v>
      </c>
      <c r="O133" s="21">
        <v>0</v>
      </c>
      <c r="P133" s="21">
        <v>-365137.72452999977</v>
      </c>
    </row>
    <row r="134" spans="1:16" ht="15.75" customHeight="1" x14ac:dyDescent="0.2">
      <c r="A134" s="22" t="s">
        <v>26</v>
      </c>
      <c r="B134" s="21">
        <v>9093474.9724299982</v>
      </c>
      <c r="C134" s="21">
        <v>4729967.1447700001</v>
      </c>
      <c r="D134" s="21">
        <v>1343087.2147099997</v>
      </c>
      <c r="E134" s="21">
        <v>110624.64996000001</v>
      </c>
      <c r="F134" s="21">
        <v>713653.3949999999</v>
      </c>
      <c r="G134" s="21">
        <v>1997142.4802199998</v>
      </c>
      <c r="H134" s="21">
        <v>8894474.88466</v>
      </c>
      <c r="I134" s="21">
        <v>5740.7763399999994</v>
      </c>
      <c r="J134" s="21">
        <v>662.33177999999998</v>
      </c>
      <c r="K134" s="21">
        <v>76404.246090000001</v>
      </c>
      <c r="L134" s="21">
        <v>70507.609469999996</v>
      </c>
      <c r="M134" s="21">
        <v>153314.96367999999</v>
      </c>
      <c r="N134" s="21">
        <v>45685.124090000005</v>
      </c>
      <c r="O134" s="21">
        <v>0</v>
      </c>
      <c r="P134" s="21">
        <v>-521388.77470999584</v>
      </c>
    </row>
    <row r="135" spans="1:16" ht="15.75" customHeight="1" x14ac:dyDescent="0.2">
      <c r="A135" s="25" t="s">
        <v>27</v>
      </c>
      <c r="B135" s="21">
        <v>11046873.216670001</v>
      </c>
      <c r="C135" s="21">
        <v>4340005.1345200008</v>
      </c>
      <c r="D135" s="21">
        <v>191832.94085000001</v>
      </c>
      <c r="E135" s="21">
        <v>49047.504130000001</v>
      </c>
      <c r="F135" s="21">
        <v>3589436.2425400005</v>
      </c>
      <c r="G135" s="21">
        <v>1847027.85035</v>
      </c>
      <c r="H135" s="21">
        <v>10017349.672390001</v>
      </c>
      <c r="I135" s="21">
        <v>0</v>
      </c>
      <c r="J135" s="21">
        <v>321516.87443000003</v>
      </c>
      <c r="K135" s="21">
        <v>0</v>
      </c>
      <c r="L135" s="21">
        <v>205892.43464000002</v>
      </c>
      <c r="M135" s="21">
        <v>527409.30907000008</v>
      </c>
      <c r="N135" s="21">
        <v>502114.23521000001</v>
      </c>
      <c r="O135" s="21">
        <v>0</v>
      </c>
      <c r="P135" s="21">
        <v>7509956.5128599945</v>
      </c>
    </row>
    <row r="136" spans="1:16" ht="15.75" customHeight="1" x14ac:dyDescent="0.2">
      <c r="A136" s="26" t="s">
        <v>564</v>
      </c>
      <c r="B136" s="21">
        <v>17472965.215070002</v>
      </c>
      <c r="C136" s="21">
        <v>9142049.98422</v>
      </c>
      <c r="D136" s="21">
        <v>2667689.2966200002</v>
      </c>
      <c r="E136" s="21">
        <v>228984.09966000001</v>
      </c>
      <c r="F136" s="21">
        <v>730963.22157000005</v>
      </c>
      <c r="G136" s="21">
        <v>3888088.7029400002</v>
      </c>
      <c r="H136" s="21">
        <v>16657775.30501</v>
      </c>
      <c r="I136" s="21">
        <v>377435.97590000002</v>
      </c>
      <c r="J136" s="21">
        <v>1849.4301599999999</v>
      </c>
      <c r="K136" s="21">
        <v>196394.08309</v>
      </c>
      <c r="L136" s="21">
        <v>124883.01416000002</v>
      </c>
      <c r="M136" s="21">
        <v>700562.50331000006</v>
      </c>
      <c r="N136" s="21">
        <v>114627.40675000001</v>
      </c>
      <c r="O136" s="21">
        <v>0</v>
      </c>
      <c r="P136" s="21">
        <v>-17472965.215070002</v>
      </c>
    </row>
    <row r="137" spans="1:16" ht="15.75" customHeight="1" x14ac:dyDescent="0.2">
      <c r="A137" s="26" t="s">
        <v>562</v>
      </c>
      <c r="B137" s="21">
        <v>19814162.373289999</v>
      </c>
      <c r="C137" s="21">
        <v>9819934.5347299986</v>
      </c>
      <c r="D137" s="21">
        <v>3162669.4418099998</v>
      </c>
      <c r="E137" s="21">
        <v>345311.63086999999</v>
      </c>
      <c r="F137" s="21">
        <v>1138879.2248500001</v>
      </c>
      <c r="G137" s="21">
        <v>4702363.5047699995</v>
      </c>
      <c r="H137" s="21">
        <v>19169158.337030001</v>
      </c>
      <c r="I137" s="21">
        <v>186263.14013999997</v>
      </c>
      <c r="J137" s="21">
        <v>2014.9036800000001</v>
      </c>
      <c r="K137" s="21">
        <v>193740.70069999999</v>
      </c>
      <c r="L137" s="21">
        <v>215300.37388999999</v>
      </c>
      <c r="M137" s="21">
        <v>597319.11840999988</v>
      </c>
      <c r="N137" s="21">
        <v>47684.917850000005</v>
      </c>
      <c r="O137" s="21">
        <v>0</v>
      </c>
      <c r="P137" s="21">
        <v>-19814162.373289999</v>
      </c>
    </row>
    <row r="138" spans="1:16" ht="15.75" customHeight="1" x14ac:dyDescent="0.2">
      <c r="A138" s="26" t="s">
        <v>28</v>
      </c>
      <c r="B138" s="21">
        <v>3606025.4779499997</v>
      </c>
      <c r="C138" s="21">
        <v>1602771.4495100002</v>
      </c>
      <c r="D138" s="21">
        <v>522780.18975000002</v>
      </c>
      <c r="E138" s="21">
        <v>42472.803610000003</v>
      </c>
      <c r="F138" s="21">
        <v>202992.63565999997</v>
      </c>
      <c r="G138" s="21">
        <v>643112.72955000005</v>
      </c>
      <c r="H138" s="21">
        <v>3014129.8080799999</v>
      </c>
      <c r="I138" s="21">
        <v>5645.6500300000007</v>
      </c>
      <c r="J138" s="21">
        <v>210.46505999999999</v>
      </c>
      <c r="K138" s="21">
        <v>19555.243160000002</v>
      </c>
      <c r="L138" s="21">
        <v>21862.470139999998</v>
      </c>
      <c r="M138" s="21">
        <v>47273.828390000002</v>
      </c>
      <c r="N138" s="21">
        <v>544621.84148000006</v>
      </c>
      <c r="O138" s="21">
        <v>0</v>
      </c>
      <c r="P138" s="21">
        <v>-1273489.5980699994</v>
      </c>
    </row>
    <row r="139" spans="1:16" ht="15.75" customHeight="1" x14ac:dyDescent="0.2">
      <c r="A139" s="26" t="s">
        <v>29</v>
      </c>
      <c r="B139" s="21">
        <v>7365545.3269299995</v>
      </c>
      <c r="C139" s="21">
        <v>3563133.2692500004</v>
      </c>
      <c r="D139" s="21">
        <v>1290011.6978200004</v>
      </c>
      <c r="E139" s="21">
        <v>90120.018039999995</v>
      </c>
      <c r="F139" s="21">
        <v>460162.10699999996</v>
      </c>
      <c r="G139" s="21">
        <v>1730937.9040100002</v>
      </c>
      <c r="H139" s="21">
        <v>7134364.9961200003</v>
      </c>
      <c r="I139" s="21">
        <v>24912.846550000002</v>
      </c>
      <c r="J139" s="21">
        <v>421.15026</v>
      </c>
      <c r="K139" s="21">
        <v>71614.434519999995</v>
      </c>
      <c r="L139" s="21">
        <v>50970.847969999995</v>
      </c>
      <c r="M139" s="21">
        <v>147919.27929999999</v>
      </c>
      <c r="N139" s="21">
        <v>83261.051510000005</v>
      </c>
      <c r="O139" s="21">
        <v>0</v>
      </c>
      <c r="P139" s="21">
        <v>763767.19076000061</v>
      </c>
    </row>
    <row r="140" spans="1:16" ht="15.75" customHeight="1" x14ac:dyDescent="0.2">
      <c r="A140" s="26" t="s">
        <v>30</v>
      </c>
      <c r="B140" s="21">
        <v>3171914.6100399997</v>
      </c>
      <c r="C140" s="21">
        <v>1626542.2436300002</v>
      </c>
      <c r="D140" s="21">
        <v>384951.33456999995</v>
      </c>
      <c r="E140" s="21">
        <v>105432.43134000001</v>
      </c>
      <c r="F140" s="21">
        <v>291611.80820999999</v>
      </c>
      <c r="G140" s="21">
        <v>529179.05859000003</v>
      </c>
      <c r="H140" s="21">
        <v>2937716.87634</v>
      </c>
      <c r="I140" s="21">
        <v>238.51439000000002</v>
      </c>
      <c r="J140" s="21">
        <v>354.86334000000005</v>
      </c>
      <c r="K140" s="21">
        <v>16766.882679999999</v>
      </c>
      <c r="L140" s="21">
        <v>30814.492030000005</v>
      </c>
      <c r="M140" s="21">
        <v>48174.752440000004</v>
      </c>
      <c r="N140" s="21">
        <v>186022.98126</v>
      </c>
      <c r="O140" s="21">
        <v>0</v>
      </c>
      <c r="P140" s="21">
        <v>-1038181.1858599992</v>
      </c>
    </row>
    <row r="141" spans="1:16" ht="15.75" customHeight="1" x14ac:dyDescent="0.2">
      <c r="A141" s="26" t="s">
        <v>31</v>
      </c>
      <c r="B141" s="21">
        <v>2656708.3263200005</v>
      </c>
      <c r="C141" s="21">
        <v>1376699.0610799999</v>
      </c>
      <c r="D141" s="21">
        <v>283386.12898000004</v>
      </c>
      <c r="E141" s="21">
        <v>33703.69253</v>
      </c>
      <c r="F141" s="21">
        <v>242062.05979000006</v>
      </c>
      <c r="G141" s="21">
        <v>597025.03078000003</v>
      </c>
      <c r="H141" s="21">
        <v>2532875.9731600001</v>
      </c>
      <c r="I141" s="21">
        <v>4226.7199600000004</v>
      </c>
      <c r="J141" s="21">
        <v>338.95340000000004</v>
      </c>
      <c r="K141" s="21">
        <v>19973.63481</v>
      </c>
      <c r="L141" s="21">
        <v>15345.56839</v>
      </c>
      <c r="M141" s="21">
        <v>39884.876560000004</v>
      </c>
      <c r="N141" s="21">
        <v>83947.476599999995</v>
      </c>
      <c r="O141" s="21">
        <v>0</v>
      </c>
      <c r="P141" s="21">
        <v>-319759.17529000062</v>
      </c>
    </row>
    <row r="142" spans="1:16" ht="15.75" customHeight="1" x14ac:dyDescent="0.2">
      <c r="A142" s="26" t="s">
        <v>32</v>
      </c>
      <c r="B142" s="21">
        <v>15847786.504269999</v>
      </c>
      <c r="C142" s="21">
        <v>7789735.9641399989</v>
      </c>
      <c r="D142" s="21">
        <v>2834814.3313299995</v>
      </c>
      <c r="E142" s="21">
        <v>218625.63415</v>
      </c>
      <c r="F142" s="21">
        <v>932497.35263999994</v>
      </c>
      <c r="G142" s="21">
        <v>3735817.0011899997</v>
      </c>
      <c r="H142" s="21">
        <v>15511490.283449998</v>
      </c>
      <c r="I142" s="21">
        <v>18605.766949999997</v>
      </c>
      <c r="J142" s="21">
        <v>1186.0198400000002</v>
      </c>
      <c r="K142" s="21">
        <v>132581.18994000001</v>
      </c>
      <c r="L142" s="21">
        <v>111241.45991000001</v>
      </c>
      <c r="M142" s="21">
        <v>263614.43663999997</v>
      </c>
      <c r="N142" s="21">
        <v>72681.784180000002</v>
      </c>
      <c r="O142" s="21">
        <v>0</v>
      </c>
      <c r="P142" s="21">
        <v>495871.01358999871</v>
      </c>
    </row>
    <row r="143" spans="1:16" ht="15.75" customHeight="1" x14ac:dyDescent="0.2">
      <c r="A143" s="26" t="s">
        <v>1181</v>
      </c>
      <c r="B143" s="21">
        <v>11424395.572310001</v>
      </c>
      <c r="C143" s="21">
        <v>5658541.6890700003</v>
      </c>
      <c r="D143" s="21">
        <v>1499479.3533399999</v>
      </c>
      <c r="E143" s="21">
        <v>161622.10536000002</v>
      </c>
      <c r="F143" s="21">
        <v>762406.37005000003</v>
      </c>
      <c r="G143" s="21">
        <v>2774954.3232399998</v>
      </c>
      <c r="H143" s="21">
        <v>10857003.841060001</v>
      </c>
      <c r="I143" s="21">
        <v>344.73971999999998</v>
      </c>
      <c r="J143" s="21">
        <v>1028.28521</v>
      </c>
      <c r="K143" s="21">
        <v>91347.182249999998</v>
      </c>
      <c r="L143" s="21">
        <v>76149.277039999986</v>
      </c>
      <c r="M143" s="21">
        <v>168869.48421999998</v>
      </c>
      <c r="N143" s="21">
        <v>398522.24702999997</v>
      </c>
      <c r="O143" s="21">
        <v>0</v>
      </c>
      <c r="P143" s="21">
        <v>-1281338.7754499987</v>
      </c>
    </row>
    <row r="144" spans="1:16" ht="15.75" customHeight="1" x14ac:dyDescent="0.2">
      <c r="A144" s="26" t="s">
        <v>563</v>
      </c>
      <c r="B144" s="21">
        <v>6330896.1172199994</v>
      </c>
      <c r="C144" s="21">
        <v>3177298.6896300004</v>
      </c>
      <c r="D144" s="21">
        <v>890980.5541699999</v>
      </c>
      <c r="E144" s="21">
        <v>129461.90083</v>
      </c>
      <c r="F144" s="21">
        <v>399678.06320999999</v>
      </c>
      <c r="G144" s="21">
        <v>1324880.0222499999</v>
      </c>
      <c r="H144" s="21">
        <v>5922299.2300899997</v>
      </c>
      <c r="I144" s="21">
        <v>3760.6877300000001</v>
      </c>
      <c r="J144" s="21">
        <v>606.12878000000001</v>
      </c>
      <c r="K144" s="21">
        <v>62692.631299999994</v>
      </c>
      <c r="L144" s="21">
        <v>34438.026639999996</v>
      </c>
      <c r="M144" s="21">
        <v>101497.47444999999</v>
      </c>
      <c r="N144" s="21">
        <v>307099.41268000001</v>
      </c>
      <c r="O144" s="21">
        <v>0</v>
      </c>
      <c r="P144" s="21">
        <v>615001.1294599995</v>
      </c>
    </row>
    <row r="145" spans="1:16" ht="15.75" customHeight="1" x14ac:dyDescent="0.2">
      <c r="A145" s="22" t="s">
        <v>33</v>
      </c>
      <c r="B145" s="21">
        <v>4637683.9127400015</v>
      </c>
      <c r="C145" s="21">
        <v>2114977.6768900002</v>
      </c>
      <c r="D145" s="21">
        <v>749575.73140000005</v>
      </c>
      <c r="E145" s="21">
        <v>43336.429119999993</v>
      </c>
      <c r="F145" s="21">
        <v>348811.07524000009</v>
      </c>
      <c r="G145" s="21">
        <v>1128159.09448</v>
      </c>
      <c r="H145" s="21">
        <v>4384860.0071300007</v>
      </c>
      <c r="I145" s="21">
        <v>11880.95701</v>
      </c>
      <c r="J145" s="21">
        <v>409.97879999999998</v>
      </c>
      <c r="K145" s="21">
        <v>37919.192350000005</v>
      </c>
      <c r="L145" s="21">
        <v>30815.693179999998</v>
      </c>
      <c r="M145" s="21">
        <v>81025.82134000001</v>
      </c>
      <c r="N145" s="21">
        <v>171798.08427000002</v>
      </c>
      <c r="O145" s="21">
        <v>0</v>
      </c>
      <c r="P145" s="21">
        <v>-203102.99843000155</v>
      </c>
    </row>
    <row r="146" spans="1:16" ht="15.75" customHeight="1" x14ac:dyDescent="0.2">
      <c r="A146" s="22" t="s">
        <v>34</v>
      </c>
      <c r="B146" s="21">
        <v>3486330.6028199997</v>
      </c>
      <c r="C146" s="21">
        <v>1630156.04327</v>
      </c>
      <c r="D146" s="21">
        <v>466403.11693999992</v>
      </c>
      <c r="E146" s="21">
        <v>59829.11623</v>
      </c>
      <c r="F146" s="102">
        <v>309137.27635000006</v>
      </c>
      <c r="G146" s="21">
        <v>865201.31623</v>
      </c>
      <c r="H146" s="21">
        <v>3330726.8690199996</v>
      </c>
      <c r="I146" s="21">
        <v>190.93110000000001</v>
      </c>
      <c r="J146" s="21">
        <v>458.59032000000002</v>
      </c>
      <c r="K146" s="21">
        <v>20878.18648</v>
      </c>
      <c r="L146" s="21">
        <v>20652.040129999998</v>
      </c>
      <c r="M146" s="21">
        <v>42179.748030000002</v>
      </c>
      <c r="N146" s="21">
        <v>113423.98577</v>
      </c>
      <c r="O146" s="21">
        <v>0</v>
      </c>
      <c r="P146" s="21">
        <v>-845904.0406899997</v>
      </c>
    </row>
    <row r="147" spans="1:16" ht="15.75" customHeight="1" x14ac:dyDescent="0.2">
      <c r="A147" s="22" t="s">
        <v>35</v>
      </c>
      <c r="B147" s="21">
        <v>1976626.3516800003</v>
      </c>
      <c r="C147" s="21">
        <v>1048838.1712000002</v>
      </c>
      <c r="D147" s="21">
        <v>234411.51379000003</v>
      </c>
      <c r="E147" s="21">
        <v>31118.520519999998</v>
      </c>
      <c r="F147" s="21">
        <v>149958.43096000006</v>
      </c>
      <c r="G147" s="21">
        <v>394155.89381000004</v>
      </c>
      <c r="H147" s="21">
        <v>1858482.5302800003</v>
      </c>
      <c r="I147" s="21">
        <v>156.16540000000001</v>
      </c>
      <c r="J147" s="21">
        <v>363.48048999999997</v>
      </c>
      <c r="K147" s="21">
        <v>10990.37709</v>
      </c>
      <c r="L147" s="21">
        <v>19749.418169999997</v>
      </c>
      <c r="M147" s="21">
        <v>31259.441149999999</v>
      </c>
      <c r="N147" s="21">
        <v>86884.380250000002</v>
      </c>
      <c r="O147" s="21">
        <v>0</v>
      </c>
      <c r="P147" s="21">
        <v>-566081.08807000052</v>
      </c>
    </row>
    <row r="148" spans="1:16" ht="15.75" customHeight="1" x14ac:dyDescent="0.2">
      <c r="A148" s="22" t="s">
        <v>36</v>
      </c>
      <c r="B148" s="21">
        <v>14237210.313230002</v>
      </c>
      <c r="C148" s="21">
        <v>6940667.5392000005</v>
      </c>
      <c r="D148" s="21">
        <v>2537739.0624100002</v>
      </c>
      <c r="E148" s="21">
        <v>236329.09850999998</v>
      </c>
      <c r="F148" s="21">
        <v>748758.33976999996</v>
      </c>
      <c r="G148" s="21">
        <v>3248998.72542</v>
      </c>
      <c r="H148" s="21">
        <v>13712492.765310002</v>
      </c>
      <c r="I148" s="21">
        <v>204086.19037999999</v>
      </c>
      <c r="J148" s="21">
        <v>871.91112999999996</v>
      </c>
      <c r="K148" s="21">
        <v>158821.26659000001</v>
      </c>
      <c r="L148" s="21">
        <v>105023.15434000001</v>
      </c>
      <c r="M148" s="21">
        <v>468802.52243999997</v>
      </c>
      <c r="N148" s="21">
        <v>55915.025479999997</v>
      </c>
      <c r="O148" s="21">
        <v>0</v>
      </c>
      <c r="P148" s="21">
        <v>2840105.9674699996</v>
      </c>
    </row>
    <row r="149" spans="1:16" ht="15.75" customHeight="1" x14ac:dyDescent="0.2">
      <c r="A149" s="22" t="s">
        <v>37</v>
      </c>
      <c r="B149" s="21">
        <v>9461263.7027500011</v>
      </c>
      <c r="C149" s="21">
        <v>1203218.76703</v>
      </c>
      <c r="D149" s="21">
        <v>260810.00354999999</v>
      </c>
      <c r="E149" s="21">
        <v>39304.970869999997</v>
      </c>
      <c r="F149" s="21">
        <v>179662.22713999997</v>
      </c>
      <c r="G149" s="21">
        <v>443174.08963</v>
      </c>
      <c r="H149" s="21">
        <v>2126170.05822</v>
      </c>
      <c r="I149" s="21">
        <v>1479.4363700000001</v>
      </c>
      <c r="J149" s="21">
        <v>365.82274999999998</v>
      </c>
      <c r="K149" s="21">
        <v>15007.373970000001</v>
      </c>
      <c r="L149" s="21">
        <v>24405.912190000003</v>
      </c>
      <c r="M149" s="21">
        <v>41258.545280000006</v>
      </c>
      <c r="N149" s="21">
        <v>1018690.73852</v>
      </c>
      <c r="O149" s="21">
        <v>6275144.3607299998</v>
      </c>
      <c r="P149" s="21">
        <v>-7355866.3895800021</v>
      </c>
    </row>
    <row r="150" spans="1:16" ht="15.75" customHeight="1" x14ac:dyDescent="0.2">
      <c r="A150" s="22" t="s">
        <v>38</v>
      </c>
      <c r="B150" s="21">
        <v>6975096.4768000003</v>
      </c>
      <c r="C150" s="21">
        <v>3356214.8940999997</v>
      </c>
      <c r="D150" s="21">
        <v>1089111.94432</v>
      </c>
      <c r="E150" s="21">
        <v>101458.22851999999</v>
      </c>
      <c r="F150" s="21">
        <v>320508.72159999987</v>
      </c>
      <c r="G150" s="21">
        <v>1632891.3054499999</v>
      </c>
      <c r="H150" s="21">
        <v>6500185.09399</v>
      </c>
      <c r="I150" s="21">
        <v>5706.9625900000001</v>
      </c>
      <c r="J150" s="21">
        <v>788.66865000000007</v>
      </c>
      <c r="K150" s="21">
        <v>49135.500029999996</v>
      </c>
      <c r="L150" s="21">
        <v>82256.822820000001</v>
      </c>
      <c r="M150" s="21">
        <v>137887.95409000001</v>
      </c>
      <c r="N150" s="21">
        <v>337023.42872000003</v>
      </c>
      <c r="O150" s="21">
        <v>0</v>
      </c>
      <c r="P150" s="21">
        <v>-1113307.3645900004</v>
      </c>
    </row>
    <row r="151" spans="1:16" ht="15.75" customHeight="1" x14ac:dyDescent="0.2">
      <c r="A151" s="22" t="s">
        <v>39</v>
      </c>
      <c r="B151" s="21">
        <v>3152296.8277500002</v>
      </c>
      <c r="C151" s="21">
        <v>1485536.2258899999</v>
      </c>
      <c r="D151" s="21">
        <v>431356.12839000003</v>
      </c>
      <c r="E151" s="21">
        <v>38649.120109999996</v>
      </c>
      <c r="F151" s="21">
        <v>260325.34158000004</v>
      </c>
      <c r="G151" s="21">
        <v>802374.06109000009</v>
      </c>
      <c r="H151" s="21">
        <v>3018240.8770599999</v>
      </c>
      <c r="I151" s="21">
        <v>269.44827000000004</v>
      </c>
      <c r="J151" s="21">
        <v>403.62338</v>
      </c>
      <c r="K151" s="21">
        <v>45017.794329999997</v>
      </c>
      <c r="L151" s="21">
        <v>25719.997230000001</v>
      </c>
      <c r="M151" s="21">
        <v>71410.863209999996</v>
      </c>
      <c r="N151" s="21">
        <v>62645.087479999995</v>
      </c>
      <c r="O151" s="21">
        <v>0</v>
      </c>
      <c r="P151" s="21">
        <v>1712954.2260499997</v>
      </c>
    </row>
    <row r="152" spans="1:16" ht="15.75" customHeight="1" x14ac:dyDescent="0.2">
      <c r="A152" s="22" t="s">
        <v>40</v>
      </c>
      <c r="B152" s="21">
        <v>2681877.04996</v>
      </c>
      <c r="C152" s="21">
        <v>1511619.9118900003</v>
      </c>
      <c r="D152" s="21">
        <v>319582.90625999996</v>
      </c>
      <c r="E152" s="21">
        <v>30853.554330000003</v>
      </c>
      <c r="F152" s="21">
        <v>228816.66272000002</v>
      </c>
      <c r="G152" s="21">
        <v>351131.35931999999</v>
      </c>
      <c r="H152" s="21">
        <v>2442004.3945200001</v>
      </c>
      <c r="I152" s="21">
        <v>201.37995000000001</v>
      </c>
      <c r="J152" s="21">
        <v>252.47696999999999</v>
      </c>
      <c r="K152" s="21">
        <v>29509.17931</v>
      </c>
      <c r="L152" s="21">
        <v>41139.206289999995</v>
      </c>
      <c r="M152" s="21">
        <v>71102.24252</v>
      </c>
      <c r="N152" s="21">
        <v>168770.41292</v>
      </c>
      <c r="O152" s="21">
        <v>0</v>
      </c>
      <c r="P152" s="21">
        <v>706981.97507000016</v>
      </c>
    </row>
    <row r="153" spans="1:16" ht="15.75" customHeight="1" x14ac:dyDescent="0.2">
      <c r="A153" s="22" t="s">
        <v>41</v>
      </c>
      <c r="B153" s="21">
        <v>3830871.9861399997</v>
      </c>
      <c r="C153" s="21">
        <v>1840995.5789700004</v>
      </c>
      <c r="D153" s="21">
        <v>641643.3370399999</v>
      </c>
      <c r="E153" s="21">
        <v>29905.353900000002</v>
      </c>
      <c r="F153" s="21">
        <v>307058.59557</v>
      </c>
      <c r="G153" s="21">
        <v>874682.25689999992</v>
      </c>
      <c r="H153" s="21">
        <v>3694285.1223800001</v>
      </c>
      <c r="I153" s="21">
        <v>237.38900000000001</v>
      </c>
      <c r="J153" s="21">
        <v>627.40334999999993</v>
      </c>
      <c r="K153" s="21">
        <v>31883.183280000001</v>
      </c>
      <c r="L153" s="21">
        <v>25997.454259999999</v>
      </c>
      <c r="M153" s="21">
        <v>58745.429889999999</v>
      </c>
      <c r="N153" s="21">
        <v>77841.433870000008</v>
      </c>
      <c r="O153" s="21">
        <v>0</v>
      </c>
      <c r="P153" s="21">
        <v>39237.805570001248</v>
      </c>
    </row>
    <row r="154" spans="1:16" ht="15.75" customHeight="1" x14ac:dyDescent="0.2">
      <c r="A154" s="22" t="s">
        <v>42</v>
      </c>
      <c r="B154" s="21">
        <v>5864470.0585700003</v>
      </c>
      <c r="C154" s="21">
        <v>2838235.4911400001</v>
      </c>
      <c r="D154" s="21">
        <v>1111423.7681299997</v>
      </c>
      <c r="E154" s="21">
        <v>74852.123599999992</v>
      </c>
      <c r="F154" s="21">
        <v>444863.45775000006</v>
      </c>
      <c r="G154" s="21">
        <v>1237990.8814099999</v>
      </c>
      <c r="H154" s="21">
        <v>5707365.7220299998</v>
      </c>
      <c r="I154" s="21">
        <v>8684.6391899999999</v>
      </c>
      <c r="J154" s="21">
        <v>411.50784999999996</v>
      </c>
      <c r="K154" s="21">
        <v>41843.279829999999</v>
      </c>
      <c r="L154" s="21">
        <v>38485.466179999996</v>
      </c>
      <c r="M154" s="21">
        <v>89424.893049999984</v>
      </c>
      <c r="N154" s="21">
        <v>67679.443489999991</v>
      </c>
      <c r="O154" s="21">
        <v>0</v>
      </c>
      <c r="P154" s="21">
        <v>-857808.26383000053</v>
      </c>
    </row>
    <row r="155" spans="1:16" ht="15.75" customHeight="1" x14ac:dyDescent="0.2">
      <c r="A155" s="22" t="s">
        <v>43</v>
      </c>
      <c r="B155" s="21">
        <v>6908687.1358199995</v>
      </c>
      <c r="C155" s="21">
        <v>3225168.1761899996</v>
      </c>
      <c r="D155" s="21">
        <v>1304568.9701400001</v>
      </c>
      <c r="E155" s="21">
        <v>84905.384409999999</v>
      </c>
      <c r="F155" s="21">
        <v>785675.6047299999</v>
      </c>
      <c r="G155" s="21">
        <v>1302905.86898</v>
      </c>
      <c r="H155" s="21">
        <v>6703224.0044499999</v>
      </c>
      <c r="I155" s="21">
        <v>4026.4399500000004</v>
      </c>
      <c r="J155" s="21">
        <v>401.81334000000004</v>
      </c>
      <c r="K155" s="21">
        <v>49890.816469999998</v>
      </c>
      <c r="L155" s="21">
        <v>52531.082290000006</v>
      </c>
      <c r="M155" s="21">
        <v>106850.15205</v>
      </c>
      <c r="N155" s="21">
        <v>98612.979319999999</v>
      </c>
      <c r="O155" s="21">
        <v>0</v>
      </c>
      <c r="P155" s="21">
        <v>-1218538.2691000002</v>
      </c>
    </row>
    <row r="156" spans="1:16" ht="15.75" customHeight="1" x14ac:dyDescent="0.2">
      <c r="A156" s="22" t="s">
        <v>44</v>
      </c>
      <c r="B156" s="21">
        <v>2219278.8971600002</v>
      </c>
      <c r="C156" s="21">
        <v>1230991.7888999998</v>
      </c>
      <c r="D156" s="21">
        <v>213075.33565999998</v>
      </c>
      <c r="E156" s="21">
        <v>43659.17308</v>
      </c>
      <c r="F156" s="21">
        <v>138178.18486999997</v>
      </c>
      <c r="G156" s="21">
        <v>404270.24605999998</v>
      </c>
      <c r="H156" s="21">
        <v>2030174.72857</v>
      </c>
      <c r="I156" s="21">
        <v>2013.5058200000001</v>
      </c>
      <c r="J156" s="21">
        <v>289.47058000000004</v>
      </c>
      <c r="K156" s="21">
        <v>18714.80515</v>
      </c>
      <c r="L156" s="21">
        <v>20576.923429999999</v>
      </c>
      <c r="M156" s="21">
        <v>41594.704979999995</v>
      </c>
      <c r="N156" s="21">
        <v>147509.46361000001</v>
      </c>
      <c r="O156" s="21">
        <v>0</v>
      </c>
      <c r="P156" s="21">
        <v>3624.52854999993</v>
      </c>
    </row>
    <row r="157" spans="1:16" ht="15.75" customHeight="1" x14ac:dyDescent="0.2">
      <c r="A157" s="22" t="s">
        <v>45</v>
      </c>
      <c r="B157" s="21">
        <v>6483704.330910001</v>
      </c>
      <c r="C157" s="21">
        <v>2999032.5625</v>
      </c>
      <c r="D157" s="21">
        <v>924807.99000999983</v>
      </c>
      <c r="E157" s="21">
        <v>117264.39503</v>
      </c>
      <c r="F157" s="21">
        <v>575517.96911999991</v>
      </c>
      <c r="G157" s="21">
        <v>1567790.3047100003</v>
      </c>
      <c r="H157" s="21">
        <v>6184413.2213700004</v>
      </c>
      <c r="I157" s="21">
        <v>400.30642</v>
      </c>
      <c r="J157" s="21">
        <v>522.43723999999997</v>
      </c>
      <c r="K157" s="21">
        <v>68581.882889999993</v>
      </c>
      <c r="L157" s="21">
        <v>63250.362969999995</v>
      </c>
      <c r="M157" s="21">
        <v>132754.98951999997</v>
      </c>
      <c r="N157" s="21">
        <v>166536.12002</v>
      </c>
      <c r="O157" s="21">
        <v>0</v>
      </c>
      <c r="P157" s="21">
        <v>1350064.9702600008</v>
      </c>
    </row>
    <row r="158" spans="1:16" ht="15.75" customHeight="1" x14ac:dyDescent="0.2">
      <c r="A158" s="22" t="s">
        <v>46</v>
      </c>
      <c r="B158" s="21">
        <v>1438521.4690800002</v>
      </c>
      <c r="C158" s="21">
        <v>863835.57539999997</v>
      </c>
      <c r="D158" s="21">
        <v>166430.63519000006</v>
      </c>
      <c r="E158" s="21">
        <v>26429.101710000003</v>
      </c>
      <c r="F158" s="21">
        <v>76472.118789999993</v>
      </c>
      <c r="G158" s="21">
        <v>232501.80913000001</v>
      </c>
      <c r="H158" s="21">
        <v>1365669.24022</v>
      </c>
      <c r="I158" s="21">
        <v>116.83228</v>
      </c>
      <c r="J158" s="21">
        <v>273.48957999999999</v>
      </c>
      <c r="K158" s="21">
        <v>7364.0228499999994</v>
      </c>
      <c r="L158" s="21">
        <v>10983.895480000001</v>
      </c>
      <c r="M158" s="21">
        <v>18738.24019</v>
      </c>
      <c r="N158" s="21">
        <v>54113.988670000006</v>
      </c>
      <c r="O158" s="21">
        <v>0</v>
      </c>
      <c r="P158" s="21">
        <v>-509355.16905000003</v>
      </c>
    </row>
    <row r="159" spans="1:16" ht="15.75" customHeight="1" x14ac:dyDescent="0.2">
      <c r="A159" s="22" t="s">
        <v>47</v>
      </c>
      <c r="B159" s="21">
        <v>6030392.7449899996</v>
      </c>
      <c r="C159" s="21">
        <v>3136600.4688199996</v>
      </c>
      <c r="D159" s="21">
        <v>848769.63418000005</v>
      </c>
      <c r="E159" s="21">
        <v>63480.159110000001</v>
      </c>
      <c r="F159" s="21">
        <v>333861.14491999993</v>
      </c>
      <c r="G159" s="21">
        <v>1405130.32018</v>
      </c>
      <c r="H159" s="21">
        <v>5787841.7272099992</v>
      </c>
      <c r="I159" s="21">
        <v>4507.0183299999999</v>
      </c>
      <c r="J159" s="21">
        <v>882.28663000000006</v>
      </c>
      <c r="K159" s="21">
        <v>37765.256390000002</v>
      </c>
      <c r="L159" s="21">
        <v>43337.135109999988</v>
      </c>
      <c r="M159" s="21">
        <v>86491.696459999992</v>
      </c>
      <c r="N159" s="21">
        <v>156059.32131999999</v>
      </c>
      <c r="O159" s="21">
        <v>0</v>
      </c>
      <c r="P159" s="21">
        <v>-588359.6936499998</v>
      </c>
    </row>
    <row r="160" spans="1:16" ht="15.75" customHeight="1" x14ac:dyDescent="0.2">
      <c r="A160" s="22" t="s">
        <v>48</v>
      </c>
      <c r="B160" s="21">
        <v>4279189.08127</v>
      </c>
      <c r="C160" s="21">
        <v>2348646.0807399997</v>
      </c>
      <c r="D160" s="21">
        <v>430416.70288</v>
      </c>
      <c r="E160" s="21">
        <v>44958.142109999993</v>
      </c>
      <c r="F160" s="21">
        <v>276922.70556999999</v>
      </c>
      <c r="G160" s="21">
        <v>1066654.82516</v>
      </c>
      <c r="H160" s="21">
        <v>4167598.4564599996</v>
      </c>
      <c r="I160" s="21">
        <v>0</v>
      </c>
      <c r="J160" s="21">
        <v>593.25779</v>
      </c>
      <c r="K160" s="21">
        <v>26093.703679999999</v>
      </c>
      <c r="L160" s="21">
        <v>38176.62167</v>
      </c>
      <c r="M160" s="21">
        <v>64863.583140000002</v>
      </c>
      <c r="N160" s="21">
        <v>46727.041670000006</v>
      </c>
      <c r="O160" s="21">
        <v>0</v>
      </c>
      <c r="P160" s="21">
        <v>-971746.66204999853</v>
      </c>
    </row>
    <row r="161" spans="1:18" ht="15.75" customHeight="1" x14ac:dyDescent="0.2">
      <c r="A161" s="22" t="s">
        <v>49</v>
      </c>
      <c r="B161" s="21">
        <v>4596256.5950000007</v>
      </c>
      <c r="C161" s="21">
        <v>2376329.6230600001</v>
      </c>
      <c r="D161" s="21">
        <v>783995.29370000004</v>
      </c>
      <c r="E161" s="21">
        <v>67046.016100000008</v>
      </c>
      <c r="F161" s="21">
        <v>309619.28015000006</v>
      </c>
      <c r="G161" s="21">
        <v>835500.86991999997</v>
      </c>
      <c r="H161" s="21">
        <v>4372491.0829300005</v>
      </c>
      <c r="I161" s="21">
        <v>5197.6171399999994</v>
      </c>
      <c r="J161" s="21">
        <v>320.57628999999997</v>
      </c>
      <c r="K161" s="21">
        <v>23981.244190000001</v>
      </c>
      <c r="L161" s="21">
        <v>25790.62746</v>
      </c>
      <c r="M161" s="21">
        <v>55290.06508</v>
      </c>
      <c r="N161" s="21">
        <v>168475.44699000003</v>
      </c>
      <c r="O161" s="21">
        <v>0</v>
      </c>
      <c r="P161" s="21">
        <v>-1458736.1989000007</v>
      </c>
    </row>
    <row r="162" spans="1:18" ht="15.75" customHeight="1" thickBot="1" x14ac:dyDescent="0.25">
      <c r="A162" s="22" t="s">
        <v>50</v>
      </c>
      <c r="B162" s="21">
        <v>1973373.2999400001</v>
      </c>
      <c r="C162" s="21">
        <v>937748.63159</v>
      </c>
      <c r="D162" s="21">
        <v>319942.92178000003</v>
      </c>
      <c r="E162" s="21">
        <v>18943.716829999998</v>
      </c>
      <c r="F162" s="21">
        <v>195928.85191000006</v>
      </c>
      <c r="G162" s="21">
        <v>344649.12791000004</v>
      </c>
      <c r="H162" s="21">
        <v>1817213.2500200002</v>
      </c>
      <c r="I162" s="21">
        <v>177.51803000000001</v>
      </c>
      <c r="J162" s="21">
        <v>111.14014999999999</v>
      </c>
      <c r="K162" s="21">
        <v>15243.424789999999</v>
      </c>
      <c r="L162" s="21">
        <v>20705.787930000002</v>
      </c>
      <c r="M162" s="21">
        <v>36237.870900000002</v>
      </c>
      <c r="N162" s="21">
        <v>119922.17902</v>
      </c>
      <c r="O162" s="21">
        <v>0</v>
      </c>
      <c r="P162" s="21">
        <v>-185957.35551999998</v>
      </c>
    </row>
    <row r="163" spans="1:18" ht="3.75" customHeight="1" thickTop="1" x14ac:dyDescent="0.2">
      <c r="A163" s="27"/>
      <c r="B163" s="28"/>
      <c r="C163" s="28"/>
      <c r="D163" s="28"/>
      <c r="E163" s="28"/>
      <c r="F163" s="28"/>
      <c r="G163" s="28"/>
      <c r="H163" s="28"/>
      <c r="I163" s="28"/>
      <c r="J163" s="28"/>
      <c r="K163" s="28"/>
      <c r="L163" s="28"/>
      <c r="M163" s="28"/>
      <c r="N163" s="28"/>
      <c r="O163" s="28"/>
      <c r="P163" s="28"/>
    </row>
    <row r="164" spans="1:18" ht="15.75" customHeight="1" x14ac:dyDescent="0.2">
      <c r="A164" s="216" t="s">
        <v>575</v>
      </c>
      <c r="B164" s="21"/>
      <c r="C164" s="21"/>
      <c r="D164" s="21"/>
      <c r="E164" s="21"/>
      <c r="F164" s="21"/>
      <c r="G164" s="21"/>
      <c r="H164" s="21"/>
      <c r="I164" s="21"/>
      <c r="J164" s="21"/>
      <c r="K164" s="21"/>
      <c r="L164" s="21"/>
      <c r="M164" s="21"/>
      <c r="N164" s="21"/>
      <c r="O164" s="21"/>
      <c r="P164" s="21"/>
    </row>
    <row r="165" spans="1:18" ht="15.75" customHeight="1" x14ac:dyDescent="0.2">
      <c r="A165" s="1177" t="s">
        <v>189</v>
      </c>
      <c r="B165" s="1177"/>
      <c r="C165" s="1177"/>
      <c r="D165" s="1177"/>
      <c r="E165" s="1177"/>
      <c r="F165" s="126"/>
      <c r="G165" s="126"/>
      <c r="H165" s="126"/>
      <c r="I165" s="126"/>
      <c r="J165" s="126"/>
      <c r="K165" s="126"/>
      <c r="L165" s="126"/>
      <c r="M165" s="54"/>
      <c r="N165" s="127"/>
      <c r="O165" s="128"/>
      <c r="P165" s="127"/>
      <c r="Q165" s="54"/>
      <c r="R165" s="54"/>
    </row>
    <row r="166" spans="1:18" ht="15.75" customHeight="1" x14ac:dyDescent="0.2">
      <c r="A166" s="129"/>
      <c r="B166" s="129"/>
      <c r="C166" s="129"/>
      <c r="D166" s="129"/>
      <c r="E166" s="129"/>
      <c r="F166" s="129"/>
      <c r="G166" s="129"/>
      <c r="H166" s="129"/>
      <c r="I166" s="129"/>
      <c r="J166" s="129"/>
      <c r="K166" s="129"/>
      <c r="L166" s="129"/>
      <c r="M166" s="129"/>
      <c r="N166" s="129"/>
      <c r="O166" s="129"/>
      <c r="P166" s="129"/>
      <c r="Q166" s="129"/>
      <c r="R166" s="129"/>
    </row>
  </sheetData>
  <mergeCells count="38">
    <mergeCell ref="A2:J2"/>
    <mergeCell ref="A70:E70"/>
    <mergeCell ref="A72:A73"/>
    <mergeCell ref="B72:B73"/>
    <mergeCell ref="C72:D72"/>
    <mergeCell ref="E72:E73"/>
    <mergeCell ref="A66:J66"/>
    <mergeCell ref="A3:J3"/>
    <mergeCell ref="A5:A7"/>
    <mergeCell ref="B5:B7"/>
    <mergeCell ref="C5:D6"/>
    <mergeCell ref="E5:E7"/>
    <mergeCell ref="F5:F7"/>
    <mergeCell ref="G5:G7"/>
    <mergeCell ref="H5:H7"/>
    <mergeCell ref="J5:J7"/>
    <mergeCell ref="A114:E114"/>
    <mergeCell ref="A115:E115"/>
    <mergeCell ref="A119:P119"/>
    <mergeCell ref="A120:A123"/>
    <mergeCell ref="B120:O120"/>
    <mergeCell ref="P120:P123"/>
    <mergeCell ref="B121:B123"/>
    <mergeCell ref="C121:C123"/>
    <mergeCell ref="D121:D123"/>
    <mergeCell ref="E121:E123"/>
    <mergeCell ref="F121:F123"/>
    <mergeCell ref="G121:G123"/>
    <mergeCell ref="H121:H123"/>
    <mergeCell ref="I121:M121"/>
    <mergeCell ref="N121:N123"/>
    <mergeCell ref="A165:E165"/>
    <mergeCell ref="O121:O123"/>
    <mergeCell ref="I122:I123"/>
    <mergeCell ref="J122:J123"/>
    <mergeCell ref="K122:K123"/>
    <mergeCell ref="L122:L123"/>
    <mergeCell ref="M122:M123"/>
  </mergeCells>
  <pageMargins left="0.7" right="0.7" top="0.75" bottom="0.75" header="0.3" footer="0.3"/>
  <pageSetup orientation="portrait" horizontalDpi="0" verticalDpi="0"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Z168"/>
  <sheetViews>
    <sheetView showGridLines="0" workbookViewId="0"/>
  </sheetViews>
  <sheetFormatPr baseColWidth="10" defaultColWidth="0" defaultRowHeight="15" zeroHeight="1" x14ac:dyDescent="0.3"/>
  <cols>
    <col min="1" max="1" width="40.28515625" style="41" customWidth="1"/>
    <col min="2" max="2" width="13.85546875" style="41" customWidth="1"/>
    <col min="3" max="3" width="14" style="41" bestFit="1" customWidth="1"/>
    <col min="4" max="4" width="13.5703125" style="41" bestFit="1" customWidth="1"/>
    <col min="5" max="5" width="18" style="41" customWidth="1"/>
    <col min="6" max="6" width="13.140625" style="41" customWidth="1"/>
    <col min="7" max="7" width="15.5703125" style="41" customWidth="1"/>
    <col min="8" max="8" width="13.140625" style="41" customWidth="1"/>
    <col min="9" max="9" width="14.5703125" style="41" customWidth="1"/>
    <col min="10" max="10" width="13" style="41" customWidth="1"/>
    <col min="11" max="11" width="18.140625" style="41" customWidth="1"/>
    <col min="12" max="12" width="16.85546875" style="41" customWidth="1"/>
    <col min="13" max="13" width="14.85546875" style="41" customWidth="1"/>
    <col min="14" max="14" width="15.7109375" style="41" customWidth="1"/>
    <col min="15" max="15" width="15" style="41" customWidth="1"/>
    <col min="16" max="16" width="12.85546875" style="41" customWidth="1"/>
    <col min="17" max="17" width="3.7109375" style="41" customWidth="1"/>
    <col min="18" max="18" width="0" style="41" hidden="1" customWidth="1"/>
    <col min="19" max="16384" width="45.42578125" style="41" hidden="1"/>
  </cols>
  <sheetData>
    <row r="1" spans="1:26" s="37" customFormat="1" ht="15" customHeight="1" x14ac:dyDescent="0.3">
      <c r="A1" s="36"/>
      <c r="B1" s="132"/>
      <c r="C1" s="132"/>
      <c r="D1" s="132"/>
      <c r="E1" s="132"/>
      <c r="F1" s="132"/>
      <c r="G1" s="132"/>
      <c r="H1" s="132"/>
      <c r="I1" s="132"/>
      <c r="J1" s="132"/>
    </row>
    <row r="2" spans="1:26" s="38" customFormat="1" ht="15" customHeight="1" x14ac:dyDescent="0.3">
      <c r="A2" s="1206" t="s">
        <v>504</v>
      </c>
      <c r="B2" s="1206"/>
      <c r="C2" s="1206"/>
      <c r="D2" s="1206"/>
      <c r="E2" s="1206"/>
      <c r="F2" s="1206"/>
      <c r="G2" s="1206"/>
      <c r="H2" s="1206"/>
      <c r="I2" s="1206"/>
      <c r="J2" s="1206"/>
      <c r="K2" s="870"/>
      <c r="L2" s="870"/>
      <c r="M2" s="870"/>
      <c r="N2" s="870"/>
      <c r="O2" s="870"/>
      <c r="P2" s="870"/>
      <c r="Q2" s="630"/>
      <c r="R2" s="630"/>
      <c r="S2" s="630"/>
      <c r="T2" s="630"/>
      <c r="U2" s="630"/>
      <c r="V2" s="630"/>
      <c r="W2" s="630"/>
      <c r="X2" s="630"/>
      <c r="Y2" s="630"/>
      <c r="Z2" s="630"/>
    </row>
    <row r="3" spans="1:26" s="636" customFormat="1" ht="35.1" customHeight="1" x14ac:dyDescent="0.35">
      <c r="A3" s="1121" t="s">
        <v>1307</v>
      </c>
      <c r="B3" s="915"/>
      <c r="C3" s="915"/>
      <c r="D3" s="915"/>
      <c r="E3" s="915"/>
      <c r="F3" s="915"/>
      <c r="G3" s="915"/>
      <c r="H3" s="915"/>
      <c r="I3" s="915"/>
      <c r="J3" s="915"/>
    </row>
    <row r="4" spans="1:26" s="636" customFormat="1" ht="18" customHeight="1" thickBot="1" x14ac:dyDescent="0.4">
      <c r="A4" s="874"/>
      <c r="B4" s="635"/>
      <c r="C4" s="635"/>
      <c r="D4" s="635"/>
      <c r="E4" s="635"/>
      <c r="F4" s="635"/>
      <c r="G4" s="635"/>
      <c r="H4" s="635"/>
      <c r="I4" s="635"/>
      <c r="J4" s="635"/>
    </row>
    <row r="5" spans="1:26" ht="22.5" customHeight="1" thickTop="1" x14ac:dyDescent="0.3">
      <c r="A5" s="1209" t="s">
        <v>53</v>
      </c>
      <c r="B5" s="1184" t="s">
        <v>235</v>
      </c>
      <c r="C5" s="1187" t="s">
        <v>140</v>
      </c>
      <c r="D5" s="1187"/>
      <c r="E5" s="1184" t="s">
        <v>236</v>
      </c>
      <c r="F5" s="1184" t="s">
        <v>237</v>
      </c>
      <c r="G5" s="1184" t="s">
        <v>238</v>
      </c>
      <c r="H5" s="1184" t="s">
        <v>239</v>
      </c>
      <c r="I5" s="921" t="s">
        <v>18</v>
      </c>
      <c r="J5" s="1189" t="s">
        <v>191</v>
      </c>
    </row>
    <row r="6" spans="1:26" ht="9.75" customHeight="1" thickBot="1" x14ac:dyDescent="0.35">
      <c r="A6" s="1210"/>
      <c r="B6" s="1185"/>
      <c r="C6" s="1188"/>
      <c r="D6" s="1188"/>
      <c r="E6" s="1185"/>
      <c r="F6" s="1185"/>
      <c r="G6" s="1185"/>
      <c r="H6" s="1185"/>
      <c r="I6" s="922"/>
      <c r="J6" s="1190"/>
    </row>
    <row r="7" spans="1:26" ht="33" customHeight="1" thickBot="1" x14ac:dyDescent="0.35">
      <c r="A7" s="1211"/>
      <c r="B7" s="1186"/>
      <c r="C7" s="170" t="s">
        <v>240</v>
      </c>
      <c r="D7" s="170" t="s">
        <v>241</v>
      </c>
      <c r="E7" s="1186"/>
      <c r="F7" s="1186"/>
      <c r="G7" s="1186"/>
      <c r="H7" s="1186"/>
      <c r="I7" s="923"/>
      <c r="J7" s="1191"/>
    </row>
    <row r="8" spans="1:26" ht="15" customHeight="1" thickTop="1" x14ac:dyDescent="0.3">
      <c r="A8" s="792"/>
      <c r="B8" s="793"/>
      <c r="C8" s="792"/>
      <c r="D8" s="792"/>
      <c r="E8" s="792"/>
      <c r="F8" s="793"/>
      <c r="G8" s="793"/>
      <c r="H8" s="792"/>
      <c r="I8" s="792"/>
      <c r="J8" s="792"/>
    </row>
    <row r="9" spans="1:26" ht="15" customHeight="1" x14ac:dyDescent="0.3">
      <c r="A9" s="207" t="s">
        <v>54</v>
      </c>
      <c r="B9" s="825"/>
      <c r="C9" s="825"/>
      <c r="D9" s="825"/>
      <c r="E9" s="825"/>
      <c r="F9" s="825"/>
      <c r="G9" s="208"/>
      <c r="H9" s="825"/>
      <c r="I9" s="826"/>
      <c r="J9" s="827"/>
    </row>
    <row r="10" spans="1:26" ht="15" customHeight="1" thickBot="1" x14ac:dyDescent="0.35">
      <c r="A10" s="828"/>
      <c r="B10" s="829"/>
      <c r="C10" s="830"/>
      <c r="D10" s="829"/>
      <c r="E10" s="829"/>
      <c r="F10" s="829"/>
      <c r="G10" s="829"/>
      <c r="H10" s="829"/>
      <c r="I10" s="831"/>
      <c r="J10" s="832"/>
    </row>
    <row r="11" spans="1:26" ht="15" customHeight="1" x14ac:dyDescent="0.3">
      <c r="A11" s="139" t="s">
        <v>192</v>
      </c>
      <c r="B11" s="140">
        <v>23010353.270240001</v>
      </c>
      <c r="C11" s="140">
        <v>86895889.659529999</v>
      </c>
      <c r="D11" s="140">
        <v>18173349.743889999</v>
      </c>
      <c r="E11" s="140">
        <v>105069239.40342</v>
      </c>
      <c r="F11" s="140">
        <v>30122840.559659999</v>
      </c>
      <c r="G11" s="140">
        <v>12536922.058089999</v>
      </c>
      <c r="H11" s="140">
        <v>978745.74069999997</v>
      </c>
      <c r="I11" s="140">
        <v>171718101.03211001</v>
      </c>
      <c r="J11" s="209">
        <v>68.271915216305572</v>
      </c>
    </row>
    <row r="12" spans="1:26" ht="15" customHeight="1" x14ac:dyDescent="0.3">
      <c r="A12" s="139" t="s">
        <v>242</v>
      </c>
      <c r="B12" s="140"/>
      <c r="C12" s="140">
        <v>47197082.029399998</v>
      </c>
      <c r="D12" s="140">
        <v>969064.09213999996</v>
      </c>
      <c r="E12" s="140">
        <v>48166146.121539995</v>
      </c>
      <c r="F12" s="140">
        <v>1605548.7908900001</v>
      </c>
      <c r="G12" s="140"/>
      <c r="H12" s="140">
        <v>918245.48872999998</v>
      </c>
      <c r="I12" s="140">
        <v>50689940.401159994</v>
      </c>
      <c r="J12" s="209">
        <v>20.153375168878977</v>
      </c>
    </row>
    <row r="13" spans="1:26" ht="15" customHeight="1" x14ac:dyDescent="0.3">
      <c r="A13" s="210" t="s">
        <v>243</v>
      </c>
      <c r="B13" s="140">
        <v>23010353.270240001</v>
      </c>
      <c r="C13" s="140">
        <v>134092971.68893</v>
      </c>
      <c r="D13" s="140">
        <v>19142413.836029999</v>
      </c>
      <c r="E13" s="140">
        <v>153235385.52496001</v>
      </c>
      <c r="F13" s="140">
        <v>31728389.35055</v>
      </c>
      <c r="G13" s="140">
        <v>12536922.058089999</v>
      </c>
      <c r="H13" s="140">
        <v>1896991.2294299998</v>
      </c>
      <c r="I13" s="140">
        <v>222408041.43327001</v>
      </c>
      <c r="J13" s="209">
        <v>88.425290385184553</v>
      </c>
    </row>
    <row r="14" spans="1:26" ht="15" customHeight="1" x14ac:dyDescent="0.3">
      <c r="A14" s="135" t="s">
        <v>295</v>
      </c>
      <c r="B14" s="140">
        <v>4967994.2381170001</v>
      </c>
      <c r="C14" s="140">
        <v>12451401.61572</v>
      </c>
      <c r="D14" s="140">
        <v>3756937.8841900001</v>
      </c>
      <c r="E14" s="140">
        <v>16208339.499910001</v>
      </c>
      <c r="F14" s="140">
        <v>6525453.1010199999</v>
      </c>
      <c r="G14" s="140">
        <v>868099.13298999995</v>
      </c>
      <c r="H14" s="140">
        <v>542921.96307000006</v>
      </c>
      <c r="I14" s="140">
        <v>29112807.935107</v>
      </c>
      <c r="J14" s="209">
        <v>11.574709614815442</v>
      </c>
    </row>
    <row r="15" spans="1:26" ht="15" customHeight="1" x14ac:dyDescent="0.3">
      <c r="A15" s="135" t="s">
        <v>296</v>
      </c>
      <c r="B15" s="140">
        <v>4152069.5059369998</v>
      </c>
      <c r="C15" s="140">
        <v>43253.559459999997</v>
      </c>
      <c r="D15" s="140">
        <v>41815.130389999998</v>
      </c>
      <c r="E15" s="140">
        <v>85068.689849999995</v>
      </c>
      <c r="F15" s="140">
        <v>5561204.6849600002</v>
      </c>
      <c r="G15" s="140">
        <v>3875.9010499999999</v>
      </c>
      <c r="H15" s="140">
        <v>2000.2677100000001</v>
      </c>
      <c r="I15" s="140">
        <v>9804219.0495069996</v>
      </c>
      <c r="J15" s="209">
        <v>3.8979746904193044</v>
      </c>
    </row>
    <row r="16" spans="1:26" ht="15" customHeight="1" x14ac:dyDescent="0.3">
      <c r="A16" s="135" t="s">
        <v>297</v>
      </c>
      <c r="B16" s="140">
        <v>815924.73218000005</v>
      </c>
      <c r="C16" s="140">
        <v>12408148.056260001</v>
      </c>
      <c r="D16" s="140">
        <v>3715122.7538000001</v>
      </c>
      <c r="E16" s="140">
        <v>16123270.810060002</v>
      </c>
      <c r="F16" s="140">
        <v>964248.41605999996</v>
      </c>
      <c r="G16" s="140">
        <v>864223.23193999997</v>
      </c>
      <c r="H16" s="140">
        <v>540921.69536000001</v>
      </c>
      <c r="I16" s="140">
        <v>19308588.885600004</v>
      </c>
      <c r="J16" s="209">
        <v>7.6767349243961389</v>
      </c>
    </row>
    <row r="17" spans="1:10" ht="15" customHeight="1" x14ac:dyDescent="0.3">
      <c r="A17" s="207" t="s">
        <v>199</v>
      </c>
      <c r="B17" s="140">
        <v>27978347.508357003</v>
      </c>
      <c r="C17" s="140">
        <v>146544373.30465001</v>
      </c>
      <c r="D17" s="140">
        <v>22899351.72022</v>
      </c>
      <c r="E17" s="140">
        <v>169443725.02487001</v>
      </c>
      <c r="F17" s="140">
        <v>38253842.451569997</v>
      </c>
      <c r="G17" s="140">
        <v>13405021.19108</v>
      </c>
      <c r="H17" s="140">
        <v>2439913.1924999999</v>
      </c>
      <c r="I17" s="140">
        <v>251520849.36837703</v>
      </c>
      <c r="J17" s="209">
        <v>100</v>
      </c>
    </row>
    <row r="18" spans="1:10" ht="15" customHeight="1" x14ac:dyDescent="0.3">
      <c r="A18" s="145"/>
      <c r="B18" s="140"/>
      <c r="C18" s="140"/>
      <c r="D18" s="140"/>
      <c r="E18" s="140"/>
      <c r="F18" s="140"/>
      <c r="G18" s="140"/>
      <c r="H18" s="140"/>
      <c r="I18" s="140"/>
      <c r="J18" s="209"/>
    </row>
    <row r="19" spans="1:10" ht="15" customHeight="1" x14ac:dyDescent="0.3">
      <c r="A19" s="207" t="s">
        <v>338</v>
      </c>
      <c r="B19" s="140"/>
      <c r="C19" s="140"/>
      <c r="D19" s="140"/>
      <c r="E19" s="140"/>
      <c r="F19" s="140"/>
      <c r="G19" s="140"/>
      <c r="H19" s="140"/>
      <c r="I19" s="140"/>
      <c r="J19" s="209"/>
    </row>
    <row r="20" spans="1:10" ht="15" customHeight="1" x14ac:dyDescent="0.3">
      <c r="A20" s="134"/>
      <c r="B20" s="140"/>
      <c r="C20" s="140"/>
      <c r="D20" s="140"/>
      <c r="E20" s="140"/>
      <c r="F20" s="140"/>
      <c r="G20" s="140"/>
      <c r="H20" s="140"/>
      <c r="I20" s="140"/>
      <c r="J20" s="209"/>
    </row>
    <row r="21" spans="1:10" ht="15" customHeight="1" x14ac:dyDescent="0.3">
      <c r="A21" s="139" t="s">
        <v>247</v>
      </c>
      <c r="B21" s="140">
        <v>5497853.6383300005</v>
      </c>
      <c r="C21" s="140">
        <v>79865147.520290002</v>
      </c>
      <c r="D21" s="140">
        <v>24075551.927979998</v>
      </c>
      <c r="E21" s="140">
        <v>103940699.44826999</v>
      </c>
      <c r="F21" s="140">
        <v>716949.08403000014</v>
      </c>
      <c r="G21" s="140">
        <v>3560854.0223300001</v>
      </c>
      <c r="H21" s="140">
        <v>3512577.8817699999</v>
      </c>
      <c r="I21" s="140">
        <v>117228934.07472999</v>
      </c>
      <c r="J21" s="209">
        <v>46.608038406802883</v>
      </c>
    </row>
    <row r="22" spans="1:10" ht="15" customHeight="1" x14ac:dyDescent="0.3">
      <c r="A22" s="145" t="s">
        <v>299</v>
      </c>
      <c r="B22" s="140">
        <v>1627852.02446</v>
      </c>
      <c r="C22" s="140">
        <v>24710888.782099999</v>
      </c>
      <c r="D22" s="140">
        <v>8464451.4498699997</v>
      </c>
      <c r="E22" s="140">
        <v>33175340.231969997</v>
      </c>
      <c r="F22" s="140">
        <v>12232.488229999999</v>
      </c>
      <c r="G22" s="140">
        <v>197207.04751</v>
      </c>
      <c r="H22" s="140">
        <v>1244256.67763</v>
      </c>
      <c r="I22" s="140">
        <v>36256888.469799995</v>
      </c>
      <c r="J22" s="209">
        <v>14.415062831112746</v>
      </c>
    </row>
    <row r="23" spans="1:10" ht="15" customHeight="1" x14ac:dyDescent="0.3">
      <c r="A23" s="139" t="s">
        <v>249</v>
      </c>
      <c r="B23" s="140">
        <v>131202.90044999999</v>
      </c>
      <c r="C23" s="140">
        <v>2144572.2290400001</v>
      </c>
      <c r="D23" s="140">
        <v>688786.95077999996</v>
      </c>
      <c r="E23" s="140">
        <v>2833359.1798200002</v>
      </c>
      <c r="F23" s="140">
        <v>3051.2990600000003</v>
      </c>
      <c r="G23" s="140">
        <v>241508.14341999998</v>
      </c>
      <c r="H23" s="140">
        <v>101852.86079999999</v>
      </c>
      <c r="I23" s="140">
        <v>3310974.3835500004</v>
      </c>
      <c r="J23" s="209">
        <v>1.3163816804310933</v>
      </c>
    </row>
    <row r="24" spans="1:10" ht="15" customHeight="1" x14ac:dyDescent="0.3">
      <c r="A24" s="139" t="s">
        <v>300</v>
      </c>
      <c r="B24" s="140">
        <v>515466.11300000001</v>
      </c>
      <c r="C24" s="140">
        <v>7432090.3582300004</v>
      </c>
      <c r="D24" s="140">
        <v>2360865.5491800001</v>
      </c>
      <c r="E24" s="140">
        <v>9792955.9074099995</v>
      </c>
      <c r="F24" s="140">
        <v>314649.66878000007</v>
      </c>
      <c r="G24" s="140">
        <v>7005970.3885699995</v>
      </c>
      <c r="H24" s="140">
        <v>350384.52514000004</v>
      </c>
      <c r="I24" s="140">
        <v>17979426.602899998</v>
      </c>
      <c r="J24" s="209">
        <v>7.1482847835677266</v>
      </c>
    </row>
    <row r="25" spans="1:10" ht="15" customHeight="1" x14ac:dyDescent="0.3">
      <c r="A25" s="139" t="s">
        <v>250</v>
      </c>
      <c r="B25" s="140">
        <v>6555070.3940400006</v>
      </c>
      <c r="C25" s="140">
        <v>32832756.777389999</v>
      </c>
      <c r="D25" s="140">
        <v>7491430.3489899999</v>
      </c>
      <c r="E25" s="140">
        <v>40324187.126379997</v>
      </c>
      <c r="F25" s="140">
        <v>8588760.6799199991</v>
      </c>
      <c r="G25" s="140">
        <v>1107920.8976800002</v>
      </c>
      <c r="H25" s="140">
        <v>1093128.96261</v>
      </c>
      <c r="I25" s="140">
        <v>57669068.060630001</v>
      </c>
      <c r="J25" s="209">
        <v>22.928146197601286</v>
      </c>
    </row>
    <row r="26" spans="1:10" ht="15" customHeight="1" x14ac:dyDescent="0.3">
      <c r="A26" s="145" t="s">
        <v>251</v>
      </c>
      <c r="B26" s="140">
        <v>1369082.9348500001</v>
      </c>
      <c r="C26" s="140">
        <v>0</v>
      </c>
      <c r="D26" s="140">
        <v>0</v>
      </c>
      <c r="E26" s="140">
        <v>0</v>
      </c>
      <c r="F26" s="140">
        <v>7706487.7817199994</v>
      </c>
      <c r="G26" s="140">
        <v>0</v>
      </c>
      <c r="H26" s="140">
        <v>0</v>
      </c>
      <c r="I26" s="140">
        <v>9075570.7165699992</v>
      </c>
      <c r="J26" s="209">
        <v>3.6082776991890371</v>
      </c>
    </row>
    <row r="27" spans="1:10" ht="15" customHeight="1" x14ac:dyDescent="0.3">
      <c r="A27" s="149" t="s">
        <v>425</v>
      </c>
      <c r="B27" s="140">
        <v>1370407.88833</v>
      </c>
      <c r="C27" s="140"/>
      <c r="D27" s="140"/>
      <c r="E27" s="140">
        <v>0</v>
      </c>
      <c r="F27" s="140"/>
      <c r="G27" s="140"/>
      <c r="H27" s="140"/>
      <c r="I27" s="140">
        <v>1370407.88833</v>
      </c>
      <c r="J27" s="209">
        <v>0.54484862458575067</v>
      </c>
    </row>
    <row r="28" spans="1:10" ht="15" customHeight="1" x14ac:dyDescent="0.3">
      <c r="A28" s="149" t="s">
        <v>426</v>
      </c>
      <c r="B28" s="140"/>
      <c r="C28" s="140"/>
      <c r="D28" s="140"/>
      <c r="E28" s="140">
        <v>0</v>
      </c>
      <c r="F28" s="140">
        <v>9988826.0087100007</v>
      </c>
      <c r="G28" s="140"/>
      <c r="H28" s="140"/>
      <c r="I28" s="140">
        <v>9988826.0087100007</v>
      </c>
      <c r="J28" s="209">
        <v>3.9713709753263369</v>
      </c>
    </row>
    <row r="29" spans="1:10" ht="15" customHeight="1" x14ac:dyDescent="0.3">
      <c r="A29" s="149" t="s">
        <v>371</v>
      </c>
      <c r="B29" s="140">
        <v>-871.45917999999995</v>
      </c>
      <c r="C29" s="140"/>
      <c r="D29" s="140"/>
      <c r="E29" s="140">
        <v>0</v>
      </c>
      <c r="F29" s="140">
        <v>-4249.2140399999998</v>
      </c>
      <c r="G29" s="140"/>
      <c r="H29" s="140"/>
      <c r="I29" s="140">
        <v>-5120.6732199999997</v>
      </c>
      <c r="J29" s="209">
        <v>-2.0358841952303804E-3</v>
      </c>
    </row>
    <row r="30" spans="1:10" ht="15" customHeight="1" x14ac:dyDescent="0.3">
      <c r="A30" s="149" t="s">
        <v>418</v>
      </c>
      <c r="B30" s="140">
        <v>-453.49430000000001</v>
      </c>
      <c r="C30" s="140"/>
      <c r="D30" s="140"/>
      <c r="E30" s="140">
        <v>0</v>
      </c>
      <c r="F30" s="140">
        <v>-2642.8533900000002</v>
      </c>
      <c r="G30" s="140"/>
      <c r="H30" s="140"/>
      <c r="I30" s="140">
        <v>-3096.3476900000001</v>
      </c>
      <c r="J30" s="209">
        <v>-1.2310501088778902E-3</v>
      </c>
    </row>
    <row r="31" spans="1:10" ht="15" customHeight="1" x14ac:dyDescent="0.3">
      <c r="A31" s="149" t="s">
        <v>427</v>
      </c>
      <c r="B31" s="140"/>
      <c r="C31" s="140"/>
      <c r="D31" s="140"/>
      <c r="E31" s="140">
        <v>0</v>
      </c>
      <c r="F31" s="140"/>
      <c r="G31" s="140"/>
      <c r="H31" s="140"/>
      <c r="I31" s="140">
        <v>0</v>
      </c>
      <c r="J31" s="209"/>
    </row>
    <row r="32" spans="1:10" ht="15" customHeight="1" x14ac:dyDescent="0.3">
      <c r="A32" s="149" t="s">
        <v>428</v>
      </c>
      <c r="B32" s="140"/>
      <c r="C32" s="140"/>
      <c r="D32" s="140"/>
      <c r="E32" s="140">
        <v>0</v>
      </c>
      <c r="F32" s="140">
        <v>-2275446.1595600001</v>
      </c>
      <c r="G32" s="140"/>
      <c r="H32" s="140"/>
      <c r="I32" s="140">
        <v>-2275446.1595600001</v>
      </c>
      <c r="J32" s="209">
        <v>-0.90467496641894096</v>
      </c>
    </row>
    <row r="33" spans="1:10" ht="15" customHeight="1" x14ac:dyDescent="0.3">
      <c r="A33" s="149" t="s">
        <v>429</v>
      </c>
      <c r="B33" s="140"/>
      <c r="C33" s="140"/>
      <c r="D33" s="140"/>
      <c r="E33" s="140">
        <v>0</v>
      </c>
      <c r="F33" s="140"/>
      <c r="G33" s="140"/>
      <c r="H33" s="140"/>
      <c r="I33" s="140">
        <v>0</v>
      </c>
      <c r="J33" s="209"/>
    </row>
    <row r="34" spans="1:10" ht="15" customHeight="1" x14ac:dyDescent="0.3">
      <c r="A34" s="139" t="s">
        <v>254</v>
      </c>
      <c r="B34" s="140">
        <v>1711367.2105399999</v>
      </c>
      <c r="C34" s="140">
        <v>24849004.951639999</v>
      </c>
      <c r="D34" s="140">
        <v>7491430.3489899999</v>
      </c>
      <c r="E34" s="140">
        <v>32340435.300629999</v>
      </c>
      <c r="F34" s="140">
        <v>224301.01684999999</v>
      </c>
      <c r="G34" s="140">
        <v>1107920.8976800002</v>
      </c>
      <c r="H34" s="140">
        <v>1093128.96261</v>
      </c>
      <c r="I34" s="140">
        <v>36477153.38831</v>
      </c>
      <c r="J34" s="209">
        <v>14.502636055783041</v>
      </c>
    </row>
    <row r="35" spans="1:10" ht="15" customHeight="1" x14ac:dyDescent="0.3">
      <c r="A35" s="211" t="s">
        <v>255</v>
      </c>
      <c r="B35" s="140">
        <v>3035665.3952700002</v>
      </c>
      <c r="C35" s="140">
        <v>7983751.8257499998</v>
      </c>
      <c r="D35" s="140">
        <v>0</v>
      </c>
      <c r="E35" s="140">
        <v>7983751.8257499998</v>
      </c>
      <c r="F35" s="140">
        <v>14747.58646</v>
      </c>
      <c r="G35" s="140">
        <v>0</v>
      </c>
      <c r="H35" s="140">
        <v>0</v>
      </c>
      <c r="I35" s="140">
        <v>11034164.80748</v>
      </c>
      <c r="J35" s="209">
        <v>4.386978190948847</v>
      </c>
    </row>
    <row r="36" spans="1:10" ht="15" customHeight="1" x14ac:dyDescent="0.3">
      <c r="A36" s="149" t="s">
        <v>430</v>
      </c>
      <c r="B36" s="140">
        <v>2491195.1495400001</v>
      </c>
      <c r="C36" s="140"/>
      <c r="D36" s="140"/>
      <c r="E36" s="140">
        <v>0</v>
      </c>
      <c r="F36" s="140"/>
      <c r="G36" s="140"/>
      <c r="H36" s="140"/>
      <c r="I36" s="140">
        <v>2491195.1495400001</v>
      </c>
      <c r="J36" s="209">
        <v>0.99045274210703693</v>
      </c>
    </row>
    <row r="37" spans="1:10" ht="15" customHeight="1" x14ac:dyDescent="0.3">
      <c r="A37" s="149" t="s">
        <v>376</v>
      </c>
      <c r="B37" s="140"/>
      <c r="C37" s="140">
        <v>3916788.7432599999</v>
      </c>
      <c r="D37" s="140"/>
      <c r="E37" s="140">
        <v>3916788.7432599999</v>
      </c>
      <c r="F37" s="140"/>
      <c r="G37" s="140"/>
      <c r="H37" s="140"/>
      <c r="I37" s="140">
        <v>3916788.7432599999</v>
      </c>
      <c r="J37" s="209">
        <v>1.55724217419586</v>
      </c>
    </row>
    <row r="38" spans="1:10" ht="15" customHeight="1" x14ac:dyDescent="0.3">
      <c r="A38" s="149" t="s">
        <v>377</v>
      </c>
      <c r="B38" s="140"/>
      <c r="C38" s="140">
        <v>3677527.2463199999</v>
      </c>
      <c r="D38" s="140"/>
      <c r="E38" s="140">
        <v>3677527.2463199999</v>
      </c>
      <c r="F38" s="140"/>
      <c r="G38" s="140"/>
      <c r="H38" s="140"/>
      <c r="I38" s="140">
        <v>3677527.2463199999</v>
      </c>
      <c r="J38" s="209">
        <v>1.462116264140751</v>
      </c>
    </row>
    <row r="39" spans="1:10" ht="15" customHeight="1" x14ac:dyDescent="0.3">
      <c r="A39" s="149" t="s">
        <v>431</v>
      </c>
      <c r="B39" s="140"/>
      <c r="C39" s="140"/>
      <c r="D39" s="140"/>
      <c r="E39" s="140">
        <v>0</v>
      </c>
      <c r="F39" s="140"/>
      <c r="G39" s="140"/>
      <c r="H39" s="140"/>
      <c r="I39" s="140">
        <v>0</v>
      </c>
      <c r="J39" s="209"/>
    </row>
    <row r="40" spans="1:10" ht="15" customHeight="1" x14ac:dyDescent="0.3">
      <c r="A40" s="149" t="s">
        <v>379</v>
      </c>
      <c r="B40" s="140"/>
      <c r="C40" s="140"/>
      <c r="D40" s="140"/>
      <c r="E40" s="140">
        <v>0</v>
      </c>
      <c r="F40" s="140">
        <v>15504.6504</v>
      </c>
      <c r="G40" s="140"/>
      <c r="H40" s="140"/>
      <c r="I40" s="140">
        <v>15504.6504</v>
      </c>
      <c r="J40" s="209">
        <v>6.1643599085067953E-3</v>
      </c>
    </row>
    <row r="41" spans="1:10" ht="15" customHeight="1" x14ac:dyDescent="0.3">
      <c r="A41" s="149" t="s">
        <v>380</v>
      </c>
      <c r="B41" s="140"/>
      <c r="C41" s="140"/>
      <c r="D41" s="140"/>
      <c r="E41" s="140">
        <v>0</v>
      </c>
      <c r="F41" s="140"/>
      <c r="G41" s="140"/>
      <c r="H41" s="140"/>
      <c r="I41" s="140">
        <v>0</v>
      </c>
      <c r="J41" s="209"/>
    </row>
    <row r="42" spans="1:10" ht="15" customHeight="1" x14ac:dyDescent="0.3">
      <c r="A42" s="149" t="s">
        <v>381</v>
      </c>
      <c r="B42" s="140"/>
      <c r="C42" s="140"/>
      <c r="D42" s="140"/>
      <c r="E42" s="140">
        <v>0</v>
      </c>
      <c r="F42" s="140"/>
      <c r="G42" s="140"/>
      <c r="H42" s="140"/>
      <c r="I42" s="140">
        <v>0</v>
      </c>
      <c r="J42" s="209"/>
    </row>
    <row r="43" spans="1:10" ht="15" customHeight="1" x14ac:dyDescent="0.3">
      <c r="A43" s="149" t="s">
        <v>382</v>
      </c>
      <c r="B43" s="140">
        <v>8487.0242500000004</v>
      </c>
      <c r="C43" s="140"/>
      <c r="D43" s="140"/>
      <c r="E43" s="140">
        <v>0</v>
      </c>
      <c r="F43" s="140"/>
      <c r="G43" s="140"/>
      <c r="H43" s="140"/>
      <c r="I43" s="140">
        <v>8487.0242500000004</v>
      </c>
      <c r="J43" s="209">
        <v>3.3742825977698247E-3</v>
      </c>
    </row>
    <row r="44" spans="1:10" ht="15" customHeight="1" x14ac:dyDescent="0.3">
      <c r="A44" s="149" t="s">
        <v>383</v>
      </c>
      <c r="B44" s="140">
        <v>535459.19365000003</v>
      </c>
      <c r="C44" s="140"/>
      <c r="D44" s="140"/>
      <c r="E44" s="140">
        <v>0</v>
      </c>
      <c r="F44" s="140"/>
      <c r="G44" s="140"/>
      <c r="H44" s="140"/>
      <c r="I44" s="140">
        <v>535459.19365000003</v>
      </c>
      <c r="J44" s="209">
        <v>0.21288859154008638</v>
      </c>
    </row>
    <row r="45" spans="1:10" ht="15" customHeight="1" x14ac:dyDescent="0.3">
      <c r="A45" s="149" t="s">
        <v>410</v>
      </c>
      <c r="B45" s="140">
        <v>853.38720000000001</v>
      </c>
      <c r="C45" s="140">
        <v>389825.77678999997</v>
      </c>
      <c r="D45" s="140"/>
      <c r="E45" s="140">
        <v>389825.77678999997</v>
      </c>
      <c r="F45" s="140"/>
      <c r="G45" s="140"/>
      <c r="H45" s="140"/>
      <c r="I45" s="140">
        <v>390679.16398999997</v>
      </c>
      <c r="J45" s="209">
        <v>0.15532675122999917</v>
      </c>
    </row>
    <row r="46" spans="1:10" ht="15" customHeight="1" x14ac:dyDescent="0.3">
      <c r="A46" s="149" t="s">
        <v>432</v>
      </c>
      <c r="B46" s="140">
        <v>-472.90582000000001</v>
      </c>
      <c r="C46" s="140">
        <v>-628.29381000000001</v>
      </c>
      <c r="D46" s="140"/>
      <c r="E46" s="140">
        <v>-628.29381000000001</v>
      </c>
      <c r="F46" s="140">
        <v>-1030.2417</v>
      </c>
      <c r="G46" s="140"/>
      <c r="H46" s="140"/>
      <c r="I46" s="140">
        <v>-2131.4413300000001</v>
      </c>
      <c r="J46" s="209">
        <v>-8.4742133121469164E-4</v>
      </c>
    </row>
    <row r="47" spans="1:10" ht="15" customHeight="1" x14ac:dyDescent="0.3">
      <c r="A47" s="149" t="s">
        <v>433</v>
      </c>
      <c r="B47" s="140">
        <v>143.54645000000002</v>
      </c>
      <c r="C47" s="140">
        <v>238.35319000000001</v>
      </c>
      <c r="D47" s="140"/>
      <c r="E47" s="140">
        <v>238.35319000000001</v>
      </c>
      <c r="F47" s="140">
        <v>273.17776000000003</v>
      </c>
      <c r="G47" s="140"/>
      <c r="H47" s="140"/>
      <c r="I47" s="140">
        <v>655.07740000000013</v>
      </c>
      <c r="J47" s="209">
        <v>2.6044656005458014E-4</v>
      </c>
    </row>
    <row r="48" spans="1:10" ht="15" customHeight="1" x14ac:dyDescent="0.3">
      <c r="A48" s="149" t="s">
        <v>434</v>
      </c>
      <c r="B48" s="140">
        <v>438954.85337999999</v>
      </c>
      <c r="C48" s="140"/>
      <c r="D48" s="140"/>
      <c r="E48" s="140">
        <v>0</v>
      </c>
      <c r="F48" s="140">
        <v>643224.29489000002</v>
      </c>
      <c r="G48" s="140"/>
      <c r="H48" s="140"/>
      <c r="I48" s="140">
        <v>1082179.14827</v>
      </c>
      <c r="J48" s="209">
        <v>0.43025425168036158</v>
      </c>
    </row>
    <row r="49" spans="1:10" ht="15" customHeight="1" x14ac:dyDescent="0.3">
      <c r="A49" s="207" t="s">
        <v>264</v>
      </c>
      <c r="B49" s="140">
        <v>14327445.070280001</v>
      </c>
      <c r="C49" s="140">
        <v>146985455.66705</v>
      </c>
      <c r="D49" s="140">
        <v>43081086.226799995</v>
      </c>
      <c r="E49" s="140">
        <v>190066541.89385</v>
      </c>
      <c r="F49" s="140">
        <v>9635643.2200199999</v>
      </c>
      <c r="G49" s="140">
        <v>12113460.49951</v>
      </c>
      <c r="H49" s="140">
        <v>6302200.9079499999</v>
      </c>
      <c r="I49" s="140">
        <v>232445291.59160998</v>
      </c>
      <c r="J49" s="209">
        <v>92.415913899515729</v>
      </c>
    </row>
    <row r="50" spans="1:10" ht="15" customHeight="1" x14ac:dyDescent="0.3">
      <c r="A50" s="145"/>
      <c r="B50" s="140"/>
      <c r="C50" s="140"/>
      <c r="D50" s="140"/>
      <c r="E50" s="140"/>
      <c r="F50" s="140"/>
      <c r="G50" s="140"/>
      <c r="H50" s="140"/>
      <c r="I50" s="140"/>
      <c r="J50" s="209"/>
    </row>
    <row r="51" spans="1:10" ht="15" customHeight="1" x14ac:dyDescent="0.3">
      <c r="A51" s="207" t="s">
        <v>265</v>
      </c>
      <c r="B51" s="140"/>
      <c r="C51" s="140"/>
      <c r="D51" s="140"/>
      <c r="E51" s="140"/>
      <c r="F51" s="140"/>
      <c r="G51" s="140"/>
      <c r="H51" s="140"/>
      <c r="I51" s="140"/>
      <c r="J51" s="209"/>
    </row>
    <row r="52" spans="1:10" ht="15" customHeight="1" x14ac:dyDescent="0.3">
      <c r="A52" s="212" t="s">
        <v>285</v>
      </c>
      <c r="B52" s="140">
        <v>273761.72749000002</v>
      </c>
      <c r="C52" s="140">
        <v>1018200.6940300001</v>
      </c>
      <c r="D52" s="140">
        <v>227792.74578999999</v>
      </c>
      <c r="E52" s="140">
        <v>1245993.4398200002</v>
      </c>
      <c r="F52" s="140">
        <v>350611.77831999998</v>
      </c>
      <c r="G52" s="140">
        <v>151668.33438999997</v>
      </c>
      <c r="H52" s="140">
        <v>2563.1375200000002</v>
      </c>
      <c r="I52" s="140">
        <v>2024598.4175400003</v>
      </c>
      <c r="J52" s="209">
        <v>0.80494258135029462</v>
      </c>
    </row>
    <row r="53" spans="1:10" ht="15" customHeight="1" x14ac:dyDescent="0.3">
      <c r="A53" s="213" t="s">
        <v>390</v>
      </c>
      <c r="B53" s="140">
        <v>163013.25235</v>
      </c>
      <c r="C53" s="140">
        <v>132608.63738999999</v>
      </c>
      <c r="D53" s="140">
        <v>41879.995569999999</v>
      </c>
      <c r="E53" s="140">
        <v>174488.63295999999</v>
      </c>
      <c r="F53" s="140">
        <v>613788.82180999999</v>
      </c>
      <c r="G53" s="140">
        <v>12008.019390000001</v>
      </c>
      <c r="H53" s="140">
        <v>6141.7055300000002</v>
      </c>
      <c r="I53" s="140">
        <v>969440.43203999999</v>
      </c>
      <c r="J53" s="209">
        <v>0.38543144016667941</v>
      </c>
    </row>
    <row r="54" spans="1:10" ht="15" customHeight="1" x14ac:dyDescent="0.3">
      <c r="A54" s="213" t="s">
        <v>267</v>
      </c>
      <c r="B54" s="140"/>
      <c r="C54" s="140">
        <v>1611537.2702899999</v>
      </c>
      <c r="D54" s="140"/>
      <c r="E54" s="140">
        <v>1611537.2702899999</v>
      </c>
      <c r="F54" s="140">
        <v>327243.37536000001</v>
      </c>
      <c r="G54" s="140">
        <v>23113.437020000001</v>
      </c>
      <c r="H54" s="140"/>
      <c r="I54" s="140">
        <v>1961894.0826699999</v>
      </c>
      <c r="J54" s="209">
        <v>0.7800125069538919</v>
      </c>
    </row>
    <row r="55" spans="1:10" ht="15" customHeight="1" x14ac:dyDescent="0.3">
      <c r="A55" s="152" t="s">
        <v>355</v>
      </c>
      <c r="B55" s="140">
        <v>202592.40588000001</v>
      </c>
      <c r="C55" s="140">
        <v>-467717.52166999981</v>
      </c>
      <c r="D55" s="140">
        <v>271141.69710000005</v>
      </c>
      <c r="E55" s="140">
        <v>-196575.82456999976</v>
      </c>
      <c r="F55" s="140">
        <v>-235975.46355000001</v>
      </c>
      <c r="G55" s="140">
        <v>203226.59344999999</v>
      </c>
      <c r="H55" s="140">
        <v>26732.288789999999</v>
      </c>
      <c r="I55" s="140">
        <v>2.1100277081131935E-10</v>
      </c>
      <c r="J55" s="209"/>
    </row>
    <row r="56" spans="1:10" ht="15" customHeight="1" x14ac:dyDescent="0.3">
      <c r="A56" s="212" t="s">
        <v>223</v>
      </c>
      <c r="B56" s="140">
        <v>89270.83623999999</v>
      </c>
      <c r="C56" s="140">
        <v>841525.79663999996</v>
      </c>
      <c r="D56" s="140"/>
      <c r="E56" s="140">
        <v>841525.79663999996</v>
      </c>
      <c r="F56" s="140"/>
      <c r="G56" s="140"/>
      <c r="H56" s="140"/>
      <c r="I56" s="140">
        <v>930796.63287999993</v>
      </c>
      <c r="J56" s="209">
        <v>0.3700673861500669</v>
      </c>
    </row>
    <row r="57" spans="1:10" ht="15" customHeight="1" x14ac:dyDescent="0.3">
      <c r="A57" s="207" t="s">
        <v>268</v>
      </c>
      <c r="B57" s="140">
        <v>728638.22196</v>
      </c>
      <c r="C57" s="140">
        <v>3136154.8766800002</v>
      </c>
      <c r="D57" s="140">
        <v>540814.43846000009</v>
      </c>
      <c r="E57" s="140">
        <v>3676969.3151400005</v>
      </c>
      <c r="F57" s="140">
        <v>1055668.5119399999</v>
      </c>
      <c r="G57" s="140">
        <v>390016.38425</v>
      </c>
      <c r="H57" s="140">
        <v>35437.131840000002</v>
      </c>
      <c r="I57" s="140">
        <v>5886729.56513</v>
      </c>
      <c r="J57" s="209">
        <v>2.3404539146209329</v>
      </c>
    </row>
    <row r="58" spans="1:10" ht="15" customHeight="1" x14ac:dyDescent="0.3">
      <c r="A58" s="213"/>
      <c r="B58" s="140"/>
      <c r="C58" s="140"/>
      <c r="D58" s="140"/>
      <c r="E58" s="140"/>
      <c r="F58" s="140"/>
      <c r="G58" s="140"/>
      <c r="H58" s="140"/>
      <c r="I58" s="140"/>
      <c r="J58" s="209"/>
    </row>
    <row r="59" spans="1:10" ht="15" customHeight="1" x14ac:dyDescent="0.3">
      <c r="A59" s="207" t="s">
        <v>229</v>
      </c>
      <c r="B59" s="140">
        <v>15056083.292240001</v>
      </c>
      <c r="C59" s="140">
        <v>150121610.54372999</v>
      </c>
      <c r="D59" s="140">
        <v>43621900.665259995</v>
      </c>
      <c r="E59" s="140">
        <v>193743511.20898998</v>
      </c>
      <c r="F59" s="140">
        <v>10691311.73196</v>
      </c>
      <c r="G59" s="140">
        <v>12503476.88376</v>
      </c>
      <c r="H59" s="140">
        <v>6337638.0397899998</v>
      </c>
      <c r="I59" s="140">
        <v>238332021.15673998</v>
      </c>
      <c r="J59" s="209">
        <v>94.756367814136667</v>
      </c>
    </row>
    <row r="60" spans="1:10" ht="15" customHeight="1" x14ac:dyDescent="0.3">
      <c r="A60" s="213"/>
      <c r="B60" s="140"/>
      <c r="C60" s="140"/>
      <c r="D60" s="140"/>
      <c r="E60" s="140"/>
      <c r="F60" s="140"/>
      <c r="G60" s="140"/>
      <c r="H60" s="140"/>
      <c r="I60" s="140"/>
      <c r="J60" s="209"/>
    </row>
    <row r="61" spans="1:10" ht="15" customHeight="1" x14ac:dyDescent="0.3">
      <c r="A61" s="167" t="s">
        <v>335</v>
      </c>
      <c r="B61" s="140">
        <v>12922264.216117002</v>
      </c>
      <c r="C61" s="140">
        <v>-3577237.239079982</v>
      </c>
      <c r="D61" s="140">
        <v>-20722548.945039995</v>
      </c>
      <c r="E61" s="140">
        <v>-24299786.184119977</v>
      </c>
      <c r="F61" s="140">
        <v>27562530.719609998</v>
      </c>
      <c r="G61" s="140">
        <v>901544.3073200006</v>
      </c>
      <c r="H61" s="140">
        <v>-3897724.8472899999</v>
      </c>
      <c r="I61" s="140">
        <v>13188828.211637022</v>
      </c>
      <c r="J61" s="209">
        <v>5.2436321858633219</v>
      </c>
    </row>
    <row r="62" spans="1:10" ht="15" customHeight="1" x14ac:dyDescent="0.3">
      <c r="A62" s="208"/>
      <c r="B62" s="140"/>
      <c r="C62" s="140"/>
      <c r="D62" s="140"/>
      <c r="E62" s="140"/>
      <c r="F62" s="140"/>
      <c r="G62" s="140"/>
      <c r="H62" s="140"/>
      <c r="I62" s="140"/>
      <c r="J62" s="209"/>
    </row>
    <row r="63" spans="1:10" ht="15" customHeight="1" x14ac:dyDescent="0.3">
      <c r="A63" s="214" t="s">
        <v>293</v>
      </c>
      <c r="B63" s="140">
        <v>330920.07991000003</v>
      </c>
      <c r="C63" s="140">
        <v>4664701.6055800002</v>
      </c>
      <c r="D63" s="140">
        <v>1390312.7902500001</v>
      </c>
      <c r="E63" s="140">
        <v>6055014.3958299998</v>
      </c>
      <c r="F63" s="140">
        <v>52817.875200000002</v>
      </c>
      <c r="G63" s="140">
        <v>281305.18932999996</v>
      </c>
      <c r="H63" s="140">
        <v>202841.46628999998</v>
      </c>
      <c r="I63" s="140">
        <v>6922899.0065599987</v>
      </c>
      <c r="J63" s="209">
        <v>2.7524155647314674</v>
      </c>
    </row>
    <row r="64" spans="1:10" ht="15" customHeight="1" x14ac:dyDescent="0.3">
      <c r="A64" s="214" t="s">
        <v>336</v>
      </c>
      <c r="B64" s="140">
        <v>3102473.5961100003</v>
      </c>
      <c r="C64" s="140"/>
      <c r="D64" s="140">
        <v>28178.169859999998</v>
      </c>
      <c r="E64" s="140">
        <v>28178.169859999998</v>
      </c>
      <c r="F64" s="140">
        <v>3007692.2884200001</v>
      </c>
      <c r="G64" s="140"/>
      <c r="H64" s="140"/>
      <c r="I64" s="140">
        <v>6138344.0543900002</v>
      </c>
      <c r="J64" s="209">
        <v>2.4404911440958883</v>
      </c>
    </row>
    <row r="65" spans="1:10" ht="15" customHeight="1" x14ac:dyDescent="0.3">
      <c r="A65" s="152"/>
      <c r="B65" s="140"/>
      <c r="C65" s="140"/>
      <c r="D65" s="140"/>
      <c r="E65" s="140"/>
      <c r="F65" s="140"/>
      <c r="G65" s="140"/>
      <c r="H65" s="140"/>
      <c r="I65" s="140"/>
      <c r="J65" s="209"/>
    </row>
    <row r="66" spans="1:10" ht="15" customHeight="1" x14ac:dyDescent="0.3">
      <c r="A66" s="167" t="s">
        <v>337</v>
      </c>
      <c r="B66" s="140">
        <v>9488870.5400970019</v>
      </c>
      <c r="C66" s="140">
        <v>-8241938.8446599822</v>
      </c>
      <c r="D66" s="140">
        <v>-22141039.905149996</v>
      </c>
      <c r="E66" s="140">
        <v>-30382978.74980998</v>
      </c>
      <c r="F66" s="140">
        <v>24502020.555989999</v>
      </c>
      <c r="G66" s="140">
        <v>620239.11799000064</v>
      </c>
      <c r="H66" s="140">
        <v>-4100566.3135799998</v>
      </c>
      <c r="I66" s="140">
        <v>127585.1506870212</v>
      </c>
      <c r="J66" s="209">
        <v>5.0725477035965395E-2</v>
      </c>
    </row>
    <row r="67" spans="1:10" ht="15" customHeight="1" thickBot="1" x14ac:dyDescent="0.35">
      <c r="A67" s="169"/>
      <c r="B67" s="153"/>
      <c r="C67" s="153"/>
      <c r="D67" s="153"/>
      <c r="E67" s="153"/>
      <c r="F67" s="153"/>
      <c r="G67" s="153"/>
      <c r="H67" s="153"/>
      <c r="I67" s="153"/>
      <c r="J67" s="215"/>
    </row>
    <row r="68" spans="1:10" ht="4.5" customHeight="1" thickTop="1" x14ac:dyDescent="0.3">
      <c r="A68" s="167"/>
      <c r="B68" s="140"/>
      <c r="C68" s="140"/>
      <c r="D68" s="140"/>
      <c r="E68" s="140"/>
      <c r="F68" s="140"/>
      <c r="G68" s="140"/>
      <c r="H68" s="140"/>
      <c r="I68" s="140"/>
      <c r="J68" s="209"/>
    </row>
    <row r="69" spans="1:10" ht="15" customHeight="1" x14ac:dyDescent="0.3">
      <c r="A69" s="1207" t="s">
        <v>435</v>
      </c>
      <c r="B69" s="1207"/>
      <c r="C69" s="1207"/>
      <c r="D69" s="1207"/>
      <c r="E69" s="1207"/>
      <c r="F69" s="1207"/>
      <c r="G69" s="1207"/>
      <c r="H69" s="1207"/>
      <c r="I69" s="1207"/>
      <c r="J69" s="1207"/>
    </row>
    <row r="70" spans="1:10" x14ac:dyDescent="0.3">
      <c r="A70" s="111"/>
      <c r="B70" s="111"/>
      <c r="C70" s="111"/>
      <c r="D70" s="111"/>
      <c r="E70" s="111"/>
      <c r="F70" s="111"/>
      <c r="G70" s="111"/>
      <c r="H70" s="111"/>
      <c r="I70" s="111"/>
      <c r="J70" s="111"/>
    </row>
    <row r="71" spans="1:10" x14ac:dyDescent="0.3">
      <c r="A71" s="111"/>
      <c r="B71" s="111"/>
      <c r="C71" s="111"/>
      <c r="D71" s="111"/>
      <c r="E71" s="111"/>
      <c r="F71" s="111"/>
      <c r="G71" s="111"/>
      <c r="H71" s="111"/>
      <c r="I71" s="111"/>
      <c r="J71" s="111"/>
    </row>
    <row r="72" spans="1:10" x14ac:dyDescent="0.3"/>
    <row r="73" spans="1:10" s="5" customFormat="1" ht="46.5" customHeight="1" thickBot="1" x14ac:dyDescent="0.25">
      <c r="A73" s="1114" t="s">
        <v>1308</v>
      </c>
      <c r="B73" s="1114"/>
      <c r="C73" s="1114"/>
      <c r="D73" s="1114"/>
      <c r="E73" s="1114"/>
    </row>
    <row r="74" spans="1:10" s="8" customFormat="1" ht="33.75" customHeight="1" thickTop="1" thickBot="1" x14ac:dyDescent="0.25">
      <c r="A74" s="927" t="s">
        <v>574</v>
      </c>
      <c r="B74" s="928" t="s">
        <v>18</v>
      </c>
      <c r="C74" s="929" t="s">
        <v>356</v>
      </c>
      <c r="D74" s="929"/>
      <c r="E74" s="927" t="s">
        <v>357</v>
      </c>
    </row>
    <row r="75" spans="1:10" s="8" customFormat="1" ht="33.75" customHeight="1" thickTop="1" thickBot="1" x14ac:dyDescent="0.25">
      <c r="A75" s="927"/>
      <c r="B75" s="928"/>
      <c r="C75" s="175" t="s">
        <v>118</v>
      </c>
      <c r="D75" s="175" t="s">
        <v>358</v>
      </c>
      <c r="E75" s="927"/>
    </row>
    <row r="76" spans="1:10" s="8" customFormat="1" ht="15" customHeight="1" thickTop="1" x14ac:dyDescent="0.2">
      <c r="A76" s="103"/>
      <c r="B76" s="104"/>
      <c r="C76" s="105"/>
      <c r="D76" s="105"/>
      <c r="E76" s="105"/>
    </row>
    <row r="77" spans="1:10" s="8" customFormat="1" ht="15" customHeight="1" x14ac:dyDescent="0.2">
      <c r="A77" s="121" t="s">
        <v>359</v>
      </c>
      <c r="B77" s="75">
        <v>251520849.36836699</v>
      </c>
      <c r="C77" s="75">
        <v>171718101.03210998</v>
      </c>
      <c r="D77" s="75">
        <v>50689940.401160009</v>
      </c>
      <c r="E77" s="75">
        <v>29112807.935096998</v>
      </c>
    </row>
    <row r="78" spans="1:10" s="8" customFormat="1" ht="15" customHeight="1" x14ac:dyDescent="0.2">
      <c r="A78" s="107"/>
      <c r="B78" s="75"/>
      <c r="C78" s="75"/>
      <c r="D78" s="75"/>
      <c r="E78" s="75"/>
    </row>
    <row r="79" spans="1:10" s="8" customFormat="1" ht="15" customHeight="1" x14ac:dyDescent="0.2">
      <c r="A79" s="122" t="s">
        <v>19</v>
      </c>
      <c r="B79" s="75">
        <v>2931817.497179999</v>
      </c>
      <c r="C79" s="75">
        <v>2196691.4017799995</v>
      </c>
      <c r="D79" s="75">
        <v>718212.85973999999</v>
      </c>
      <c r="E79" s="75">
        <v>16913.235659999995</v>
      </c>
    </row>
    <row r="80" spans="1:10" s="8" customFormat="1" ht="15" customHeight="1" x14ac:dyDescent="0.2">
      <c r="A80" s="122" t="s">
        <v>20</v>
      </c>
      <c r="B80" s="75">
        <v>9777407.6440999974</v>
      </c>
      <c r="C80" s="75">
        <v>7463128.5035799984</v>
      </c>
      <c r="D80" s="75">
        <v>2152230.7607899997</v>
      </c>
      <c r="E80" s="75">
        <v>162048.37973000002</v>
      </c>
    </row>
    <row r="81" spans="1:5" s="8" customFormat="1" ht="15" customHeight="1" x14ac:dyDescent="0.2">
      <c r="A81" s="122" t="s">
        <v>21</v>
      </c>
      <c r="B81" s="75">
        <v>1815742.3024500003</v>
      </c>
      <c r="C81" s="75">
        <v>1399977.5524300004</v>
      </c>
      <c r="D81" s="75">
        <v>398937.59754000005</v>
      </c>
      <c r="E81" s="75">
        <v>16827.152480000004</v>
      </c>
    </row>
    <row r="82" spans="1:5" s="8" customFormat="1" ht="15" customHeight="1" x14ac:dyDescent="0.2">
      <c r="A82" s="122" t="s">
        <v>22</v>
      </c>
      <c r="B82" s="75">
        <v>2343718.3176799994</v>
      </c>
      <c r="C82" s="75">
        <v>1882727.2424299996</v>
      </c>
      <c r="D82" s="75">
        <v>446929.53918999998</v>
      </c>
      <c r="E82" s="75">
        <v>14061.536059999999</v>
      </c>
    </row>
    <row r="83" spans="1:5" s="8" customFormat="1" ht="15" customHeight="1" x14ac:dyDescent="0.2">
      <c r="A83" s="122" t="s">
        <v>23</v>
      </c>
      <c r="B83" s="75">
        <v>8393789.6185499988</v>
      </c>
      <c r="C83" s="75">
        <v>6525930.3626600001</v>
      </c>
      <c r="D83" s="75">
        <v>1802888.6503099997</v>
      </c>
      <c r="E83" s="75">
        <v>64970.605579999981</v>
      </c>
    </row>
    <row r="84" spans="1:5" s="8" customFormat="1" ht="15" customHeight="1" x14ac:dyDescent="0.2">
      <c r="A84" s="122" t="s">
        <v>24</v>
      </c>
      <c r="B84" s="75">
        <v>1601473.8660300002</v>
      </c>
      <c r="C84" s="75">
        <v>1211513.4656300002</v>
      </c>
      <c r="D84" s="75">
        <v>372082.92411000008</v>
      </c>
      <c r="E84" s="75">
        <v>17877.476289999999</v>
      </c>
    </row>
    <row r="85" spans="1:5" s="8" customFormat="1" ht="15" customHeight="1" x14ac:dyDescent="0.2">
      <c r="A85" s="122" t="s">
        <v>25</v>
      </c>
      <c r="B85" s="75">
        <v>2623031.9608399989</v>
      </c>
      <c r="C85" s="75">
        <v>1838070.2089999993</v>
      </c>
      <c r="D85" s="75">
        <v>699349.84021999978</v>
      </c>
      <c r="E85" s="75">
        <v>85611.911619999999</v>
      </c>
    </row>
    <row r="86" spans="1:5" s="8" customFormat="1" ht="15" customHeight="1" x14ac:dyDescent="0.2">
      <c r="A86" s="122" t="s">
        <v>26</v>
      </c>
      <c r="B86" s="75">
        <v>9312904.319740003</v>
      </c>
      <c r="C86" s="75">
        <v>7109157.5197500018</v>
      </c>
      <c r="D86" s="75">
        <v>2131970.3639199999</v>
      </c>
      <c r="E86" s="75">
        <v>71776.436069999967</v>
      </c>
    </row>
    <row r="87" spans="1:5" s="8" customFormat="1" ht="15" customHeight="1" x14ac:dyDescent="0.2">
      <c r="A87" s="123" t="s">
        <v>27</v>
      </c>
      <c r="B87" s="75">
        <v>27498460.074737001</v>
      </c>
      <c r="C87" s="75">
        <v>0</v>
      </c>
      <c r="D87" s="75">
        <v>0</v>
      </c>
      <c r="E87" s="75">
        <v>27498460.074737001</v>
      </c>
    </row>
    <row r="88" spans="1:5" s="8" customFormat="1" ht="15" customHeight="1" x14ac:dyDescent="0.2">
      <c r="A88" s="26" t="s">
        <v>1175</v>
      </c>
      <c r="B88" s="75">
        <v>21839391.805419996</v>
      </c>
      <c r="C88" s="75">
        <v>17404039.550369997</v>
      </c>
      <c r="D88" s="75">
        <v>4260156.4179000007</v>
      </c>
      <c r="E88" s="75">
        <v>175195.83714999998</v>
      </c>
    </row>
    <row r="89" spans="1:5" s="8" customFormat="1" ht="15" customHeight="1" x14ac:dyDescent="0.2">
      <c r="A89" s="26" t="s">
        <v>562</v>
      </c>
      <c r="B89" s="75">
        <v>22230239.045299992</v>
      </c>
      <c r="C89" s="75">
        <v>17380014.346519992</v>
      </c>
      <c r="D89" s="75">
        <v>4736395.8566400008</v>
      </c>
      <c r="E89" s="75">
        <v>113828.84214000005</v>
      </c>
    </row>
    <row r="90" spans="1:5" s="8" customFormat="1" ht="15" customHeight="1" x14ac:dyDescent="0.2">
      <c r="A90" s="26" t="s">
        <v>28</v>
      </c>
      <c r="B90" s="75">
        <v>2485472.6801100001</v>
      </c>
      <c r="C90" s="75">
        <v>1872238.1514899998</v>
      </c>
      <c r="D90" s="75">
        <v>580156.23982999998</v>
      </c>
      <c r="E90" s="75">
        <v>33078.288790000006</v>
      </c>
    </row>
    <row r="91" spans="1:5" s="8" customFormat="1" ht="15" customHeight="1" x14ac:dyDescent="0.2">
      <c r="A91" s="26" t="s">
        <v>29</v>
      </c>
      <c r="B91" s="75">
        <v>8896061.268670002</v>
      </c>
      <c r="C91" s="75">
        <v>6707037.1286400016</v>
      </c>
      <c r="D91" s="75">
        <v>2134621.3293099999</v>
      </c>
      <c r="E91" s="75">
        <v>54402.810720000016</v>
      </c>
    </row>
    <row r="92" spans="1:5" s="8" customFormat="1" ht="15" customHeight="1" x14ac:dyDescent="0.2">
      <c r="A92" s="26" t="s">
        <v>30</v>
      </c>
      <c r="B92" s="75">
        <v>2242707.3468400002</v>
      </c>
      <c r="C92" s="75">
        <v>1650464.3088799999</v>
      </c>
      <c r="D92" s="75">
        <v>563849.69816999999</v>
      </c>
      <c r="E92" s="75">
        <v>28393.339789999987</v>
      </c>
    </row>
    <row r="93" spans="1:5" s="8" customFormat="1" ht="15" customHeight="1" x14ac:dyDescent="0.2">
      <c r="A93" s="26" t="s">
        <v>31</v>
      </c>
      <c r="B93" s="75">
        <v>2545840.1220800001</v>
      </c>
      <c r="C93" s="75">
        <v>1910536.7779900003</v>
      </c>
      <c r="D93" s="75">
        <v>607819.48798999994</v>
      </c>
      <c r="E93" s="75">
        <v>27483.856100000001</v>
      </c>
    </row>
    <row r="94" spans="1:5" s="8" customFormat="1" ht="15" customHeight="1" x14ac:dyDescent="0.2">
      <c r="A94" s="26" t="s">
        <v>32</v>
      </c>
      <c r="B94" s="75">
        <v>18030075.405699998</v>
      </c>
      <c r="C94" s="75">
        <v>13660405.414290002</v>
      </c>
      <c r="D94" s="75">
        <v>4254970.6019899985</v>
      </c>
      <c r="E94" s="75">
        <v>114699.38941999998</v>
      </c>
    </row>
    <row r="95" spans="1:5" s="8" customFormat="1" ht="15" customHeight="1" x14ac:dyDescent="0.2">
      <c r="A95" s="26" t="s">
        <v>565</v>
      </c>
      <c r="B95" s="75">
        <v>11009776.327190001</v>
      </c>
      <c r="C95" s="75">
        <v>8449980.0367699992</v>
      </c>
      <c r="D95" s="75">
        <v>2469027.6587699996</v>
      </c>
      <c r="E95" s="75">
        <v>90768.63165000001</v>
      </c>
    </row>
    <row r="96" spans="1:5" s="8" customFormat="1" ht="15" customHeight="1" x14ac:dyDescent="0.2">
      <c r="A96" s="26" t="s">
        <v>563</v>
      </c>
      <c r="B96" s="75">
        <v>7564561.1197099974</v>
      </c>
      <c r="C96" s="75">
        <v>5819661.3921399983</v>
      </c>
      <c r="D96" s="75">
        <v>1710288.7795699998</v>
      </c>
      <c r="E96" s="75">
        <v>34610.947999999997</v>
      </c>
    </row>
    <row r="97" spans="1:5" s="8" customFormat="1" ht="15" customHeight="1" x14ac:dyDescent="0.2">
      <c r="A97" s="122" t="s">
        <v>33</v>
      </c>
      <c r="B97" s="75">
        <v>4887363.9222099995</v>
      </c>
      <c r="C97" s="75">
        <v>3679830.1113</v>
      </c>
      <c r="D97" s="75">
        <v>1170169.3661300002</v>
      </c>
      <c r="E97" s="75">
        <v>37364.444780000005</v>
      </c>
    </row>
    <row r="98" spans="1:5" s="8" customFormat="1" ht="15" customHeight="1" x14ac:dyDescent="0.2">
      <c r="A98" s="122" t="s">
        <v>34</v>
      </c>
      <c r="B98" s="75">
        <v>2431043.0036800001</v>
      </c>
      <c r="C98" s="75">
        <v>2065897.8716499999</v>
      </c>
      <c r="D98" s="75">
        <v>609936.8520999999</v>
      </c>
      <c r="E98" s="75">
        <v>-244791.72007000004</v>
      </c>
    </row>
    <row r="99" spans="1:5" s="8" customFormat="1" ht="15" customHeight="1" x14ac:dyDescent="0.2">
      <c r="A99" s="122" t="s">
        <v>35</v>
      </c>
      <c r="B99" s="75">
        <v>1549695.78045</v>
      </c>
      <c r="C99" s="75">
        <v>1144041.04513</v>
      </c>
      <c r="D99" s="75">
        <v>382737.72603000002</v>
      </c>
      <c r="E99" s="75">
        <v>22917.009290000005</v>
      </c>
    </row>
    <row r="100" spans="1:5" s="8" customFormat="1" ht="15" customHeight="1" x14ac:dyDescent="0.2">
      <c r="A100" s="122" t="s">
        <v>36</v>
      </c>
      <c r="B100" s="75">
        <v>18585081.699150003</v>
      </c>
      <c r="C100" s="75">
        <v>14502178.018080002</v>
      </c>
      <c r="D100" s="75">
        <v>3914009.8647700003</v>
      </c>
      <c r="E100" s="75">
        <v>168893.81629999995</v>
      </c>
    </row>
    <row r="101" spans="1:5" s="8" customFormat="1" ht="15" customHeight="1" x14ac:dyDescent="0.2">
      <c r="A101" s="122" t="s">
        <v>37</v>
      </c>
      <c r="B101" s="75">
        <v>2280244.9336899994</v>
      </c>
      <c r="C101" s="75">
        <v>1647894.7798399997</v>
      </c>
      <c r="D101" s="75">
        <v>603650.5363299998</v>
      </c>
      <c r="E101" s="75">
        <v>28699.617520000003</v>
      </c>
    </row>
    <row r="102" spans="1:5" s="8" customFormat="1" ht="15" customHeight="1" x14ac:dyDescent="0.2">
      <c r="A102" s="122" t="s">
        <v>38</v>
      </c>
      <c r="B102" s="75">
        <v>6708466.8040800001</v>
      </c>
      <c r="C102" s="75">
        <v>5111832.9333600001</v>
      </c>
      <c r="D102" s="75">
        <v>1517178.3851899996</v>
      </c>
      <c r="E102" s="75">
        <v>79455.48553000002</v>
      </c>
    </row>
    <row r="103" spans="1:5" s="8" customFormat="1" ht="15" customHeight="1" x14ac:dyDescent="0.2">
      <c r="A103" s="122" t="s">
        <v>39</v>
      </c>
      <c r="B103" s="75">
        <v>5448860.047509999</v>
      </c>
      <c r="C103" s="75">
        <v>4254951.7947199997</v>
      </c>
      <c r="D103" s="75">
        <v>1169121.1380199995</v>
      </c>
      <c r="E103" s="75">
        <v>24787.114770000015</v>
      </c>
    </row>
    <row r="104" spans="1:5" s="8" customFormat="1" ht="15" customHeight="1" x14ac:dyDescent="0.2">
      <c r="A104" s="122" t="s">
        <v>40</v>
      </c>
      <c r="B104" s="75">
        <v>3663683.6284899996</v>
      </c>
      <c r="C104" s="75">
        <v>2766630.5073499996</v>
      </c>
      <c r="D104" s="75">
        <v>876446.05880999973</v>
      </c>
      <c r="E104" s="75">
        <v>20607.062329999997</v>
      </c>
    </row>
    <row r="105" spans="1:5" s="8" customFormat="1" ht="15" customHeight="1" x14ac:dyDescent="0.2">
      <c r="A105" s="122" t="s">
        <v>41</v>
      </c>
      <c r="B105" s="75">
        <v>4211560.7089</v>
      </c>
      <c r="C105" s="75">
        <v>3178954.61527</v>
      </c>
      <c r="D105" s="75">
        <v>1004274.48192</v>
      </c>
      <c r="E105" s="75">
        <v>28331.611710000008</v>
      </c>
    </row>
    <row r="106" spans="1:5" s="8" customFormat="1" ht="15" customHeight="1" x14ac:dyDescent="0.2">
      <c r="A106" s="122" t="s">
        <v>42</v>
      </c>
      <c r="B106" s="75">
        <v>5435557.2590399999</v>
      </c>
      <c r="C106" s="75">
        <v>4023344.8749099998</v>
      </c>
      <c r="D106" s="75">
        <v>1355620.9451000001</v>
      </c>
      <c r="E106" s="75">
        <v>56591.43902999998</v>
      </c>
    </row>
    <row r="107" spans="1:5" s="8" customFormat="1" ht="15" customHeight="1" x14ac:dyDescent="0.2">
      <c r="A107" s="122" t="s">
        <v>43</v>
      </c>
      <c r="B107" s="75">
        <v>6308260.4846700011</v>
      </c>
      <c r="C107" s="75">
        <v>4778809.6030300017</v>
      </c>
      <c r="D107" s="75">
        <v>1472322.37075</v>
      </c>
      <c r="E107" s="75">
        <v>57128.510889999961</v>
      </c>
    </row>
    <row r="108" spans="1:5" s="8" customFormat="1" ht="15" customHeight="1" x14ac:dyDescent="0.2">
      <c r="A108" s="122" t="s">
        <v>44</v>
      </c>
      <c r="B108" s="75">
        <v>2407558.7501300001</v>
      </c>
      <c r="C108" s="75">
        <v>1804485.7784299999</v>
      </c>
      <c r="D108" s="75">
        <v>588730.20461000002</v>
      </c>
      <c r="E108" s="75">
        <v>14342.767089999992</v>
      </c>
    </row>
    <row r="109" spans="1:5" s="8" customFormat="1" ht="15" customHeight="1" x14ac:dyDescent="0.2">
      <c r="A109" s="122" t="s">
        <v>45</v>
      </c>
      <c r="B109" s="75">
        <v>8275449.9478499983</v>
      </c>
      <c r="C109" s="75">
        <v>6353207.5021899985</v>
      </c>
      <c r="D109" s="75">
        <v>1887655.6459700002</v>
      </c>
      <c r="E109" s="75">
        <v>34586.79969</v>
      </c>
    </row>
    <row r="110" spans="1:5" s="8" customFormat="1" ht="15" customHeight="1" x14ac:dyDescent="0.2">
      <c r="A110" s="122" t="s">
        <v>46</v>
      </c>
      <c r="B110" s="75">
        <v>1016825.91779</v>
      </c>
      <c r="C110" s="75">
        <v>737729.20043000008</v>
      </c>
      <c r="D110" s="75">
        <v>245889.4816</v>
      </c>
      <c r="E110" s="75">
        <v>33207.235760000003</v>
      </c>
    </row>
    <row r="111" spans="1:5" s="8" customFormat="1" ht="15" customHeight="1" x14ac:dyDescent="0.2">
      <c r="A111" s="122" t="s">
        <v>47</v>
      </c>
      <c r="B111" s="75">
        <v>6105709.4250300024</v>
      </c>
      <c r="C111" s="75">
        <v>4472822.4893400017</v>
      </c>
      <c r="D111" s="75">
        <v>1591601.0565599999</v>
      </c>
      <c r="E111" s="75">
        <v>41285.879129999987</v>
      </c>
    </row>
    <row r="112" spans="1:5" s="8" customFormat="1" ht="15" customHeight="1" x14ac:dyDescent="0.2">
      <c r="A112" s="122" t="s">
        <v>48</v>
      </c>
      <c r="B112" s="75">
        <v>3625346.1629800005</v>
      </c>
      <c r="C112" s="75">
        <v>2710556.0450400002</v>
      </c>
      <c r="D112" s="75">
        <v>881003.05108000024</v>
      </c>
      <c r="E112" s="75">
        <v>33787.066859999999</v>
      </c>
    </row>
    <row r="113" spans="1:18" s="8" customFormat="1" ht="15" customHeight="1" x14ac:dyDescent="0.2">
      <c r="A113" s="122" t="s">
        <v>49</v>
      </c>
      <c r="B113" s="75">
        <v>3450622.2423300017</v>
      </c>
      <c r="C113" s="75">
        <v>2514318.9371900018</v>
      </c>
      <c r="D113" s="75">
        <v>905781.96543999994</v>
      </c>
      <c r="E113" s="75">
        <v>30521.339699999986</v>
      </c>
    </row>
    <row r="114" spans="1:18" s="8" customFormat="1" ht="15" customHeight="1" thickBot="1" x14ac:dyDescent="0.25">
      <c r="A114" s="122" t="s">
        <v>50</v>
      </c>
      <c r="B114" s="75">
        <v>1987047.9280600003</v>
      </c>
      <c r="C114" s="75">
        <v>1489041.5605000001</v>
      </c>
      <c r="D114" s="75">
        <v>473922.66476000001</v>
      </c>
      <c r="E114" s="75">
        <v>24083.702799999999</v>
      </c>
    </row>
    <row r="115" spans="1:18" s="8" customFormat="1" ht="4.5" customHeight="1" thickTop="1" x14ac:dyDescent="0.2">
      <c r="A115" s="125"/>
      <c r="B115" s="204"/>
      <c r="C115" s="204"/>
      <c r="D115" s="204"/>
      <c r="E115" s="204"/>
    </row>
    <row r="116" spans="1:18" s="8" customFormat="1" ht="23.25" customHeight="1" x14ac:dyDescent="0.2">
      <c r="A116" s="1201" t="s">
        <v>575</v>
      </c>
      <c r="B116" s="1201"/>
      <c r="C116" s="1201"/>
      <c r="D116" s="1201"/>
      <c r="E116" s="1201"/>
    </row>
    <row r="117" spans="1:18" s="8" customFormat="1" ht="17.25" customHeight="1" x14ac:dyDescent="0.2">
      <c r="A117" s="1177" t="s">
        <v>189</v>
      </c>
      <c r="B117" s="1177"/>
      <c r="C117" s="1177"/>
      <c r="D117" s="1177"/>
      <c r="E117" s="1177"/>
      <c r="F117" s="126"/>
      <c r="G117" s="126"/>
      <c r="H117" s="126"/>
      <c r="I117" s="126"/>
      <c r="J117" s="126"/>
      <c r="K117" s="126"/>
      <c r="L117" s="126"/>
      <c r="M117" s="54"/>
      <c r="N117" s="127"/>
      <c r="O117" s="128"/>
      <c r="P117" s="127"/>
      <c r="Q117" s="54"/>
      <c r="R117" s="54"/>
    </row>
    <row r="118" spans="1:18" s="8" customFormat="1" x14ac:dyDescent="0.2">
      <c r="A118" s="1204"/>
      <c r="B118" s="1204"/>
      <c r="C118" s="1204"/>
      <c r="D118" s="1204"/>
      <c r="E118" s="1204"/>
      <c r="F118" s="129"/>
      <c r="G118" s="129"/>
      <c r="H118" s="129"/>
      <c r="I118" s="129"/>
      <c r="J118" s="129"/>
      <c r="K118" s="129"/>
      <c r="L118" s="129"/>
      <c r="M118" s="129"/>
      <c r="N118" s="129"/>
      <c r="O118" s="129"/>
      <c r="P118" s="129"/>
      <c r="Q118" s="129"/>
      <c r="R118" s="129"/>
    </row>
    <row r="119" spans="1:18" s="8" customFormat="1" x14ac:dyDescent="0.2">
      <c r="A119" s="613"/>
      <c r="B119" s="613"/>
      <c r="C119" s="613"/>
      <c r="D119" s="613"/>
      <c r="E119" s="613"/>
      <c r="F119" s="129"/>
      <c r="G119" s="129"/>
      <c r="H119" s="129"/>
      <c r="I119" s="129"/>
      <c r="J119" s="129"/>
      <c r="K119" s="129"/>
      <c r="L119" s="129"/>
      <c r="M119" s="129"/>
      <c r="N119" s="129"/>
      <c r="O119" s="129"/>
      <c r="P119" s="129"/>
      <c r="Q119" s="129"/>
      <c r="R119" s="129"/>
    </row>
    <row r="120" spans="1:18" x14ac:dyDescent="0.3"/>
    <row r="121" spans="1:18" s="5" customFormat="1" ht="35.1" customHeight="1" thickBot="1" x14ac:dyDescent="0.25">
      <c r="A121" s="1179" t="s">
        <v>1270</v>
      </c>
      <c r="B121" s="1179"/>
      <c r="C121" s="1179"/>
      <c r="D121" s="1179"/>
      <c r="E121" s="1179"/>
      <c r="F121" s="1179"/>
      <c r="G121" s="1179"/>
      <c r="H121" s="1179"/>
      <c r="I121" s="1179"/>
      <c r="J121" s="1179"/>
      <c r="K121" s="1179"/>
      <c r="L121" s="1179"/>
      <c r="M121" s="1179"/>
      <c r="N121" s="1179"/>
      <c r="O121" s="1179"/>
      <c r="P121" s="1179"/>
    </row>
    <row r="122" spans="1:18" ht="16.5" thickTop="1" thickBot="1" x14ac:dyDescent="0.35">
      <c r="A122" s="1202" t="s">
        <v>574</v>
      </c>
      <c r="B122" s="1167" t="s">
        <v>55</v>
      </c>
      <c r="C122" s="1167"/>
      <c r="D122" s="1167"/>
      <c r="E122" s="1167"/>
      <c r="F122" s="1167"/>
      <c r="G122" s="1167"/>
      <c r="H122" s="1167"/>
      <c r="I122" s="936"/>
      <c r="J122" s="936"/>
      <c r="K122" s="936"/>
      <c r="L122" s="936"/>
      <c r="M122" s="936"/>
      <c r="N122" s="1167"/>
      <c r="O122" s="1203" t="s">
        <v>436</v>
      </c>
      <c r="P122" s="1203" t="s">
        <v>187</v>
      </c>
    </row>
    <row r="123" spans="1:18" ht="16.5" thickTop="1" thickBot="1" x14ac:dyDescent="0.35">
      <c r="A123" s="1202"/>
      <c r="B123" s="938" t="s">
        <v>229</v>
      </c>
      <c r="C123" s="942" t="s">
        <v>360</v>
      </c>
      <c r="D123" s="942" t="s">
        <v>124</v>
      </c>
      <c r="E123" s="942" t="s">
        <v>123</v>
      </c>
      <c r="F123" s="942" t="s">
        <v>114</v>
      </c>
      <c r="G123" s="942" t="s">
        <v>127</v>
      </c>
      <c r="H123" s="942" t="s">
        <v>361</v>
      </c>
      <c r="I123" s="1205" t="s">
        <v>228</v>
      </c>
      <c r="J123" s="1205"/>
      <c r="K123" s="1205"/>
      <c r="L123" s="1205"/>
      <c r="M123" s="1205"/>
      <c r="N123" s="942" t="s">
        <v>424</v>
      </c>
      <c r="O123" s="1203"/>
      <c r="P123" s="1203"/>
    </row>
    <row r="124" spans="1:18" ht="16.5" thickTop="1" thickBot="1" x14ac:dyDescent="0.35">
      <c r="A124" s="1202"/>
      <c r="B124" s="1202"/>
      <c r="C124" s="1203"/>
      <c r="D124" s="1203"/>
      <c r="E124" s="1203"/>
      <c r="F124" s="1203"/>
      <c r="G124" s="1203"/>
      <c r="H124" s="1203"/>
      <c r="I124" s="1167"/>
      <c r="J124" s="1167"/>
      <c r="K124" s="1167"/>
      <c r="L124" s="1167"/>
      <c r="M124" s="1167"/>
      <c r="N124" s="1203"/>
      <c r="O124" s="1203"/>
      <c r="P124" s="1203"/>
    </row>
    <row r="125" spans="1:18" ht="70.5" customHeight="1" thickTop="1" thickBot="1" x14ac:dyDescent="0.35">
      <c r="A125" s="1202"/>
      <c r="B125" s="1202"/>
      <c r="C125" s="1203"/>
      <c r="D125" s="1203"/>
      <c r="E125" s="1203"/>
      <c r="F125" s="1203"/>
      <c r="G125" s="1203"/>
      <c r="H125" s="1203"/>
      <c r="I125" s="12" t="s">
        <v>364</v>
      </c>
      <c r="J125" s="12" t="s">
        <v>365</v>
      </c>
      <c r="K125" s="12" t="s">
        <v>366</v>
      </c>
      <c r="L125" s="12" t="s">
        <v>367</v>
      </c>
      <c r="M125" s="12" t="s">
        <v>368</v>
      </c>
      <c r="N125" s="1203"/>
      <c r="O125" s="1203"/>
      <c r="P125" s="1203"/>
    </row>
    <row r="126" spans="1:18" ht="15" customHeight="1" thickTop="1" x14ac:dyDescent="0.3">
      <c r="A126" s="9"/>
      <c r="B126" s="9"/>
      <c r="C126" s="9"/>
      <c r="D126" s="9"/>
      <c r="E126" s="9"/>
      <c r="F126" s="9"/>
      <c r="G126" s="9"/>
      <c r="H126" s="9"/>
      <c r="I126" s="9"/>
      <c r="J126" s="9"/>
      <c r="K126" s="9"/>
      <c r="L126" s="9"/>
      <c r="M126" s="9"/>
      <c r="N126" s="9"/>
      <c r="O126" s="9"/>
      <c r="P126" s="9"/>
    </row>
    <row r="127" spans="1:18" ht="15" customHeight="1" x14ac:dyDescent="0.3">
      <c r="A127" s="13" t="s">
        <v>359</v>
      </c>
      <c r="B127" s="51">
        <v>251393264.21913999</v>
      </c>
      <c r="C127" s="51">
        <v>117228934.07631999</v>
      </c>
      <c r="D127" s="51">
        <v>36256888.469460011</v>
      </c>
      <c r="E127" s="51">
        <v>3310974.3835300002</v>
      </c>
      <c r="F127" s="51">
        <v>17979426.60201</v>
      </c>
      <c r="G127" s="51">
        <v>57669068.061739989</v>
      </c>
      <c r="H127" s="51">
        <v>232445291.59305999</v>
      </c>
      <c r="I127" s="51">
        <v>930796.63288000028</v>
      </c>
      <c r="J127" s="51">
        <v>969440.4320400001</v>
      </c>
      <c r="K127" s="51">
        <v>2024598.4175400008</v>
      </c>
      <c r="L127" s="51">
        <v>1961894.0826699995</v>
      </c>
      <c r="M127" s="51">
        <v>5886729.5651300009</v>
      </c>
      <c r="N127" s="51">
        <v>6922899.0065600015</v>
      </c>
      <c r="O127" s="51">
        <v>6138344.0543900002</v>
      </c>
      <c r="P127" s="51">
        <v>127585.14922699332</v>
      </c>
    </row>
    <row r="128" spans="1:18" ht="15" customHeight="1" x14ac:dyDescent="0.3">
      <c r="A128" s="101"/>
      <c r="B128" s="51">
        <v>0</v>
      </c>
      <c r="C128" s="51">
        <v>0</v>
      </c>
      <c r="D128" s="51">
        <v>0</v>
      </c>
      <c r="E128" s="51">
        <v>0</v>
      </c>
      <c r="F128" s="51">
        <v>0</v>
      </c>
      <c r="G128" s="51">
        <v>0</v>
      </c>
      <c r="H128" s="51">
        <v>0</v>
      </c>
      <c r="I128" s="51">
        <v>0</v>
      </c>
      <c r="J128" s="51">
        <v>0</v>
      </c>
      <c r="K128" s="51">
        <v>0</v>
      </c>
      <c r="L128" s="51">
        <v>0</v>
      </c>
      <c r="M128" s="51">
        <v>0</v>
      </c>
      <c r="N128" s="51">
        <v>0</v>
      </c>
      <c r="O128" s="51">
        <v>0</v>
      </c>
      <c r="P128" s="51">
        <v>0</v>
      </c>
    </row>
    <row r="129" spans="1:16" ht="15" customHeight="1" x14ac:dyDescent="0.3">
      <c r="A129" s="160" t="s">
        <v>19</v>
      </c>
      <c r="B129" s="51">
        <v>3015808.0008799997</v>
      </c>
      <c r="C129" s="51">
        <v>1454822.7671899998</v>
      </c>
      <c r="D129" s="51">
        <v>518167.79199</v>
      </c>
      <c r="E129" s="51">
        <v>36203.390649999994</v>
      </c>
      <c r="F129" s="51">
        <v>229976.99876999995</v>
      </c>
      <c r="G129" s="51">
        <v>640447.20770000003</v>
      </c>
      <c r="H129" s="51">
        <v>2879618.1562999999</v>
      </c>
      <c r="I129" s="51">
        <v>55.161010000000005</v>
      </c>
      <c r="J129" s="51">
        <v>241.53190000000001</v>
      </c>
      <c r="K129" s="51">
        <v>23874.394969999998</v>
      </c>
      <c r="L129" s="51">
        <v>26823.776049999993</v>
      </c>
      <c r="M129" s="51">
        <v>50994.863929999992</v>
      </c>
      <c r="N129" s="51">
        <v>85194.980650000012</v>
      </c>
      <c r="O129" s="51">
        <v>0</v>
      </c>
      <c r="P129" s="51">
        <v>-83990.5037000007</v>
      </c>
    </row>
    <row r="130" spans="1:16" ht="15" customHeight="1" x14ac:dyDescent="0.3">
      <c r="A130" s="160" t="s">
        <v>20</v>
      </c>
      <c r="B130" s="51">
        <v>9420941.3309900016</v>
      </c>
      <c r="C130" s="51">
        <v>4656184.0944699999</v>
      </c>
      <c r="D130" s="51">
        <v>1267815.52168</v>
      </c>
      <c r="E130" s="51">
        <v>94625.353460000013</v>
      </c>
      <c r="F130" s="51">
        <v>717354.42602000001</v>
      </c>
      <c r="G130" s="51">
        <v>2325091.6732400004</v>
      </c>
      <c r="H130" s="51">
        <v>9061071.0688700005</v>
      </c>
      <c r="I130" s="51">
        <v>4527.0451499999999</v>
      </c>
      <c r="J130" s="51">
        <v>204.72955999999999</v>
      </c>
      <c r="K130" s="51">
        <v>86527.946549999993</v>
      </c>
      <c r="L130" s="51">
        <v>61972.548859999995</v>
      </c>
      <c r="M130" s="51">
        <v>153232.27012</v>
      </c>
      <c r="N130" s="51">
        <v>206637.992</v>
      </c>
      <c r="O130" s="51">
        <v>0</v>
      </c>
      <c r="P130" s="51">
        <v>356466.3131099958</v>
      </c>
    </row>
    <row r="131" spans="1:16" ht="15" customHeight="1" x14ac:dyDescent="0.3">
      <c r="A131" s="160" t="s">
        <v>21</v>
      </c>
      <c r="B131" s="51">
        <v>2060457.4211899997</v>
      </c>
      <c r="C131" s="51">
        <v>1201815.3838799999</v>
      </c>
      <c r="D131" s="51">
        <v>216818.89248000001</v>
      </c>
      <c r="E131" s="51">
        <v>32241.041020000001</v>
      </c>
      <c r="F131" s="51">
        <v>197620.71446999995</v>
      </c>
      <c r="G131" s="51">
        <v>326550.96889999998</v>
      </c>
      <c r="H131" s="51">
        <v>1975047.0007499997</v>
      </c>
      <c r="I131" s="51">
        <v>53.848709999999997</v>
      </c>
      <c r="J131" s="51">
        <v>198.11770000000001</v>
      </c>
      <c r="K131" s="51">
        <v>15928.37565</v>
      </c>
      <c r="L131" s="51">
        <v>16132.20081</v>
      </c>
      <c r="M131" s="51">
        <v>32312.542869999997</v>
      </c>
      <c r="N131" s="51">
        <v>53097.877569999997</v>
      </c>
      <c r="O131" s="51">
        <v>0</v>
      </c>
      <c r="P131" s="51">
        <v>-244715.11873999937</v>
      </c>
    </row>
    <row r="132" spans="1:16" ht="15" customHeight="1" x14ac:dyDescent="0.3">
      <c r="A132" s="160" t="s">
        <v>22</v>
      </c>
      <c r="B132" s="51">
        <v>1659405.9342599998</v>
      </c>
      <c r="C132" s="51">
        <v>880963.38217999996</v>
      </c>
      <c r="D132" s="51">
        <v>201350.25623000003</v>
      </c>
      <c r="E132" s="51">
        <v>20215.632549999998</v>
      </c>
      <c r="F132" s="51">
        <v>125984.16757999998</v>
      </c>
      <c r="G132" s="51">
        <v>340091.97154000006</v>
      </c>
      <c r="H132" s="51">
        <v>1568605.4100799998</v>
      </c>
      <c r="I132" s="51">
        <v>59.648000000000003</v>
      </c>
      <c r="J132" s="51">
        <v>99.617609999999999</v>
      </c>
      <c r="K132" s="51">
        <v>19691.946769999999</v>
      </c>
      <c r="L132" s="51">
        <v>22995.247039999998</v>
      </c>
      <c r="M132" s="51">
        <v>42846.459419999999</v>
      </c>
      <c r="N132" s="51">
        <v>47954.064760000001</v>
      </c>
      <c r="O132" s="51">
        <v>0</v>
      </c>
      <c r="P132" s="51">
        <v>684312.38341999962</v>
      </c>
    </row>
    <row r="133" spans="1:16" ht="15" customHeight="1" x14ac:dyDescent="0.3">
      <c r="A133" s="160" t="s">
        <v>23</v>
      </c>
      <c r="B133" s="51">
        <v>9642165.3064100016</v>
      </c>
      <c r="C133" s="51">
        <v>4370250.9040899994</v>
      </c>
      <c r="D133" s="51">
        <v>1484329.0209499998</v>
      </c>
      <c r="E133" s="51">
        <v>93552.037789999988</v>
      </c>
      <c r="F133" s="51">
        <v>537092.17260000005</v>
      </c>
      <c r="G133" s="51">
        <v>2736364.6628799997</v>
      </c>
      <c r="H133" s="51">
        <v>9221588.7983100004</v>
      </c>
      <c r="I133" s="51">
        <v>16211.041380000001</v>
      </c>
      <c r="J133" s="51">
        <v>403.29599000000002</v>
      </c>
      <c r="K133" s="51">
        <v>76695.949890000004</v>
      </c>
      <c r="L133" s="51">
        <v>67375.081109999999</v>
      </c>
      <c r="M133" s="51">
        <v>160685.36837000001</v>
      </c>
      <c r="N133" s="51">
        <v>259891.13973</v>
      </c>
      <c r="O133" s="51">
        <v>0</v>
      </c>
      <c r="P133" s="51">
        <v>-1248375.6878600027</v>
      </c>
    </row>
    <row r="134" spans="1:16" ht="15" customHeight="1" x14ac:dyDescent="0.3">
      <c r="A134" s="160" t="s">
        <v>24</v>
      </c>
      <c r="B134" s="51">
        <v>1773907.07115</v>
      </c>
      <c r="C134" s="51">
        <v>951805.41594999994</v>
      </c>
      <c r="D134" s="51">
        <v>199615.68752000001</v>
      </c>
      <c r="E134" s="51">
        <v>33786.200779999999</v>
      </c>
      <c r="F134" s="51">
        <v>151170.26947999999</v>
      </c>
      <c r="G134" s="51">
        <v>351041.80804999999</v>
      </c>
      <c r="H134" s="51">
        <v>1687419.3817799999</v>
      </c>
      <c r="I134" s="51">
        <v>4627.9569900000006</v>
      </c>
      <c r="J134" s="51">
        <v>120.43316</v>
      </c>
      <c r="K134" s="51">
        <v>13116.025599999999</v>
      </c>
      <c r="L134" s="51">
        <v>12871.785509999998</v>
      </c>
      <c r="M134" s="51">
        <v>30736.201259999998</v>
      </c>
      <c r="N134" s="51">
        <v>55751.488109999998</v>
      </c>
      <c r="O134" s="51">
        <v>0</v>
      </c>
      <c r="P134" s="51">
        <v>-172433.20511999982</v>
      </c>
    </row>
    <row r="135" spans="1:16" ht="15" customHeight="1" x14ac:dyDescent="0.3">
      <c r="A135" s="160" t="s">
        <v>25</v>
      </c>
      <c r="B135" s="51">
        <v>2783986.8605800001</v>
      </c>
      <c r="C135" s="51">
        <v>1427579.0174200002</v>
      </c>
      <c r="D135" s="51">
        <v>413969.64696999994</v>
      </c>
      <c r="E135" s="51">
        <v>46863.007000000005</v>
      </c>
      <c r="F135" s="51">
        <v>218875.30522000001</v>
      </c>
      <c r="G135" s="51">
        <v>545944.43897000002</v>
      </c>
      <c r="H135" s="51">
        <v>2653231.4155800003</v>
      </c>
      <c r="I135" s="51">
        <v>1014.6105200000001</v>
      </c>
      <c r="J135" s="51">
        <v>182.46966</v>
      </c>
      <c r="K135" s="51">
        <v>18094.3832</v>
      </c>
      <c r="L135" s="51">
        <v>26523.99293</v>
      </c>
      <c r="M135" s="51">
        <v>45815.456310000001</v>
      </c>
      <c r="N135" s="51">
        <v>84939.988689999998</v>
      </c>
      <c r="O135" s="51">
        <v>0</v>
      </c>
      <c r="P135" s="51">
        <v>-160954.89974000119</v>
      </c>
    </row>
    <row r="136" spans="1:16" ht="15" customHeight="1" x14ac:dyDescent="0.3">
      <c r="A136" s="160" t="s">
        <v>26</v>
      </c>
      <c r="B136" s="51">
        <v>10432912.674769998</v>
      </c>
      <c r="C136" s="51">
        <v>5107442.5344899995</v>
      </c>
      <c r="D136" s="51">
        <v>1536781.3454500004</v>
      </c>
      <c r="E136" s="51">
        <v>91487.676480000009</v>
      </c>
      <c r="F136" s="51">
        <v>716607.56234999967</v>
      </c>
      <c r="G136" s="51">
        <v>2563222.7637</v>
      </c>
      <c r="H136" s="51">
        <v>10015541.882469999</v>
      </c>
      <c r="I136" s="51">
        <v>5324.3688600000005</v>
      </c>
      <c r="J136" s="51">
        <v>503.58305999999999</v>
      </c>
      <c r="K136" s="51">
        <v>84429.81041999998</v>
      </c>
      <c r="L136" s="51">
        <v>62253.133139999998</v>
      </c>
      <c r="M136" s="51">
        <v>152510.89547999998</v>
      </c>
      <c r="N136" s="51">
        <v>264859.89681999997</v>
      </c>
      <c r="O136" s="51">
        <v>0</v>
      </c>
      <c r="P136" s="51">
        <v>-1120008.3550299946</v>
      </c>
    </row>
    <row r="137" spans="1:16" ht="15" customHeight="1" x14ac:dyDescent="0.3">
      <c r="A137" s="163" t="s">
        <v>27</v>
      </c>
      <c r="B137" s="51">
        <v>18460569.99856</v>
      </c>
      <c r="C137" s="51">
        <v>4966668.4687100016</v>
      </c>
      <c r="D137" s="51">
        <v>119979.72289</v>
      </c>
      <c r="E137" s="51">
        <v>49700.889659999993</v>
      </c>
      <c r="F137" s="51">
        <v>3467069.82222</v>
      </c>
      <c r="G137" s="51">
        <v>2262415.3662900003</v>
      </c>
      <c r="H137" s="51">
        <v>10865834.26977</v>
      </c>
      <c r="I137" s="51"/>
      <c r="J137" s="51">
        <v>955008.51185000001</v>
      </c>
      <c r="K137" s="51">
        <v>0</v>
      </c>
      <c r="L137" s="51">
        <v>113241.92425</v>
      </c>
      <c r="M137" s="51">
        <v>1068250.4361</v>
      </c>
      <c r="N137" s="51">
        <v>388141.23830000003</v>
      </c>
      <c r="O137" s="51">
        <v>6138344.0543900002</v>
      </c>
      <c r="P137" s="51">
        <v>9037890.076177001</v>
      </c>
    </row>
    <row r="138" spans="1:16" ht="15" customHeight="1" x14ac:dyDescent="0.3">
      <c r="A138" s="111" t="s">
        <v>1175</v>
      </c>
      <c r="B138" s="51">
        <v>19981713.063919999</v>
      </c>
      <c r="C138" s="51">
        <v>9872921.5745100006</v>
      </c>
      <c r="D138" s="51">
        <v>3095050.2309699995</v>
      </c>
      <c r="E138" s="51">
        <v>252627.7377</v>
      </c>
      <c r="F138" s="51">
        <v>760824.21895999997</v>
      </c>
      <c r="G138" s="51">
        <v>4560639.2231700001</v>
      </c>
      <c r="H138" s="51">
        <v>18542062.985309999</v>
      </c>
      <c r="I138" s="51">
        <v>405132.44396</v>
      </c>
      <c r="J138" s="51">
        <v>1382.53062</v>
      </c>
      <c r="K138" s="51">
        <v>200355.94818000001</v>
      </c>
      <c r="L138" s="51">
        <v>214286.06842000003</v>
      </c>
      <c r="M138" s="51">
        <v>821156.99118000001</v>
      </c>
      <c r="N138" s="51">
        <v>618493.08742999996</v>
      </c>
      <c r="O138" s="51">
        <v>0</v>
      </c>
      <c r="P138" s="51">
        <v>-19981713.063919999</v>
      </c>
    </row>
    <row r="139" spans="1:16" ht="15" customHeight="1" x14ac:dyDescent="0.3">
      <c r="A139" s="111" t="s">
        <v>562</v>
      </c>
      <c r="B139" s="51">
        <v>22401918.077959999</v>
      </c>
      <c r="C139" s="51">
        <v>10461459.84324</v>
      </c>
      <c r="D139" s="51">
        <v>3745435.45132</v>
      </c>
      <c r="E139" s="51">
        <v>322206.75460999995</v>
      </c>
      <c r="F139" s="51">
        <v>1133727.7763700001</v>
      </c>
      <c r="G139" s="51">
        <v>5483366.9952199999</v>
      </c>
      <c r="H139" s="51">
        <v>21146196.82076</v>
      </c>
      <c r="I139" s="51">
        <v>195628.25530000002</v>
      </c>
      <c r="J139" s="51">
        <v>1543.2268300000001</v>
      </c>
      <c r="K139" s="51">
        <v>204071.08153</v>
      </c>
      <c r="L139" s="51">
        <v>195417.16003999999</v>
      </c>
      <c r="M139" s="51">
        <v>596659.72369999997</v>
      </c>
      <c r="N139" s="51">
        <v>659061.53350000002</v>
      </c>
      <c r="O139" s="51">
        <v>0</v>
      </c>
      <c r="P139" s="51">
        <v>-22401918.077959999</v>
      </c>
    </row>
    <row r="140" spans="1:16" ht="15" customHeight="1" x14ac:dyDescent="0.3">
      <c r="A140" s="111" t="s">
        <v>28</v>
      </c>
      <c r="B140" s="51">
        <v>3547774.007079999</v>
      </c>
      <c r="C140" s="51">
        <v>1777359.0394999997</v>
      </c>
      <c r="D140" s="51">
        <v>568784.28470000008</v>
      </c>
      <c r="E140" s="51">
        <v>42808.239289999998</v>
      </c>
      <c r="F140" s="51">
        <v>215790.74543999997</v>
      </c>
      <c r="G140" s="51">
        <v>785604.00572000002</v>
      </c>
      <c r="H140" s="51">
        <v>3390346.3146499991</v>
      </c>
      <c r="I140" s="51">
        <v>5887.68469</v>
      </c>
      <c r="J140" s="51">
        <v>152.48542999999998</v>
      </c>
      <c r="K140" s="51">
        <v>21306.678050000002</v>
      </c>
      <c r="L140" s="51">
        <v>26978.219779999999</v>
      </c>
      <c r="M140" s="51">
        <v>54325.067949999997</v>
      </c>
      <c r="N140" s="51">
        <v>103102.62448</v>
      </c>
      <c r="O140" s="51">
        <v>0</v>
      </c>
      <c r="P140" s="51">
        <v>-1062301.3269699989</v>
      </c>
    </row>
    <row r="141" spans="1:16" ht="15" customHeight="1" x14ac:dyDescent="0.3">
      <c r="A141" s="111" t="s">
        <v>29</v>
      </c>
      <c r="B141" s="51">
        <v>8425069.713849999</v>
      </c>
      <c r="C141" s="51">
        <v>3892084.3277400001</v>
      </c>
      <c r="D141" s="51">
        <v>1478223.1115699995</v>
      </c>
      <c r="E141" s="51">
        <v>92771.342980000001</v>
      </c>
      <c r="F141" s="51">
        <v>490776.35305999999</v>
      </c>
      <c r="G141" s="51">
        <v>2069439.7271500002</v>
      </c>
      <c r="H141" s="51">
        <v>8023294.8624999989</v>
      </c>
      <c r="I141" s="51">
        <v>26000.833010000002</v>
      </c>
      <c r="J141" s="51">
        <v>323.32139000000001</v>
      </c>
      <c r="K141" s="51">
        <v>78542.437290000002</v>
      </c>
      <c r="L141" s="51">
        <v>62447.406430000003</v>
      </c>
      <c r="M141" s="51">
        <v>167313.99812</v>
      </c>
      <c r="N141" s="51">
        <v>234460.85322999998</v>
      </c>
      <c r="O141" s="51">
        <v>0</v>
      </c>
      <c r="P141" s="51">
        <v>470991.55482000299</v>
      </c>
    </row>
    <row r="142" spans="1:16" ht="15" customHeight="1" x14ac:dyDescent="0.3">
      <c r="A142" s="111" t="s">
        <v>30</v>
      </c>
      <c r="B142" s="51">
        <v>3433405.5776699996</v>
      </c>
      <c r="C142" s="51">
        <v>1758380.82834</v>
      </c>
      <c r="D142" s="51">
        <v>453223.49014000007</v>
      </c>
      <c r="E142" s="51">
        <v>113204.85112000001</v>
      </c>
      <c r="F142" s="51">
        <v>307541.03217999998</v>
      </c>
      <c r="G142" s="51">
        <v>652303.0859399999</v>
      </c>
      <c r="H142" s="51">
        <v>3284653.2877199994</v>
      </c>
      <c r="I142" s="51">
        <v>59.884809999999995</v>
      </c>
      <c r="J142" s="51">
        <v>256.93405999999999</v>
      </c>
      <c r="K142" s="51">
        <v>17196.717350000003</v>
      </c>
      <c r="L142" s="51">
        <v>28750.500120000001</v>
      </c>
      <c r="M142" s="51">
        <v>46264.036340000006</v>
      </c>
      <c r="N142" s="51">
        <v>102488.25361</v>
      </c>
      <c r="O142" s="51">
        <v>0</v>
      </c>
      <c r="P142" s="51">
        <v>-1190698.2308299993</v>
      </c>
    </row>
    <row r="143" spans="1:16" ht="15" customHeight="1" x14ac:dyDescent="0.3">
      <c r="A143" s="111" t="s">
        <v>31</v>
      </c>
      <c r="B143" s="51">
        <v>3002664.0495799994</v>
      </c>
      <c r="C143" s="51">
        <v>1492912.09513</v>
      </c>
      <c r="D143" s="51">
        <v>309867.18147000001</v>
      </c>
      <c r="E143" s="51">
        <v>26056.462439999996</v>
      </c>
      <c r="F143" s="51">
        <v>290586.64241999999</v>
      </c>
      <c r="G143" s="51">
        <v>751319.79980999976</v>
      </c>
      <c r="H143" s="51">
        <v>2870742.1812699996</v>
      </c>
      <c r="I143" s="51">
        <v>9626.20046</v>
      </c>
      <c r="J143" s="51">
        <v>250.02169000000001</v>
      </c>
      <c r="K143" s="51">
        <v>21078.05744</v>
      </c>
      <c r="L143" s="51">
        <v>12968.348820000001</v>
      </c>
      <c r="M143" s="51">
        <v>43922.628409999998</v>
      </c>
      <c r="N143" s="51">
        <v>87999.2399</v>
      </c>
      <c r="O143" s="51">
        <v>0</v>
      </c>
      <c r="P143" s="51">
        <v>-456823.92749999929</v>
      </c>
    </row>
    <row r="144" spans="1:16" ht="15" customHeight="1" x14ac:dyDescent="0.3">
      <c r="A144" s="111" t="s">
        <v>32</v>
      </c>
      <c r="B144" s="51">
        <v>18274709.033319999</v>
      </c>
      <c r="C144" s="51">
        <v>8432854.2347800005</v>
      </c>
      <c r="D144" s="51">
        <v>3328039.9391500005</v>
      </c>
      <c r="E144" s="51">
        <v>245043.98509999999</v>
      </c>
      <c r="F144" s="51">
        <v>1012893.4488700002</v>
      </c>
      <c r="G144" s="51">
        <v>4494146.1376499999</v>
      </c>
      <c r="H144" s="51">
        <v>17512977.745549999</v>
      </c>
      <c r="I144" s="51">
        <v>13239.44515</v>
      </c>
      <c r="J144" s="51">
        <v>950.99293999999998</v>
      </c>
      <c r="K144" s="51">
        <v>143240.20600999999</v>
      </c>
      <c r="L144" s="51">
        <v>113588.70560999999</v>
      </c>
      <c r="M144" s="51">
        <v>271019.34970999998</v>
      </c>
      <c r="N144" s="51">
        <v>490711.93806000001</v>
      </c>
      <c r="O144" s="51">
        <v>0</v>
      </c>
      <c r="P144" s="51">
        <v>-244633.62762000039</v>
      </c>
    </row>
    <row r="145" spans="1:16" ht="15" customHeight="1" x14ac:dyDescent="0.3">
      <c r="A145" s="111" t="s">
        <v>565</v>
      </c>
      <c r="B145" s="51">
        <v>12812285.096489999</v>
      </c>
      <c r="C145" s="51">
        <v>6162113.2574599991</v>
      </c>
      <c r="D145" s="51">
        <v>1687534.888</v>
      </c>
      <c r="E145" s="51">
        <v>187281.44289999999</v>
      </c>
      <c r="F145" s="51">
        <v>817029.47436999995</v>
      </c>
      <c r="G145" s="51">
        <v>3383929.8131499998</v>
      </c>
      <c r="H145" s="51">
        <v>12237888.875879999</v>
      </c>
      <c r="I145" s="51">
        <v>309.42546000000004</v>
      </c>
      <c r="J145" s="51">
        <v>766.82491000000005</v>
      </c>
      <c r="K145" s="51">
        <v>98478.80601</v>
      </c>
      <c r="L145" s="51">
        <v>92953.415809999991</v>
      </c>
      <c r="M145" s="51">
        <v>192508.47219</v>
      </c>
      <c r="N145" s="51">
        <v>381887.74842000002</v>
      </c>
      <c r="O145" s="51">
        <v>0</v>
      </c>
      <c r="P145" s="51">
        <v>-1802508.7692999989</v>
      </c>
    </row>
    <row r="146" spans="1:16" ht="15" customHeight="1" x14ac:dyDescent="0.3">
      <c r="A146" s="111" t="s">
        <v>563</v>
      </c>
      <c r="B146" s="51">
        <v>7008199.5001700008</v>
      </c>
      <c r="C146" s="51">
        <v>3438679.5423499998</v>
      </c>
      <c r="D146" s="51">
        <v>1023562.7827900002</v>
      </c>
      <c r="E146" s="51">
        <v>152159.60662999999</v>
      </c>
      <c r="F146" s="51">
        <v>457553.40380000009</v>
      </c>
      <c r="G146" s="51">
        <v>1608838.7938199998</v>
      </c>
      <c r="H146" s="51">
        <v>6680794.1293900013</v>
      </c>
      <c r="I146" s="51">
        <v>3611.07854</v>
      </c>
      <c r="J146" s="51">
        <v>476.71618999999998</v>
      </c>
      <c r="K146" s="51">
        <v>67931.489249999999</v>
      </c>
      <c r="L146" s="51">
        <v>44755.052530000001</v>
      </c>
      <c r="M146" s="51">
        <v>116774.33650999999</v>
      </c>
      <c r="N146" s="51">
        <v>210631.03427</v>
      </c>
      <c r="O146" s="51">
        <v>0</v>
      </c>
      <c r="P146" s="51">
        <v>556361.61953999661</v>
      </c>
    </row>
    <row r="147" spans="1:16" ht="15" customHeight="1" x14ac:dyDescent="0.3">
      <c r="A147" s="160" t="s">
        <v>33</v>
      </c>
      <c r="B147" s="51">
        <v>5278322.5380899999</v>
      </c>
      <c r="C147" s="51">
        <v>2334473.3173699998</v>
      </c>
      <c r="D147" s="51">
        <v>839030.56319999986</v>
      </c>
      <c r="E147" s="51">
        <v>90851.399750000011</v>
      </c>
      <c r="F147" s="51">
        <v>407914.86889999994</v>
      </c>
      <c r="G147" s="51">
        <v>1369872.9565199998</v>
      </c>
      <c r="H147" s="51">
        <v>5042143.1057399996</v>
      </c>
      <c r="I147" s="51">
        <v>11029.190070000001</v>
      </c>
      <c r="J147" s="51">
        <v>306.22030000000001</v>
      </c>
      <c r="K147" s="51">
        <v>41952.561329999997</v>
      </c>
      <c r="L147" s="51">
        <v>43039.920920000004</v>
      </c>
      <c r="M147" s="51">
        <v>96327.892619999999</v>
      </c>
      <c r="N147" s="51">
        <v>139851.53972999999</v>
      </c>
      <c r="O147" s="51">
        <v>0</v>
      </c>
      <c r="P147" s="51">
        <v>-390958.61588000041</v>
      </c>
    </row>
    <row r="148" spans="1:16" ht="15" customHeight="1" x14ac:dyDescent="0.3">
      <c r="A148" s="160" t="s">
        <v>34</v>
      </c>
      <c r="B148" s="51">
        <v>3907704.8839699998</v>
      </c>
      <c r="C148" s="51">
        <v>1742022.2302399999</v>
      </c>
      <c r="D148" s="51">
        <v>528953.80328999995</v>
      </c>
      <c r="E148" s="51">
        <v>71787.625679999997</v>
      </c>
      <c r="F148" s="161">
        <v>329883.18598999997</v>
      </c>
      <c r="G148" s="51">
        <v>1001971.3643200001</v>
      </c>
      <c r="H148" s="51">
        <v>3674618.20952</v>
      </c>
      <c r="I148" s="51">
        <v>58.048190000000005</v>
      </c>
      <c r="J148" s="51">
        <v>355.26395000000002</v>
      </c>
      <c r="K148" s="51">
        <v>103657.11145999999</v>
      </c>
      <c r="L148" s="51">
        <v>21781.883550000002</v>
      </c>
      <c r="M148" s="51">
        <v>125852.30714999998</v>
      </c>
      <c r="N148" s="51">
        <v>107234.3673</v>
      </c>
      <c r="O148" s="51">
        <v>0</v>
      </c>
      <c r="P148" s="51">
        <v>-1476661.8802899998</v>
      </c>
    </row>
    <row r="149" spans="1:16" ht="15" customHeight="1" x14ac:dyDescent="0.3">
      <c r="A149" s="160" t="s">
        <v>35</v>
      </c>
      <c r="B149" s="51">
        <v>2182722.4676600005</v>
      </c>
      <c r="C149" s="51">
        <v>1143592.8523300001</v>
      </c>
      <c r="D149" s="51">
        <v>259668.25618000003</v>
      </c>
      <c r="E149" s="51">
        <v>38429.781750000002</v>
      </c>
      <c r="F149" s="51">
        <v>160954.45205999998</v>
      </c>
      <c r="G149" s="51">
        <v>479015.20823999995</v>
      </c>
      <c r="H149" s="51">
        <v>2081660.5505600004</v>
      </c>
      <c r="I149" s="51">
        <v>56.71378</v>
      </c>
      <c r="J149" s="51">
        <v>288.45880999999997</v>
      </c>
      <c r="K149" s="51">
        <v>11967.528319999999</v>
      </c>
      <c r="L149" s="51">
        <v>20194.456560000002</v>
      </c>
      <c r="M149" s="51">
        <v>32507.157470000002</v>
      </c>
      <c r="N149" s="51">
        <v>68554.75963</v>
      </c>
      <c r="O149" s="51">
        <v>0</v>
      </c>
      <c r="P149" s="51">
        <v>-633026.68721000059</v>
      </c>
    </row>
    <row r="150" spans="1:16" ht="15" customHeight="1" x14ac:dyDescent="0.3">
      <c r="A150" s="160" t="s">
        <v>36</v>
      </c>
      <c r="B150" s="51">
        <v>16327454.130020002</v>
      </c>
      <c r="C150" s="51">
        <v>7604691.8842800008</v>
      </c>
      <c r="D150" s="51">
        <v>2834075.8997399998</v>
      </c>
      <c r="E150" s="51">
        <v>294114.89319000003</v>
      </c>
      <c r="F150" s="51">
        <v>746970.04607999988</v>
      </c>
      <c r="G150" s="51">
        <v>3921280.6291300007</v>
      </c>
      <c r="H150" s="51">
        <v>15401133.352420002</v>
      </c>
      <c r="I150" s="51">
        <v>197465.3634</v>
      </c>
      <c r="J150" s="51">
        <v>615.81160999999997</v>
      </c>
      <c r="K150" s="51">
        <v>172498.04556999999</v>
      </c>
      <c r="L150" s="51">
        <v>146400.41550999999</v>
      </c>
      <c r="M150" s="51">
        <v>516979.63608999993</v>
      </c>
      <c r="N150" s="51">
        <v>409341.14150999999</v>
      </c>
      <c r="O150" s="51">
        <v>0</v>
      </c>
      <c r="P150" s="51">
        <v>2257627.5691300016</v>
      </c>
    </row>
    <row r="151" spans="1:16" ht="15" customHeight="1" x14ac:dyDescent="0.3">
      <c r="A151" s="160" t="s">
        <v>37</v>
      </c>
      <c r="B151" s="51">
        <v>2445476.0710999998</v>
      </c>
      <c r="C151" s="51">
        <v>1292406.30039</v>
      </c>
      <c r="D151" s="51">
        <v>281324.22066000005</v>
      </c>
      <c r="E151" s="51">
        <v>42056.415960000006</v>
      </c>
      <c r="F151" s="51">
        <v>184801.15077999997</v>
      </c>
      <c r="G151" s="51">
        <v>531482.75730000006</v>
      </c>
      <c r="H151" s="51">
        <v>2332070.84509</v>
      </c>
      <c r="I151" s="51">
        <v>1339.3348999999998</v>
      </c>
      <c r="J151" s="51">
        <v>295.13089000000002</v>
      </c>
      <c r="K151" s="51">
        <v>16028.108619999999</v>
      </c>
      <c r="L151" s="51">
        <v>18812.874679999997</v>
      </c>
      <c r="M151" s="51">
        <v>36475.449089999995</v>
      </c>
      <c r="N151" s="51">
        <v>76929.776920000004</v>
      </c>
      <c r="O151" s="51"/>
      <c r="P151" s="51">
        <v>-165231.13741000043</v>
      </c>
    </row>
    <row r="152" spans="1:16" ht="15" customHeight="1" x14ac:dyDescent="0.3">
      <c r="A152" s="160" t="s">
        <v>38</v>
      </c>
      <c r="B152" s="51">
        <v>7875224.7638700008</v>
      </c>
      <c r="C152" s="51">
        <v>3801130.92111</v>
      </c>
      <c r="D152" s="51">
        <v>1306185.6758900003</v>
      </c>
      <c r="E152" s="51">
        <v>124275.24952</v>
      </c>
      <c r="F152" s="51">
        <v>360666.4741300001</v>
      </c>
      <c r="G152" s="51">
        <v>1924834.0053100002</v>
      </c>
      <c r="H152" s="51">
        <v>7517092.32596</v>
      </c>
      <c r="I152" s="51">
        <v>6169.1444000000001</v>
      </c>
      <c r="J152" s="51">
        <v>627.79439000000002</v>
      </c>
      <c r="K152" s="51">
        <v>57650.928719999996</v>
      </c>
      <c r="L152" s="51">
        <v>80611.713270000007</v>
      </c>
      <c r="M152" s="51">
        <v>145059.58078000002</v>
      </c>
      <c r="N152" s="51">
        <v>213072.85712999999</v>
      </c>
      <c r="O152" s="51">
        <v>0</v>
      </c>
      <c r="P152" s="51">
        <v>-1166757.9597900007</v>
      </c>
    </row>
    <row r="153" spans="1:16" ht="15" customHeight="1" x14ac:dyDescent="0.3">
      <c r="A153" s="160" t="s">
        <v>39</v>
      </c>
      <c r="B153" s="51">
        <v>3584118.6161400001</v>
      </c>
      <c r="C153" s="51">
        <v>1600252.6671499999</v>
      </c>
      <c r="D153" s="51">
        <v>507985.06289</v>
      </c>
      <c r="E153" s="51">
        <v>29211.154730000002</v>
      </c>
      <c r="F153" s="51">
        <v>303641.40915000008</v>
      </c>
      <c r="G153" s="51">
        <v>972185.20020999992</v>
      </c>
      <c r="H153" s="51">
        <v>3413275.49413</v>
      </c>
      <c r="I153" s="51">
        <v>-644.2364399999999</v>
      </c>
      <c r="J153" s="51">
        <v>303.97000000000003</v>
      </c>
      <c r="K153" s="51">
        <v>50799.439200000001</v>
      </c>
      <c r="L153" s="51">
        <v>24463.700080000002</v>
      </c>
      <c r="M153" s="51">
        <v>74922.872839999996</v>
      </c>
      <c r="N153" s="51">
        <v>95920.249169999996</v>
      </c>
      <c r="O153" s="51">
        <v>0</v>
      </c>
      <c r="P153" s="51">
        <v>1864741.431369999</v>
      </c>
    </row>
    <row r="154" spans="1:16" ht="15" customHeight="1" x14ac:dyDescent="0.3">
      <c r="A154" s="160" t="s">
        <v>40</v>
      </c>
      <c r="B154" s="51">
        <v>2939030.5370699996</v>
      </c>
      <c r="C154" s="51">
        <v>1700952.5080499998</v>
      </c>
      <c r="D154" s="51">
        <v>382097.20723</v>
      </c>
      <c r="E154" s="51">
        <v>32971.229279999992</v>
      </c>
      <c r="F154" s="51">
        <v>232786.98579000001</v>
      </c>
      <c r="G154" s="51">
        <v>418335.69495999999</v>
      </c>
      <c r="H154" s="51">
        <v>2767143.6253099996</v>
      </c>
      <c r="I154" s="51">
        <v>69.00864</v>
      </c>
      <c r="J154" s="51">
        <v>194.30202</v>
      </c>
      <c r="K154" s="51">
        <v>31121.689190000001</v>
      </c>
      <c r="L154" s="51">
        <v>56202.409870000003</v>
      </c>
      <c r="M154" s="51">
        <v>87587.409719999996</v>
      </c>
      <c r="N154" s="51">
        <v>84299.502040000007</v>
      </c>
      <c r="O154" s="51">
        <v>0</v>
      </c>
      <c r="P154" s="51">
        <v>724653.09141999995</v>
      </c>
    </row>
    <row r="155" spans="1:16" ht="15" customHeight="1" x14ac:dyDescent="0.3">
      <c r="A155" s="160" t="s">
        <v>41</v>
      </c>
      <c r="B155" s="51">
        <v>4279466.6245100005</v>
      </c>
      <c r="C155" s="51">
        <v>1986320.7474400001</v>
      </c>
      <c r="D155" s="51">
        <v>712743.10041000007</v>
      </c>
      <c r="E155" s="51">
        <v>44449.938069999989</v>
      </c>
      <c r="F155" s="51">
        <v>322260.14574000001</v>
      </c>
      <c r="G155" s="51">
        <v>1034853.8824300001</v>
      </c>
      <c r="H155" s="51">
        <v>4100627.8140900005</v>
      </c>
      <c r="I155" s="51">
        <v>47.734559999999995</v>
      </c>
      <c r="J155" s="51">
        <v>486.38378999999998</v>
      </c>
      <c r="K155" s="51">
        <v>34646.495929999997</v>
      </c>
      <c r="L155" s="51">
        <v>24772.771799999999</v>
      </c>
      <c r="M155" s="51">
        <v>59953.386079999997</v>
      </c>
      <c r="N155" s="51">
        <v>118885.42434</v>
      </c>
      <c r="O155" s="51">
        <v>0</v>
      </c>
      <c r="P155" s="51">
        <v>-67905.915610000491</v>
      </c>
    </row>
    <row r="156" spans="1:16" ht="15" customHeight="1" x14ac:dyDescent="0.3">
      <c r="A156" s="160" t="s">
        <v>42</v>
      </c>
      <c r="B156" s="51">
        <v>6630246.6464099996</v>
      </c>
      <c r="C156" s="51">
        <v>3075089.8432999998</v>
      </c>
      <c r="D156" s="51">
        <v>1222484.4644899999</v>
      </c>
      <c r="E156" s="51">
        <v>82530.603960000008</v>
      </c>
      <c r="F156" s="51">
        <v>433501.76126</v>
      </c>
      <c r="G156" s="51">
        <v>1538042.04504</v>
      </c>
      <c r="H156" s="51">
        <v>6351648.7180500003</v>
      </c>
      <c r="I156" s="51">
        <v>9421.5767400000004</v>
      </c>
      <c r="J156" s="51">
        <v>316.01578999999998</v>
      </c>
      <c r="K156" s="51">
        <v>44919.316490000005</v>
      </c>
      <c r="L156" s="51">
        <v>41466.718739999997</v>
      </c>
      <c r="M156" s="51">
        <v>96123.627760000003</v>
      </c>
      <c r="N156" s="51">
        <v>182474.30059999999</v>
      </c>
      <c r="O156" s="51">
        <v>0</v>
      </c>
      <c r="P156" s="51">
        <v>-1194689.3873699997</v>
      </c>
    </row>
    <row r="157" spans="1:16" ht="15" customHeight="1" x14ac:dyDescent="0.3">
      <c r="A157" s="160" t="s">
        <v>43</v>
      </c>
      <c r="B157" s="51">
        <v>7837276.4523200002</v>
      </c>
      <c r="C157" s="51">
        <v>3540581.6096300003</v>
      </c>
      <c r="D157" s="51">
        <v>1532004.1284599998</v>
      </c>
      <c r="E157" s="51">
        <v>96283.925270000007</v>
      </c>
      <c r="F157" s="51">
        <v>771693.61586999998</v>
      </c>
      <c r="G157" s="51">
        <v>1575477.5013299999</v>
      </c>
      <c r="H157" s="51">
        <v>7516040.7805599999</v>
      </c>
      <c r="I157" s="51">
        <v>3531.0947200000001</v>
      </c>
      <c r="J157" s="51">
        <v>315.34983</v>
      </c>
      <c r="K157" s="51">
        <v>54853.340369999998</v>
      </c>
      <c r="L157" s="51">
        <v>51653.41113</v>
      </c>
      <c r="M157" s="51">
        <v>110353.19605</v>
      </c>
      <c r="N157" s="51">
        <v>210882.47571</v>
      </c>
      <c r="O157" s="51">
        <v>0</v>
      </c>
      <c r="P157" s="51">
        <v>-1529015.9676499991</v>
      </c>
    </row>
    <row r="158" spans="1:16" ht="15" customHeight="1" x14ac:dyDescent="0.3">
      <c r="A158" s="160" t="s">
        <v>44</v>
      </c>
      <c r="B158" s="51">
        <v>2261101.8288400001</v>
      </c>
      <c r="C158" s="51">
        <v>1334202.00624</v>
      </c>
      <c r="D158" s="51">
        <v>245967.83950999999</v>
      </c>
      <c r="E158" s="51">
        <v>38819.33107</v>
      </c>
      <c r="F158" s="51">
        <v>52494.250120000026</v>
      </c>
      <c r="G158" s="51">
        <v>475783.69460000005</v>
      </c>
      <c r="H158" s="51">
        <v>2147267.1215400002</v>
      </c>
      <c r="I158" s="51">
        <v>1900.9703200000001</v>
      </c>
      <c r="J158" s="51">
        <v>222.10835</v>
      </c>
      <c r="K158" s="51">
        <v>20351.4306</v>
      </c>
      <c r="L158" s="51">
        <v>22582.073899999999</v>
      </c>
      <c r="M158" s="51">
        <v>45056.583169999998</v>
      </c>
      <c r="N158" s="51">
        <v>68778.124129999997</v>
      </c>
      <c r="O158" s="51">
        <v>0</v>
      </c>
      <c r="P158" s="51">
        <v>146456.92128999997</v>
      </c>
    </row>
    <row r="159" spans="1:16" ht="15" customHeight="1" x14ac:dyDescent="0.3">
      <c r="A159" s="160" t="s">
        <v>45</v>
      </c>
      <c r="B159" s="51">
        <v>7174022.4677099995</v>
      </c>
      <c r="C159" s="51">
        <v>3295862.3114700001</v>
      </c>
      <c r="D159" s="51">
        <v>1014090.9829800001</v>
      </c>
      <c r="E159" s="51">
        <v>118943.74702</v>
      </c>
      <c r="F159" s="51">
        <v>586187.19145000027</v>
      </c>
      <c r="G159" s="51">
        <v>1838268.4874299997</v>
      </c>
      <c r="H159" s="51">
        <v>6853352.7203500001</v>
      </c>
      <c r="I159" s="51">
        <v>122.22402000000001</v>
      </c>
      <c r="J159" s="51">
        <v>390.24435</v>
      </c>
      <c r="K159" s="51">
        <v>72953.316519999993</v>
      </c>
      <c r="L159" s="51">
        <v>54653.189150000006</v>
      </c>
      <c r="M159" s="51">
        <v>128118.97404</v>
      </c>
      <c r="N159" s="51">
        <v>192550.77331999998</v>
      </c>
      <c r="O159" s="51">
        <v>0</v>
      </c>
      <c r="P159" s="51">
        <v>1101427.4801399987</v>
      </c>
    </row>
    <row r="160" spans="1:16" ht="15" customHeight="1" x14ac:dyDescent="0.3">
      <c r="A160" s="160" t="s">
        <v>46</v>
      </c>
      <c r="B160" s="51">
        <v>1628190.56813</v>
      </c>
      <c r="C160" s="51">
        <v>916764.87470000004</v>
      </c>
      <c r="D160" s="51">
        <v>196370.89507999996</v>
      </c>
      <c r="E160" s="51">
        <v>32909.200519999999</v>
      </c>
      <c r="F160" s="51">
        <v>86848.98599999999</v>
      </c>
      <c r="G160" s="51">
        <v>315488.08895</v>
      </c>
      <c r="H160" s="51">
        <v>1548382.04525</v>
      </c>
      <c r="I160" s="51">
        <v>44.967769999999994</v>
      </c>
      <c r="J160" s="51">
        <v>205.42102</v>
      </c>
      <c r="K160" s="51">
        <v>8134.1897099999996</v>
      </c>
      <c r="L160" s="51">
        <v>15340.885949999998</v>
      </c>
      <c r="M160" s="51">
        <v>23725.464449999999</v>
      </c>
      <c r="N160" s="51">
        <v>56083.058429999997</v>
      </c>
      <c r="O160" s="51">
        <v>0</v>
      </c>
      <c r="P160" s="51">
        <v>-611364.65034000005</v>
      </c>
    </row>
    <row r="161" spans="1:18" ht="15" customHeight="1" x14ac:dyDescent="0.3">
      <c r="A161" s="160" t="s">
        <v>47</v>
      </c>
      <c r="B161" s="51">
        <v>6840093.8848200003</v>
      </c>
      <c r="C161" s="51">
        <v>3360843.9314999999</v>
      </c>
      <c r="D161" s="51">
        <v>1021678.22861</v>
      </c>
      <c r="E161" s="51">
        <v>93427.129700000005</v>
      </c>
      <c r="F161" s="51">
        <v>354312.97110000008</v>
      </c>
      <c r="G161" s="51">
        <v>1700779.6068200001</v>
      </c>
      <c r="H161" s="51">
        <v>6531041.8677300001</v>
      </c>
      <c r="I161" s="51">
        <v>3848.7393399999996</v>
      </c>
      <c r="J161" s="51">
        <v>660.44305000000008</v>
      </c>
      <c r="K161" s="51">
        <v>42292.75318</v>
      </c>
      <c r="L161" s="51">
        <v>57927.206140000002</v>
      </c>
      <c r="M161" s="51">
        <v>104729.14171</v>
      </c>
      <c r="N161" s="51">
        <v>204322.87537999998</v>
      </c>
      <c r="O161" s="51">
        <v>0</v>
      </c>
      <c r="P161" s="51">
        <v>-734384.4597899979</v>
      </c>
    </row>
    <row r="162" spans="1:18" ht="15" customHeight="1" x14ac:dyDescent="0.3">
      <c r="A162" s="160" t="s">
        <v>48</v>
      </c>
      <c r="B162" s="51">
        <v>4854469.5277899997</v>
      </c>
      <c r="C162" s="51">
        <v>2591461.6644700002</v>
      </c>
      <c r="D162" s="51">
        <v>475512.68138999998</v>
      </c>
      <c r="E162" s="51">
        <v>58473.344939999995</v>
      </c>
      <c r="F162" s="51">
        <v>271118.07706000004</v>
      </c>
      <c r="G162" s="51">
        <v>1252895.5909999998</v>
      </c>
      <c r="H162" s="51">
        <v>4649461.35886</v>
      </c>
      <c r="I162" s="51">
        <v>0</v>
      </c>
      <c r="J162" s="51">
        <v>435.72852</v>
      </c>
      <c r="K162" s="51">
        <v>27488.634309999998</v>
      </c>
      <c r="L162" s="51">
        <v>32763.625699999997</v>
      </c>
      <c r="M162" s="51">
        <v>60687.988529999995</v>
      </c>
      <c r="N162" s="51">
        <v>144320.18040000001</v>
      </c>
      <c r="O162" s="51">
        <v>0</v>
      </c>
      <c r="P162" s="51">
        <v>-1229123.3648099992</v>
      </c>
    </row>
    <row r="163" spans="1:18" ht="15" customHeight="1" x14ac:dyDescent="0.3">
      <c r="A163" s="160" t="s">
        <v>49</v>
      </c>
      <c r="B163" s="51">
        <v>5051253.6257500006</v>
      </c>
      <c r="C163" s="51">
        <v>2592036.33751</v>
      </c>
      <c r="D163" s="51">
        <v>851897.01447000005</v>
      </c>
      <c r="E163" s="51">
        <v>61893.952680000002</v>
      </c>
      <c r="F163" s="51">
        <v>322782.92203000002</v>
      </c>
      <c r="G163" s="51">
        <v>1005955.4898000001</v>
      </c>
      <c r="H163" s="51">
        <v>4834565.7164900005</v>
      </c>
      <c r="I163" s="51">
        <v>4899.14768</v>
      </c>
      <c r="J163" s="51">
        <v>265.88081</v>
      </c>
      <c r="K163" s="51">
        <v>25778.624079999998</v>
      </c>
      <c r="L163" s="51">
        <v>31526.277430000002</v>
      </c>
      <c r="M163" s="51">
        <v>62469.93</v>
      </c>
      <c r="N163" s="51">
        <v>154217.97925999999</v>
      </c>
      <c r="O163" s="51">
        <v>0</v>
      </c>
      <c r="P163" s="51">
        <v>-1600631.3834199989</v>
      </c>
    </row>
    <row r="164" spans="1:18" ht="15" customHeight="1" thickBot="1" x14ac:dyDescent="0.35">
      <c r="A164" s="160" t="s">
        <v>50</v>
      </c>
      <c r="B164" s="51">
        <v>2159195.8661100003</v>
      </c>
      <c r="C164" s="51">
        <v>1009951.35771</v>
      </c>
      <c r="D164" s="51">
        <v>396269.19871000008</v>
      </c>
      <c r="E164" s="51">
        <v>26709.808279999997</v>
      </c>
      <c r="F164" s="51">
        <v>202133.57432000001</v>
      </c>
      <c r="G164" s="51">
        <v>431787.41544999997</v>
      </c>
      <c r="H164" s="51">
        <v>2066851.3544699999</v>
      </c>
      <c r="I164" s="51">
        <v>68.678789999999992</v>
      </c>
      <c r="J164" s="51">
        <v>90.560009999999991</v>
      </c>
      <c r="K164" s="51">
        <v>16944.64978</v>
      </c>
      <c r="L164" s="51">
        <v>15365.981029999997</v>
      </c>
      <c r="M164" s="51">
        <v>32469.869609999994</v>
      </c>
      <c r="N164" s="51">
        <v>59874.642030000003</v>
      </c>
      <c r="O164" s="51">
        <v>0</v>
      </c>
      <c r="P164" s="51">
        <v>-172147.93805</v>
      </c>
    </row>
    <row r="165" spans="1:18" ht="9.75" customHeight="1" thickTop="1" x14ac:dyDescent="0.3">
      <c r="A165" s="164"/>
      <c r="B165" s="113"/>
      <c r="C165" s="113"/>
      <c r="D165" s="113"/>
      <c r="E165" s="113"/>
      <c r="F165" s="113"/>
      <c r="G165" s="113"/>
      <c r="H165" s="113"/>
      <c r="I165" s="113"/>
      <c r="J165" s="113"/>
      <c r="K165" s="113"/>
      <c r="L165" s="113"/>
      <c r="M165" s="113"/>
      <c r="N165" s="113"/>
      <c r="O165" s="113"/>
      <c r="P165" s="113"/>
    </row>
    <row r="166" spans="1:18" ht="15" customHeight="1" x14ac:dyDescent="0.3">
      <c r="A166" s="1005" t="s">
        <v>575</v>
      </c>
      <c r="B166" s="1005"/>
      <c r="C166" s="1005"/>
      <c r="D166" s="1005"/>
      <c r="E166" s="1005"/>
      <c r="F166" s="1005"/>
      <c r="G166" s="1005"/>
      <c r="H166" s="1005"/>
      <c r="I166" s="1005"/>
      <c r="J166" s="1005"/>
      <c r="K166" s="1005"/>
      <c r="L166" s="1005"/>
      <c r="M166" s="1005"/>
      <c r="N166" s="1005"/>
      <c r="O166" s="1005"/>
      <c r="P166" s="1005"/>
      <c r="Q166" s="54"/>
      <c r="R166" s="54"/>
    </row>
    <row r="167" spans="1:18" ht="15" customHeight="1" x14ac:dyDescent="0.3">
      <c r="A167" s="1208" t="s">
        <v>189</v>
      </c>
      <c r="B167" s="1208"/>
      <c r="C167" s="1208"/>
      <c r="D167" s="1208"/>
      <c r="E167" s="1208"/>
      <c r="F167" s="1208"/>
      <c r="G167" s="1208"/>
      <c r="H167" s="1208"/>
      <c r="I167" s="1208"/>
      <c r="J167" s="1208"/>
      <c r="K167" s="1208"/>
      <c r="L167" s="1208"/>
      <c r="M167" s="1208"/>
      <c r="N167" s="1208"/>
      <c r="O167" s="1208"/>
      <c r="P167" s="1208"/>
      <c r="Q167" s="57"/>
      <c r="R167" s="57"/>
    </row>
    <row r="168" spans="1:18" ht="15" customHeight="1" x14ac:dyDescent="0.3">
      <c r="A168" s="1026"/>
      <c r="B168" s="1026"/>
      <c r="C168" s="1026"/>
      <c r="D168" s="1026"/>
      <c r="E168" s="1026"/>
      <c r="F168" s="1026"/>
      <c r="G168" s="1026"/>
      <c r="H168" s="1026"/>
      <c r="I168" s="1026"/>
      <c r="J168" s="1026"/>
      <c r="K168" s="1026"/>
      <c r="L168" s="1026"/>
      <c r="M168" s="58"/>
      <c r="N168" s="58"/>
      <c r="O168" s="58"/>
      <c r="P168" s="58"/>
      <c r="Q168" s="58"/>
      <c r="R168" s="58"/>
    </row>
  </sheetData>
  <mergeCells count="37">
    <mergeCell ref="A2:J2"/>
    <mergeCell ref="A69:J69"/>
    <mergeCell ref="I5:I7"/>
    <mergeCell ref="A166:P166"/>
    <mergeCell ref="A167:P167"/>
    <mergeCell ref="A3:J3"/>
    <mergeCell ref="A5:A7"/>
    <mergeCell ref="B5:B7"/>
    <mergeCell ref="C5:D6"/>
    <mergeCell ref="E5:E7"/>
    <mergeCell ref="F5:F7"/>
    <mergeCell ref="G5:G7"/>
    <mergeCell ref="H5:H7"/>
    <mergeCell ref="J5:J7"/>
    <mergeCell ref="A73:E73"/>
    <mergeCell ref="A74:A75"/>
    <mergeCell ref="B74:B75"/>
    <mergeCell ref="C74:D74"/>
    <mergeCell ref="E74:E75"/>
    <mergeCell ref="A116:E116"/>
    <mergeCell ref="A117:E117"/>
    <mergeCell ref="A168:L168"/>
    <mergeCell ref="A122:A125"/>
    <mergeCell ref="B122:N122"/>
    <mergeCell ref="O122:O125"/>
    <mergeCell ref="A118:E118"/>
    <mergeCell ref="A121:P121"/>
    <mergeCell ref="P122:P125"/>
    <mergeCell ref="B123:B125"/>
    <mergeCell ref="C123:C125"/>
    <mergeCell ref="D123:D125"/>
    <mergeCell ref="E123:E125"/>
    <mergeCell ref="F123:F125"/>
    <mergeCell ref="G123:G125"/>
    <mergeCell ref="H123:H125"/>
    <mergeCell ref="I123:M124"/>
    <mergeCell ref="N123:N125"/>
  </mergeCells>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Z177"/>
  <sheetViews>
    <sheetView showGridLines="0" workbookViewId="0"/>
  </sheetViews>
  <sheetFormatPr baseColWidth="10" defaultColWidth="0" defaultRowHeight="15" zeroHeight="1" x14ac:dyDescent="0.2"/>
  <cols>
    <col min="1" max="1" width="46.28515625" style="8" customWidth="1"/>
    <col min="2" max="3" width="14" style="8" customWidth="1"/>
    <col min="4" max="4" width="17" style="8" customWidth="1"/>
    <col min="5" max="5" width="14.140625" style="8" customWidth="1"/>
    <col min="6" max="6" width="13.5703125" style="8" customWidth="1"/>
    <col min="7" max="7" width="13.7109375" style="8" customWidth="1"/>
    <col min="8" max="8" width="12.28515625" style="8" bestFit="1" customWidth="1"/>
    <col min="9" max="9" width="14.7109375" style="8" customWidth="1"/>
    <col min="10" max="10" width="12.5703125" style="8" customWidth="1"/>
    <col min="11" max="11" width="15.42578125" style="8" customWidth="1"/>
    <col min="12" max="12" width="14.7109375" style="8" customWidth="1"/>
    <col min="13" max="13" width="11.42578125" style="8" customWidth="1"/>
    <col min="14" max="14" width="12.5703125" style="8" customWidth="1"/>
    <col min="15" max="16" width="11.42578125" style="8" customWidth="1"/>
    <col min="17" max="17" width="4.42578125" style="8" customWidth="1"/>
    <col min="18" max="18" width="0" style="8" hidden="1" customWidth="1"/>
    <col min="19" max="16384" width="11.42578125" style="8" hidden="1"/>
  </cols>
  <sheetData>
    <row r="1" spans="1:26" s="59" customFormat="1" ht="15" customHeight="1" x14ac:dyDescent="0.2">
      <c r="A1" s="36"/>
      <c r="B1" s="61"/>
      <c r="C1" s="61"/>
      <c r="D1" s="61"/>
      <c r="E1" s="61"/>
      <c r="F1" s="61"/>
      <c r="G1" s="61"/>
      <c r="H1" s="61"/>
      <c r="I1" s="61"/>
      <c r="J1" s="61"/>
    </row>
    <row r="2" spans="1:26" s="5" customFormat="1" ht="15" customHeight="1" x14ac:dyDescent="0.2">
      <c r="A2" s="914" t="s">
        <v>505</v>
      </c>
      <c r="B2" s="914"/>
      <c r="C2" s="914"/>
      <c r="D2" s="914"/>
      <c r="E2" s="914"/>
      <c r="F2" s="914"/>
      <c r="G2" s="914"/>
      <c r="H2" s="914"/>
      <c r="I2" s="914"/>
      <c r="J2" s="914"/>
      <c r="K2" s="871"/>
      <c r="L2" s="871"/>
      <c r="M2" s="871"/>
      <c r="N2" s="871"/>
      <c r="O2" s="871"/>
      <c r="P2" s="871"/>
      <c r="Q2" s="629"/>
      <c r="R2" s="629"/>
      <c r="S2" s="629"/>
      <c r="T2" s="629"/>
      <c r="U2" s="629"/>
      <c r="V2" s="629"/>
      <c r="W2" s="629"/>
      <c r="X2" s="629"/>
      <c r="Y2" s="629"/>
      <c r="Z2" s="629"/>
    </row>
    <row r="3" spans="1:26" s="634" customFormat="1" ht="35.1" customHeight="1" x14ac:dyDescent="0.2">
      <c r="A3" s="1121" t="s">
        <v>1309</v>
      </c>
      <c r="B3" s="915"/>
      <c r="C3" s="915"/>
      <c r="D3" s="915"/>
      <c r="E3" s="915"/>
      <c r="F3" s="915"/>
      <c r="G3" s="915"/>
      <c r="H3" s="915"/>
      <c r="I3" s="915"/>
      <c r="J3" s="915"/>
    </row>
    <row r="4" spans="1:26" s="634" customFormat="1" ht="21" customHeight="1" thickBot="1" x14ac:dyDescent="0.25">
      <c r="A4" s="635"/>
      <c r="B4" s="635"/>
      <c r="C4" s="635"/>
      <c r="D4" s="635"/>
      <c r="E4" s="635"/>
      <c r="F4" s="635"/>
      <c r="G4" s="635"/>
      <c r="H4" s="635"/>
      <c r="I4" s="635"/>
      <c r="J4" s="635"/>
    </row>
    <row r="5" spans="1:26" ht="21.75" customHeight="1" thickTop="1" x14ac:dyDescent="0.2">
      <c r="A5" s="1209" t="s">
        <v>53</v>
      </c>
      <c r="B5" s="1184" t="s">
        <v>235</v>
      </c>
      <c r="C5" s="1187" t="s">
        <v>140</v>
      </c>
      <c r="D5" s="1187"/>
      <c r="E5" s="1184" t="s">
        <v>236</v>
      </c>
      <c r="F5" s="1184" t="s">
        <v>237</v>
      </c>
      <c r="G5" s="1184" t="s">
        <v>238</v>
      </c>
      <c r="H5" s="1184" t="s">
        <v>239</v>
      </c>
      <c r="I5" s="63" t="s">
        <v>120</v>
      </c>
      <c r="J5" s="1189" t="s">
        <v>191</v>
      </c>
    </row>
    <row r="6" spans="1:26" ht="22.5" customHeight="1" thickBot="1" x14ac:dyDescent="0.25">
      <c r="A6" s="1210"/>
      <c r="B6" s="1185"/>
      <c r="C6" s="1188"/>
      <c r="D6" s="1188"/>
      <c r="E6" s="1185"/>
      <c r="F6" s="1185"/>
      <c r="G6" s="1185"/>
      <c r="H6" s="1185"/>
      <c r="I6" s="168" t="s">
        <v>18</v>
      </c>
      <c r="J6" s="1190"/>
    </row>
    <row r="7" spans="1:26" ht="33.75" customHeight="1" thickBot="1" x14ac:dyDescent="0.25">
      <c r="A7" s="1211"/>
      <c r="B7" s="1186"/>
      <c r="C7" s="170" t="s">
        <v>240</v>
      </c>
      <c r="D7" s="170" t="s">
        <v>241</v>
      </c>
      <c r="E7" s="1186"/>
      <c r="F7" s="1186"/>
      <c r="G7" s="1186"/>
      <c r="H7" s="1186"/>
      <c r="I7" s="64" t="s">
        <v>120</v>
      </c>
      <c r="J7" s="1191"/>
    </row>
    <row r="8" spans="1:26" ht="15" customHeight="1" thickTop="1" x14ac:dyDescent="0.2">
      <c r="A8" s="65"/>
      <c r="B8" s="67"/>
      <c r="C8" s="65"/>
      <c r="D8" s="65"/>
      <c r="E8" s="65"/>
      <c r="F8" s="67"/>
      <c r="G8" s="67"/>
      <c r="H8" s="65"/>
      <c r="I8" s="65"/>
      <c r="J8" s="65"/>
    </row>
    <row r="9" spans="1:26" ht="15" customHeight="1" x14ac:dyDescent="0.2">
      <c r="A9" s="167" t="s">
        <v>54</v>
      </c>
      <c r="B9" s="179"/>
      <c r="C9" s="179"/>
      <c r="D9" s="179"/>
      <c r="E9" s="179"/>
      <c r="F9" s="179"/>
      <c r="G9" s="180"/>
      <c r="H9" s="179"/>
      <c r="I9" s="181"/>
      <c r="J9" s="188"/>
    </row>
    <row r="10" spans="1:26" ht="15" customHeight="1" x14ac:dyDescent="0.2">
      <c r="A10" s="69"/>
      <c r="B10" s="71"/>
      <c r="C10" s="72"/>
      <c r="D10" s="71"/>
      <c r="E10" s="71"/>
      <c r="F10" s="71"/>
      <c r="G10" s="71"/>
      <c r="H10" s="71"/>
      <c r="I10" s="73"/>
      <c r="J10" s="188"/>
    </row>
    <row r="11" spans="1:26" ht="15" customHeight="1" x14ac:dyDescent="0.2">
      <c r="A11" s="74" t="s">
        <v>192</v>
      </c>
      <c r="B11" s="75">
        <v>25935710.62616</v>
      </c>
      <c r="C11" s="75">
        <v>94599976.40986</v>
      </c>
      <c r="D11" s="75">
        <v>19771861.441289999</v>
      </c>
      <c r="E11" s="75">
        <v>114371837.85115001</v>
      </c>
      <c r="F11" s="75">
        <v>32884791.991</v>
      </c>
      <c r="G11" s="75">
        <v>13658170.49047</v>
      </c>
      <c r="H11" s="75">
        <v>1000535.52432</v>
      </c>
      <c r="I11" s="75">
        <v>187851046.4831</v>
      </c>
      <c r="J11" s="203">
        <v>68.390105091807158</v>
      </c>
    </row>
    <row r="12" spans="1:26" ht="15" customHeight="1" x14ac:dyDescent="0.2">
      <c r="A12" s="74" t="s">
        <v>242</v>
      </c>
      <c r="B12" s="75">
        <v>0</v>
      </c>
      <c r="C12" s="75">
        <v>51048890.937190004</v>
      </c>
      <c r="D12" s="75">
        <v>1057334.9163899999</v>
      </c>
      <c r="E12" s="75">
        <v>52106225.853580005</v>
      </c>
      <c r="F12" s="75">
        <v>1752861.85344</v>
      </c>
      <c r="G12" s="75"/>
      <c r="H12" s="75">
        <v>843147.76836999995</v>
      </c>
      <c r="I12" s="75">
        <v>54702235.47539001</v>
      </c>
      <c r="J12" s="203">
        <v>19.915202512620933</v>
      </c>
    </row>
    <row r="13" spans="1:26" ht="15" customHeight="1" x14ac:dyDescent="0.2">
      <c r="A13" s="171" t="s">
        <v>243</v>
      </c>
      <c r="B13" s="75">
        <v>25935710.62616</v>
      </c>
      <c r="C13" s="75">
        <v>145648867.34705001</v>
      </c>
      <c r="D13" s="75">
        <v>20829196.35768</v>
      </c>
      <c r="E13" s="75">
        <v>166478063.70473</v>
      </c>
      <c r="F13" s="75">
        <v>34637653.844439998</v>
      </c>
      <c r="G13" s="75">
        <v>13658170.49047</v>
      </c>
      <c r="H13" s="75">
        <v>1843683.29269</v>
      </c>
      <c r="I13" s="75">
        <v>242553281.95848998</v>
      </c>
      <c r="J13" s="203">
        <v>88.30530760442808</v>
      </c>
    </row>
    <row r="14" spans="1:26" ht="15" customHeight="1" x14ac:dyDescent="0.2">
      <c r="A14" s="78" t="s">
        <v>295</v>
      </c>
      <c r="B14" s="75">
        <v>3722246.5089500002</v>
      </c>
      <c r="C14" s="75">
        <v>16364144.526999999</v>
      </c>
      <c r="D14" s="75">
        <v>4835469.8883999996</v>
      </c>
      <c r="E14" s="75">
        <v>21199614.415399998</v>
      </c>
      <c r="F14" s="75">
        <v>5169269.02367</v>
      </c>
      <c r="G14" s="75">
        <v>1327740.62124</v>
      </c>
      <c r="H14" s="75">
        <v>703615.59825000004</v>
      </c>
      <c r="I14" s="75">
        <v>32122486.167509999</v>
      </c>
      <c r="J14" s="203">
        <v>11.694692395571888</v>
      </c>
    </row>
    <row r="15" spans="1:26" ht="15" customHeight="1" x14ac:dyDescent="0.2">
      <c r="A15" s="78" t="s">
        <v>296</v>
      </c>
      <c r="B15" s="75">
        <v>2688562.5357900001</v>
      </c>
      <c r="C15" s="75">
        <v>782304.38173000002</v>
      </c>
      <c r="D15" s="75">
        <v>44653.689870000002</v>
      </c>
      <c r="E15" s="75">
        <v>826958.07160000002</v>
      </c>
      <c r="F15" s="75">
        <v>4117992.83103</v>
      </c>
      <c r="G15" s="75">
        <v>4472.6212400000004</v>
      </c>
      <c r="H15" s="75">
        <v>2243.0212700000002</v>
      </c>
      <c r="I15" s="75">
        <v>7640229.0809300002</v>
      </c>
      <c r="J15" s="203">
        <v>2.7815446309866156</v>
      </c>
    </row>
    <row r="16" spans="1:26" ht="15" customHeight="1" x14ac:dyDescent="0.2">
      <c r="A16" s="78" t="s">
        <v>297</v>
      </c>
      <c r="B16" s="75">
        <v>1033683.9731600001</v>
      </c>
      <c r="C16" s="75">
        <v>15581840.145269999</v>
      </c>
      <c r="D16" s="75">
        <v>4790816.1985299997</v>
      </c>
      <c r="E16" s="75">
        <v>20372656.343800001</v>
      </c>
      <c r="F16" s="75">
        <v>1051276.19264</v>
      </c>
      <c r="G16" s="75">
        <v>1323268</v>
      </c>
      <c r="H16" s="75">
        <v>701372.57698000001</v>
      </c>
      <c r="I16" s="75">
        <v>24482257.086579997</v>
      </c>
      <c r="J16" s="203">
        <v>8.9131477645852719</v>
      </c>
    </row>
    <row r="17" spans="1:10" ht="15" customHeight="1" x14ac:dyDescent="0.2">
      <c r="A17" s="167" t="s">
        <v>199</v>
      </c>
      <c r="B17" s="75">
        <v>29657957.135109998</v>
      </c>
      <c r="C17" s="75">
        <v>162013011.87405002</v>
      </c>
      <c r="D17" s="75">
        <v>25664666.24608</v>
      </c>
      <c r="E17" s="75">
        <v>187677678.12013003</v>
      </c>
      <c r="F17" s="75">
        <v>39806922.868110001</v>
      </c>
      <c r="G17" s="75">
        <v>14985911.111709999</v>
      </c>
      <c r="H17" s="75">
        <v>2547298.8909400003</v>
      </c>
      <c r="I17" s="75">
        <v>274675768.12600005</v>
      </c>
      <c r="J17" s="203">
        <v>100</v>
      </c>
    </row>
    <row r="18" spans="1:10" ht="15" customHeight="1" x14ac:dyDescent="0.2">
      <c r="A18" s="82"/>
      <c r="B18" s="75"/>
      <c r="C18" s="75"/>
      <c r="D18" s="75"/>
      <c r="E18" s="75"/>
      <c r="F18" s="75"/>
      <c r="G18" s="75"/>
      <c r="H18" s="75"/>
      <c r="I18" s="75"/>
      <c r="J18" s="203"/>
    </row>
    <row r="19" spans="1:10" ht="15" customHeight="1" x14ac:dyDescent="0.2">
      <c r="A19" s="167" t="s">
        <v>338</v>
      </c>
      <c r="B19" s="75"/>
      <c r="C19" s="75"/>
      <c r="D19" s="75"/>
      <c r="E19" s="75"/>
      <c r="F19" s="75"/>
      <c r="G19" s="75"/>
      <c r="H19" s="75"/>
      <c r="I19" s="75"/>
      <c r="J19" s="203"/>
    </row>
    <row r="20" spans="1:10" ht="15" customHeight="1" x14ac:dyDescent="0.2">
      <c r="A20" s="69"/>
      <c r="B20" s="75"/>
      <c r="C20" s="75"/>
      <c r="D20" s="75"/>
      <c r="E20" s="75"/>
      <c r="F20" s="75"/>
      <c r="G20" s="75"/>
      <c r="H20" s="75"/>
      <c r="I20" s="75"/>
      <c r="J20" s="203"/>
    </row>
    <row r="21" spans="1:10" ht="15" customHeight="1" x14ac:dyDescent="0.2">
      <c r="A21" s="74" t="s">
        <v>247</v>
      </c>
      <c r="B21" s="75">
        <v>5967215.0142799998</v>
      </c>
      <c r="C21" s="75">
        <v>85730465.353760004</v>
      </c>
      <c r="D21" s="75">
        <v>25976336.73034</v>
      </c>
      <c r="E21" s="75">
        <v>111706802.08410001</v>
      </c>
      <c r="F21" s="75">
        <v>724302.12939000002</v>
      </c>
      <c r="G21" s="75">
        <v>3734872.0728600002</v>
      </c>
      <c r="H21" s="75">
        <v>3790395.5243000002</v>
      </c>
      <c r="I21" s="75">
        <v>125923586.82493001</v>
      </c>
      <c r="J21" s="203">
        <v>45.844446957973368</v>
      </c>
    </row>
    <row r="22" spans="1:10" ht="15" customHeight="1" x14ac:dyDescent="0.2">
      <c r="A22" s="82" t="s">
        <v>299</v>
      </c>
      <c r="B22" s="75">
        <v>1673009.02562</v>
      </c>
      <c r="C22" s="75">
        <v>26965070.850869998</v>
      </c>
      <c r="D22" s="75">
        <v>9058746.0573200006</v>
      </c>
      <c r="E22" s="75">
        <v>36023816.908189997</v>
      </c>
      <c r="F22" s="75">
        <v>13588.7698</v>
      </c>
      <c r="G22" s="75">
        <v>183614.07504</v>
      </c>
      <c r="H22" s="75">
        <v>1335941.78575</v>
      </c>
      <c r="I22" s="75">
        <v>39229970.564399995</v>
      </c>
      <c r="J22" s="203">
        <v>14.282283010274249</v>
      </c>
    </row>
    <row r="23" spans="1:10" ht="15" customHeight="1" x14ac:dyDescent="0.2">
      <c r="A23" s="74" t="s">
        <v>249</v>
      </c>
      <c r="B23" s="75">
        <v>131080.93182</v>
      </c>
      <c r="C23" s="75">
        <v>2149341.5870300001</v>
      </c>
      <c r="D23" s="75">
        <v>696231.85797999997</v>
      </c>
      <c r="E23" s="75">
        <v>2845573.4450099999</v>
      </c>
      <c r="F23" s="75">
        <v>2681.8845000000001</v>
      </c>
      <c r="G23" s="75">
        <v>199023.02901</v>
      </c>
      <c r="H23" s="75">
        <v>103159.76626999999</v>
      </c>
      <c r="I23" s="75">
        <v>3281519.0566100003</v>
      </c>
      <c r="J23" s="203">
        <v>1.1946882242283174</v>
      </c>
    </row>
    <row r="24" spans="1:10" ht="15" customHeight="1" x14ac:dyDescent="0.2">
      <c r="A24" s="74" t="s">
        <v>300</v>
      </c>
      <c r="B24" s="75">
        <v>595469.97618</v>
      </c>
      <c r="C24" s="75">
        <v>8452116.9517700002</v>
      </c>
      <c r="D24" s="75">
        <v>2734925.0691300002</v>
      </c>
      <c r="E24" s="75">
        <v>11187042.0209</v>
      </c>
      <c r="F24" s="75">
        <v>353685.22665000003</v>
      </c>
      <c r="G24" s="75">
        <v>7843769.6572500002</v>
      </c>
      <c r="H24" s="75">
        <v>405143.67311999999</v>
      </c>
      <c r="I24" s="75">
        <v>20385110.554099999</v>
      </c>
      <c r="J24" s="203">
        <v>7.4215176290137403</v>
      </c>
    </row>
    <row r="25" spans="1:10" ht="15" customHeight="1" x14ac:dyDescent="0.2">
      <c r="A25" s="74" t="s">
        <v>250</v>
      </c>
      <c r="B25" s="75">
        <v>7296046.81109</v>
      </c>
      <c r="C25" s="75">
        <v>37003824.954779997</v>
      </c>
      <c r="D25" s="75">
        <v>8629231.7452700008</v>
      </c>
      <c r="E25" s="75">
        <v>45633056.700049996</v>
      </c>
      <c r="F25" s="75">
        <v>8014358.5035899999</v>
      </c>
      <c r="G25" s="75">
        <v>1241677.5707700001</v>
      </c>
      <c r="H25" s="75">
        <v>1259371.10409</v>
      </c>
      <c r="I25" s="75">
        <v>63444510.68959</v>
      </c>
      <c r="J25" s="203">
        <v>23.097964237051503</v>
      </c>
    </row>
    <row r="26" spans="1:10" ht="15" customHeight="1" x14ac:dyDescent="0.2">
      <c r="A26" s="82" t="s">
        <v>251</v>
      </c>
      <c r="B26" s="75">
        <v>1468049.6708800001</v>
      </c>
      <c r="C26" s="75">
        <v>0</v>
      </c>
      <c r="D26" s="75">
        <v>0</v>
      </c>
      <c r="E26" s="75">
        <v>0</v>
      </c>
      <c r="F26" s="75">
        <v>7044057.6783700008</v>
      </c>
      <c r="G26" s="75">
        <v>0</v>
      </c>
      <c r="H26" s="75">
        <v>0</v>
      </c>
      <c r="I26" s="75">
        <v>8512107.34925</v>
      </c>
      <c r="J26" s="203">
        <v>3.0989655211759715</v>
      </c>
    </row>
    <row r="27" spans="1:10" ht="15" customHeight="1" x14ac:dyDescent="0.2">
      <c r="A27" s="87" t="s">
        <v>425</v>
      </c>
      <c r="B27" s="75">
        <v>1468726.06519</v>
      </c>
      <c r="C27" s="75"/>
      <c r="D27" s="75"/>
      <c r="E27" s="75">
        <v>0</v>
      </c>
      <c r="F27" s="75"/>
      <c r="G27" s="75"/>
      <c r="H27" s="75"/>
      <c r="I27" s="75">
        <v>1468726.06519</v>
      </c>
      <c r="J27" s="203">
        <v>0.53471264509807859</v>
      </c>
    </row>
    <row r="28" spans="1:10" ht="15" customHeight="1" x14ac:dyDescent="0.2">
      <c r="A28" s="87" t="s">
        <v>426</v>
      </c>
      <c r="B28" s="75"/>
      <c r="C28" s="75"/>
      <c r="D28" s="75"/>
      <c r="E28" s="75">
        <v>0</v>
      </c>
      <c r="F28" s="75">
        <v>9502120.6110800002</v>
      </c>
      <c r="G28" s="75"/>
      <c r="H28" s="75"/>
      <c r="I28" s="75">
        <v>9502120.6110800002</v>
      </c>
      <c r="J28" s="203">
        <v>3.4593952993775412</v>
      </c>
    </row>
    <row r="29" spans="1:10" ht="15" customHeight="1" x14ac:dyDescent="0.2">
      <c r="A29" s="87" t="s">
        <v>371</v>
      </c>
      <c r="B29" s="75">
        <v>-397.69033000000002</v>
      </c>
      <c r="C29" s="75"/>
      <c r="D29" s="75"/>
      <c r="E29" s="75">
        <v>0</v>
      </c>
      <c r="F29" s="75">
        <v>-1389.1076399999999</v>
      </c>
      <c r="G29" s="75"/>
      <c r="H29" s="75"/>
      <c r="I29" s="75">
        <v>-1786.7979700000001</v>
      </c>
      <c r="J29" s="203">
        <v>-6.505116859017411E-4</v>
      </c>
    </row>
    <row r="30" spans="1:10" ht="15" customHeight="1" x14ac:dyDescent="0.2">
      <c r="A30" s="87" t="s">
        <v>418</v>
      </c>
      <c r="B30" s="75">
        <v>-278.70398</v>
      </c>
      <c r="C30" s="75"/>
      <c r="D30" s="75"/>
      <c r="E30" s="75">
        <v>0</v>
      </c>
      <c r="F30" s="75">
        <v>-1083.15624</v>
      </c>
      <c r="G30" s="75"/>
      <c r="H30" s="75"/>
      <c r="I30" s="75">
        <v>-1361.86022</v>
      </c>
      <c r="J30" s="203">
        <v>-4.958064663990613E-4</v>
      </c>
    </row>
    <row r="31" spans="1:10" ht="15" customHeight="1" x14ac:dyDescent="0.2">
      <c r="A31" s="87" t="s">
        <v>427</v>
      </c>
      <c r="B31" s="75"/>
      <c r="C31" s="75"/>
      <c r="D31" s="75"/>
      <c r="E31" s="75"/>
      <c r="F31" s="75"/>
      <c r="G31" s="75"/>
      <c r="H31" s="75"/>
      <c r="I31" s="75">
        <v>0</v>
      </c>
      <c r="J31" s="203"/>
    </row>
    <row r="32" spans="1:10" ht="15" customHeight="1" x14ac:dyDescent="0.2">
      <c r="A32" s="87" t="s">
        <v>428</v>
      </c>
      <c r="B32" s="75"/>
      <c r="C32" s="75"/>
      <c r="D32" s="75"/>
      <c r="E32" s="75"/>
      <c r="F32" s="75">
        <v>-2455590.6688299999</v>
      </c>
      <c r="G32" s="75"/>
      <c r="H32" s="75"/>
      <c r="I32" s="75">
        <v>-2455590.6688299999</v>
      </c>
      <c r="J32" s="203">
        <v>-0.89399610514734751</v>
      </c>
    </row>
    <row r="33" spans="1:10" ht="15" customHeight="1" x14ac:dyDescent="0.2">
      <c r="A33" s="87" t="s">
        <v>429</v>
      </c>
      <c r="B33" s="75"/>
      <c r="C33" s="75"/>
      <c r="D33" s="75"/>
      <c r="E33" s="75"/>
      <c r="F33" s="75"/>
      <c r="G33" s="75"/>
      <c r="H33" s="75"/>
      <c r="I33" s="75">
        <v>0</v>
      </c>
      <c r="J33" s="203"/>
    </row>
    <row r="34" spans="1:10" ht="15" customHeight="1" x14ac:dyDescent="0.2">
      <c r="A34" s="74" t="s">
        <v>254</v>
      </c>
      <c r="B34" s="75">
        <v>1983378.25767</v>
      </c>
      <c r="C34" s="75">
        <v>28479288.841839999</v>
      </c>
      <c r="D34" s="75">
        <v>8629231.7452700008</v>
      </c>
      <c r="E34" s="75">
        <v>37108520.587109998</v>
      </c>
      <c r="F34" s="75">
        <v>242540.14108999999</v>
      </c>
      <c r="G34" s="75">
        <v>1241677.5707700001</v>
      </c>
      <c r="H34" s="75">
        <v>1259371.10409</v>
      </c>
      <c r="I34" s="75">
        <v>41835487.660729997</v>
      </c>
      <c r="J34" s="203">
        <v>15.230862171117732</v>
      </c>
    </row>
    <row r="35" spans="1:10" ht="15" customHeight="1" x14ac:dyDescent="0.2">
      <c r="A35" s="190" t="s">
        <v>255</v>
      </c>
      <c r="B35" s="75">
        <v>3429278.2073999997</v>
      </c>
      <c r="C35" s="75">
        <v>8524536.1129399985</v>
      </c>
      <c r="D35" s="75">
        <v>0</v>
      </c>
      <c r="E35" s="75">
        <v>8524536.1129399985</v>
      </c>
      <c r="F35" s="75">
        <v>14108.23163</v>
      </c>
      <c r="G35" s="75">
        <v>0</v>
      </c>
      <c r="H35" s="75">
        <v>0</v>
      </c>
      <c r="I35" s="75">
        <v>11967922.551969998</v>
      </c>
      <c r="J35" s="203">
        <v>4.3571089774763232</v>
      </c>
    </row>
    <row r="36" spans="1:10" ht="15" customHeight="1" x14ac:dyDescent="0.2">
      <c r="A36" s="87" t="s">
        <v>375</v>
      </c>
      <c r="B36" s="75">
        <v>2742932.03528</v>
      </c>
      <c r="C36" s="75"/>
      <c r="D36" s="75"/>
      <c r="E36" s="75">
        <v>0</v>
      </c>
      <c r="F36" s="75"/>
      <c r="G36" s="75"/>
      <c r="H36" s="75"/>
      <c r="I36" s="75">
        <v>2742932.03528</v>
      </c>
      <c r="J36" s="203">
        <v>0.99860721387761975</v>
      </c>
    </row>
    <row r="37" spans="1:10" ht="15" customHeight="1" x14ac:dyDescent="0.2">
      <c r="A37" s="87" t="s">
        <v>376</v>
      </c>
      <c r="B37" s="75"/>
      <c r="C37" s="75">
        <v>4247402.6034199996</v>
      </c>
      <c r="D37" s="75"/>
      <c r="E37" s="75">
        <v>4247402.6034199996</v>
      </c>
      <c r="F37" s="75"/>
      <c r="G37" s="75"/>
      <c r="H37" s="75"/>
      <c r="I37" s="75">
        <v>4247402.6034199996</v>
      </c>
      <c r="J37" s="203">
        <v>1.5463332031064418</v>
      </c>
    </row>
    <row r="38" spans="1:10" ht="15" customHeight="1" x14ac:dyDescent="0.2">
      <c r="A38" s="87" t="s">
        <v>377</v>
      </c>
      <c r="B38" s="75"/>
      <c r="C38" s="75">
        <v>3914912.50563</v>
      </c>
      <c r="D38" s="75"/>
      <c r="E38" s="75">
        <v>3914912.50563</v>
      </c>
      <c r="F38" s="75"/>
      <c r="G38" s="75"/>
      <c r="H38" s="75"/>
      <c r="I38" s="75">
        <v>3914912.50563</v>
      </c>
      <c r="J38" s="203">
        <v>1.4252849941368473</v>
      </c>
    </row>
    <row r="39" spans="1:10" ht="15" customHeight="1" x14ac:dyDescent="0.2">
      <c r="A39" s="87" t="s">
        <v>431</v>
      </c>
      <c r="B39" s="75"/>
      <c r="C39" s="75"/>
      <c r="D39" s="75"/>
      <c r="E39" s="75"/>
      <c r="F39" s="75"/>
      <c r="G39" s="75"/>
      <c r="H39" s="75"/>
      <c r="I39" s="75">
        <v>0</v>
      </c>
      <c r="J39" s="203"/>
    </row>
    <row r="40" spans="1:10" ht="15" customHeight="1" x14ac:dyDescent="0.2">
      <c r="A40" s="87" t="s">
        <v>379</v>
      </c>
      <c r="B40" s="75"/>
      <c r="C40" s="75"/>
      <c r="D40" s="75"/>
      <c r="E40" s="75"/>
      <c r="F40" s="75">
        <v>15403.0062</v>
      </c>
      <c r="G40" s="75"/>
      <c r="H40" s="75"/>
      <c r="I40" s="75">
        <v>15403.0062</v>
      </c>
      <c r="J40" s="203">
        <v>5.6077047877533519E-3</v>
      </c>
    </row>
    <row r="41" spans="1:10" ht="15" customHeight="1" x14ac:dyDescent="0.2">
      <c r="A41" s="87" t="s">
        <v>380</v>
      </c>
      <c r="B41" s="75"/>
      <c r="C41" s="75"/>
      <c r="D41" s="75"/>
      <c r="E41" s="75"/>
      <c r="F41" s="75"/>
      <c r="G41" s="75"/>
      <c r="H41" s="75"/>
      <c r="I41" s="75">
        <v>0</v>
      </c>
      <c r="J41" s="203"/>
    </row>
    <row r="42" spans="1:10" ht="15" customHeight="1" x14ac:dyDescent="0.2">
      <c r="A42" s="87" t="s">
        <v>381</v>
      </c>
      <c r="B42" s="75"/>
      <c r="C42" s="75"/>
      <c r="D42" s="75"/>
      <c r="E42" s="75"/>
      <c r="F42" s="75"/>
      <c r="G42" s="75"/>
      <c r="H42" s="75"/>
      <c r="I42" s="75">
        <v>0</v>
      </c>
      <c r="J42" s="203"/>
    </row>
    <row r="43" spans="1:10" ht="15" customHeight="1" x14ac:dyDescent="0.2">
      <c r="A43" s="87" t="s">
        <v>382</v>
      </c>
      <c r="B43" s="75">
        <v>8291.9037599999992</v>
      </c>
      <c r="C43" s="75"/>
      <c r="D43" s="75"/>
      <c r="E43" s="75">
        <v>0</v>
      </c>
      <c r="F43" s="75"/>
      <c r="G43" s="75"/>
      <c r="H43" s="75"/>
      <c r="I43" s="75">
        <v>8291.9037599999992</v>
      </c>
      <c r="J43" s="203">
        <v>3.0187969679933008E-3</v>
      </c>
    </row>
    <row r="44" spans="1:10" ht="15" customHeight="1" x14ac:dyDescent="0.2">
      <c r="A44" s="87" t="s">
        <v>383</v>
      </c>
      <c r="B44" s="75">
        <v>678239.79058999999</v>
      </c>
      <c r="C44" s="75"/>
      <c r="D44" s="75"/>
      <c r="E44" s="75">
        <v>0</v>
      </c>
      <c r="F44" s="75"/>
      <c r="G44" s="75"/>
      <c r="H44" s="75"/>
      <c r="I44" s="75">
        <v>678239.79058999999</v>
      </c>
      <c r="J44" s="203">
        <v>0.24692378043296337</v>
      </c>
    </row>
    <row r="45" spans="1:10" ht="15" customHeight="1" x14ac:dyDescent="0.2">
      <c r="A45" s="87" t="s">
        <v>437</v>
      </c>
      <c r="B45" s="75">
        <v>1129.5204000000001</v>
      </c>
      <c r="C45" s="75">
        <v>364330.02622</v>
      </c>
      <c r="D45" s="75"/>
      <c r="E45" s="75">
        <v>364330.02622</v>
      </c>
      <c r="F45" s="75"/>
      <c r="G45" s="75"/>
      <c r="H45" s="75"/>
      <c r="I45" s="75">
        <v>365459.54661999998</v>
      </c>
      <c r="J45" s="203">
        <v>0.13305125134021845</v>
      </c>
    </row>
    <row r="46" spans="1:10" ht="15" customHeight="1" x14ac:dyDescent="0.2">
      <c r="A46" s="87" t="s">
        <v>432</v>
      </c>
      <c r="B46" s="75">
        <v>-1747.5933299999999</v>
      </c>
      <c r="C46" s="75">
        <v>-2784.07413</v>
      </c>
      <c r="D46" s="75"/>
      <c r="E46" s="75">
        <v>-2784.07413</v>
      </c>
      <c r="F46" s="75">
        <v>-2022.5171600000001</v>
      </c>
      <c r="G46" s="75"/>
      <c r="H46" s="75"/>
      <c r="I46" s="75">
        <v>-6554.18462</v>
      </c>
      <c r="J46" s="203">
        <v>-2.3861531960815145E-3</v>
      </c>
    </row>
    <row r="47" spans="1:10" ht="15" customHeight="1" x14ac:dyDescent="0.2">
      <c r="A47" s="87" t="s">
        <v>433</v>
      </c>
      <c r="B47" s="75">
        <v>432.55070000000001</v>
      </c>
      <c r="C47" s="75">
        <v>675.05179999999996</v>
      </c>
      <c r="D47" s="75"/>
      <c r="E47" s="75">
        <v>675.05179999999996</v>
      </c>
      <c r="F47" s="75">
        <v>727.74258999999995</v>
      </c>
      <c r="G47" s="75"/>
      <c r="H47" s="75"/>
      <c r="I47" s="75">
        <v>1835.3450899999998</v>
      </c>
      <c r="J47" s="203">
        <v>6.6818602256828316E-4</v>
      </c>
    </row>
    <row r="48" spans="1:10" ht="15" customHeight="1" x14ac:dyDescent="0.2">
      <c r="A48" s="87" t="s">
        <v>434</v>
      </c>
      <c r="B48" s="75">
        <v>415340.67514000001</v>
      </c>
      <c r="C48" s="75"/>
      <c r="D48" s="75"/>
      <c r="E48" s="75">
        <v>0</v>
      </c>
      <c r="F48" s="75">
        <v>713652.45250000001</v>
      </c>
      <c r="G48" s="75"/>
      <c r="H48" s="75"/>
      <c r="I48" s="75">
        <v>1128993.1276400001</v>
      </c>
      <c r="J48" s="203">
        <v>0.41102756728147388</v>
      </c>
    </row>
    <row r="49" spans="1:10" ht="15" customHeight="1" x14ac:dyDescent="0.2">
      <c r="A49" s="167" t="s">
        <v>264</v>
      </c>
      <c r="B49" s="75">
        <v>15662821.758989999</v>
      </c>
      <c r="C49" s="75">
        <v>160300819.69821</v>
      </c>
      <c r="D49" s="75">
        <v>47095471.460040003</v>
      </c>
      <c r="E49" s="75">
        <v>207396291.15825</v>
      </c>
      <c r="F49" s="75">
        <v>9108616.5139300004</v>
      </c>
      <c r="G49" s="75">
        <v>13202956.404929999</v>
      </c>
      <c r="H49" s="75">
        <v>6894011.8535300009</v>
      </c>
      <c r="I49" s="75">
        <v>252264697.68962997</v>
      </c>
      <c r="J49" s="203">
        <v>91.840900058541166</v>
      </c>
    </row>
    <row r="50" spans="1:10" ht="15" customHeight="1" x14ac:dyDescent="0.2">
      <c r="A50" s="82"/>
      <c r="B50" s="75"/>
      <c r="C50" s="75"/>
      <c r="D50" s="75"/>
      <c r="E50" s="75"/>
      <c r="F50" s="75"/>
      <c r="G50" s="75"/>
      <c r="H50" s="75"/>
      <c r="I50" s="75"/>
      <c r="J50" s="203"/>
    </row>
    <row r="51" spans="1:10" ht="15" customHeight="1" x14ac:dyDescent="0.2">
      <c r="A51" s="167" t="s">
        <v>265</v>
      </c>
      <c r="B51" s="75"/>
      <c r="C51" s="75"/>
      <c r="D51" s="75"/>
      <c r="E51" s="75"/>
      <c r="F51" s="75"/>
      <c r="G51" s="75"/>
      <c r="H51" s="75"/>
      <c r="I51" s="75"/>
      <c r="J51" s="203"/>
    </row>
    <row r="52" spans="1:10" ht="15" customHeight="1" x14ac:dyDescent="0.2">
      <c r="A52" s="192" t="s">
        <v>285</v>
      </c>
      <c r="B52" s="75">
        <v>311819.09589</v>
      </c>
      <c r="C52" s="75">
        <v>5129413.2453500004</v>
      </c>
      <c r="D52" s="75">
        <v>284879.87650999997</v>
      </c>
      <c r="E52" s="75">
        <v>5414293.1218600003</v>
      </c>
      <c r="F52" s="75">
        <v>381846.00842000003</v>
      </c>
      <c r="G52" s="75">
        <v>171940.00898000001</v>
      </c>
      <c r="H52" s="75">
        <v>8299.6758000000009</v>
      </c>
      <c r="I52" s="75">
        <v>6288197.9109500004</v>
      </c>
      <c r="J52" s="203">
        <v>2.2893165836403377</v>
      </c>
    </row>
    <row r="53" spans="1:10" ht="15" customHeight="1" x14ac:dyDescent="0.2">
      <c r="A53" s="193" t="s">
        <v>390</v>
      </c>
      <c r="B53" s="75">
        <v>269994.53986999998</v>
      </c>
      <c r="C53" s="75">
        <v>270258.80244</v>
      </c>
      <c r="D53" s="75">
        <v>85101.855609999999</v>
      </c>
      <c r="E53" s="75">
        <v>355360.65804999997</v>
      </c>
      <c r="F53" s="75">
        <v>86673.914109999998</v>
      </c>
      <c r="G53" s="75">
        <v>24319.110240000002</v>
      </c>
      <c r="H53" s="75">
        <v>12495.020619999999</v>
      </c>
      <c r="I53" s="75">
        <v>748843.24288999988</v>
      </c>
      <c r="J53" s="203">
        <v>0.27262806908634485</v>
      </c>
    </row>
    <row r="54" spans="1:10" ht="15" customHeight="1" x14ac:dyDescent="0.2">
      <c r="A54" s="193" t="s">
        <v>267</v>
      </c>
      <c r="B54" s="75"/>
      <c r="C54" s="75">
        <v>2907832.6852199999</v>
      </c>
      <c r="D54" s="75"/>
      <c r="E54" s="75">
        <v>2907832.6852199999</v>
      </c>
      <c r="F54" s="75">
        <v>949625.20478999999</v>
      </c>
      <c r="G54" s="75">
        <v>35256.997909999998</v>
      </c>
      <c r="H54" s="75"/>
      <c r="I54" s="75">
        <v>3892714.8879199997</v>
      </c>
      <c r="J54" s="203">
        <v>1.417203604991585</v>
      </c>
    </row>
    <row r="55" spans="1:10" ht="15" customHeight="1" x14ac:dyDescent="0.2">
      <c r="A55" s="115" t="s">
        <v>355</v>
      </c>
      <c r="B55" s="75">
        <v>344651.97954999999</v>
      </c>
      <c r="C55" s="75">
        <v>-667854.42533</v>
      </c>
      <c r="D55" s="75">
        <v>461269.51446999999</v>
      </c>
      <c r="E55" s="75">
        <v>-206584.91086</v>
      </c>
      <c r="F55" s="75">
        <v>-526397.41136999999</v>
      </c>
      <c r="G55" s="75">
        <v>342853.04042999999</v>
      </c>
      <c r="H55" s="75">
        <v>45477.302250000001</v>
      </c>
      <c r="I55" s="75">
        <v>0</v>
      </c>
      <c r="J55" s="203">
        <v>0</v>
      </c>
    </row>
    <row r="56" spans="1:10" ht="15" customHeight="1" x14ac:dyDescent="0.2">
      <c r="A56" s="192" t="s">
        <v>223</v>
      </c>
      <c r="B56" s="75">
        <v>85181.562869999994</v>
      </c>
      <c r="C56" s="75">
        <v>917549.48930000002</v>
      </c>
      <c r="D56" s="75"/>
      <c r="E56" s="75">
        <v>917549.48930000002</v>
      </c>
      <c r="F56" s="75"/>
      <c r="G56" s="75"/>
      <c r="H56" s="75"/>
      <c r="I56" s="75">
        <v>1002731.05217</v>
      </c>
      <c r="J56" s="203">
        <v>0.36505988824977981</v>
      </c>
    </row>
    <row r="57" spans="1:10" ht="15" customHeight="1" x14ac:dyDescent="0.2">
      <c r="A57" s="167" t="s">
        <v>268</v>
      </c>
      <c r="B57" s="75">
        <v>1011647.17818</v>
      </c>
      <c r="C57" s="75">
        <v>8557199.7969799992</v>
      </c>
      <c r="D57" s="75">
        <v>831251.24658999988</v>
      </c>
      <c r="E57" s="75">
        <v>9388451.0435699988</v>
      </c>
      <c r="F57" s="75">
        <v>891747.71594999998</v>
      </c>
      <c r="G57" s="75">
        <v>574369.15755999996</v>
      </c>
      <c r="H57" s="75">
        <v>66271.998670000001</v>
      </c>
      <c r="I57" s="75">
        <v>11932487.093929999</v>
      </c>
      <c r="J57" s="203">
        <v>4.3442081459680466</v>
      </c>
    </row>
    <row r="58" spans="1:10" ht="15" customHeight="1" x14ac:dyDescent="0.2">
      <c r="A58" s="193"/>
      <c r="B58" s="75"/>
      <c r="C58" s="75"/>
      <c r="D58" s="75"/>
      <c r="E58" s="75"/>
      <c r="F58" s="75"/>
      <c r="G58" s="75"/>
      <c r="H58" s="75"/>
      <c r="I58" s="75"/>
      <c r="J58" s="203"/>
    </row>
    <row r="59" spans="1:10" ht="15" customHeight="1" x14ac:dyDescent="0.2">
      <c r="A59" s="167" t="s">
        <v>229</v>
      </c>
      <c r="B59" s="75">
        <v>16674468.937169999</v>
      </c>
      <c r="C59" s="75">
        <v>168858019.49518999</v>
      </c>
      <c r="D59" s="75">
        <v>47926722.706630006</v>
      </c>
      <c r="E59" s="75">
        <v>216784742.20182002</v>
      </c>
      <c r="F59" s="75">
        <v>10000364.22988</v>
      </c>
      <c r="G59" s="75">
        <v>13777325.562489999</v>
      </c>
      <c r="H59" s="75">
        <v>6960283.8522000005</v>
      </c>
      <c r="I59" s="75">
        <v>264197184.78356001</v>
      </c>
      <c r="J59" s="203">
        <v>96.185108204509234</v>
      </c>
    </row>
    <row r="60" spans="1:10" ht="15" customHeight="1" x14ac:dyDescent="0.2">
      <c r="A60" s="193"/>
      <c r="B60" s="75"/>
      <c r="C60" s="75"/>
      <c r="D60" s="75"/>
      <c r="E60" s="75"/>
      <c r="F60" s="75"/>
      <c r="G60" s="75"/>
      <c r="H60" s="75"/>
      <c r="I60" s="75"/>
      <c r="J60" s="203"/>
    </row>
    <row r="61" spans="1:10" ht="15" customHeight="1" x14ac:dyDescent="0.2">
      <c r="A61" s="167" t="s">
        <v>335</v>
      </c>
      <c r="B61" s="75">
        <v>12983488.197939999</v>
      </c>
      <c r="C61" s="75">
        <v>-6845007.6211399734</v>
      </c>
      <c r="D61" s="75">
        <v>-22262056.460550006</v>
      </c>
      <c r="E61" s="75">
        <v>-29107064.08168998</v>
      </c>
      <c r="F61" s="75">
        <v>29806558.638230003</v>
      </c>
      <c r="G61" s="75">
        <v>1208585.5492199995</v>
      </c>
      <c r="H61" s="75">
        <v>-4412984.9612600002</v>
      </c>
      <c r="I61" s="75">
        <v>10478583.342440022</v>
      </c>
      <c r="J61" s="203">
        <v>3.8148917954907677</v>
      </c>
    </row>
    <row r="62" spans="1:10" ht="15" customHeight="1" x14ac:dyDescent="0.2">
      <c r="A62" s="180"/>
      <c r="B62" s="75"/>
      <c r="C62" s="75"/>
      <c r="D62" s="75"/>
      <c r="E62" s="75"/>
      <c r="F62" s="75"/>
      <c r="G62" s="75"/>
      <c r="H62" s="75"/>
      <c r="I62" s="75"/>
      <c r="J62" s="203"/>
    </row>
    <row r="63" spans="1:10" ht="15" customHeight="1" x14ac:dyDescent="0.2">
      <c r="A63" s="194" t="s">
        <v>293</v>
      </c>
      <c r="B63" s="75">
        <v>153009.476</v>
      </c>
      <c r="C63" s="75">
        <v>2400828.9348800001</v>
      </c>
      <c r="D63" s="75">
        <v>728775.62029999995</v>
      </c>
      <c r="E63" s="75">
        <v>3129604.5551800001</v>
      </c>
      <c r="F63" s="75">
        <v>-29.682829999999999</v>
      </c>
      <c r="G63" s="75">
        <v>128639.08646000001</v>
      </c>
      <c r="H63" s="75">
        <v>106729.83573999999</v>
      </c>
      <c r="I63" s="75">
        <v>3517953.27055</v>
      </c>
      <c r="J63" s="203">
        <v>1.2807657896259106</v>
      </c>
    </row>
    <row r="64" spans="1:10" ht="15" customHeight="1" x14ac:dyDescent="0.2">
      <c r="A64" s="194" t="s">
        <v>336</v>
      </c>
      <c r="B64" s="75">
        <v>-20974393.39051</v>
      </c>
      <c r="C64" s="75">
        <v>61970114.701880001</v>
      </c>
      <c r="D64" s="75">
        <v>29373.101460000002</v>
      </c>
      <c r="E64" s="75">
        <v>61999487.803340003</v>
      </c>
      <c r="F64" s="75">
        <v>-34361548.901239999</v>
      </c>
      <c r="G64" s="75"/>
      <c r="H64" s="75"/>
      <c r="I64" s="75">
        <v>6663545.511590004</v>
      </c>
      <c r="J64" s="203">
        <v>2.4259677353603628</v>
      </c>
    </row>
    <row r="65" spans="1:10" ht="15" customHeight="1" x14ac:dyDescent="0.2">
      <c r="A65" s="115"/>
      <c r="B65" s="75"/>
      <c r="C65" s="75"/>
      <c r="D65" s="75"/>
      <c r="E65" s="75"/>
      <c r="F65" s="75"/>
      <c r="G65" s="75"/>
      <c r="H65" s="75"/>
      <c r="I65" s="75"/>
      <c r="J65" s="203"/>
    </row>
    <row r="66" spans="1:10" ht="15" customHeight="1" thickBot="1" x14ac:dyDescent="0.25">
      <c r="A66" s="167" t="s">
        <v>337</v>
      </c>
      <c r="B66" s="75">
        <v>33804872.112450004</v>
      </c>
      <c r="C66" s="75">
        <v>-71215951.25789997</v>
      </c>
      <c r="D66" s="75">
        <v>-23020205.182310004</v>
      </c>
      <c r="E66" s="75">
        <v>-94236156.44020997</v>
      </c>
      <c r="F66" s="75">
        <v>64168137.2223</v>
      </c>
      <c r="G66" s="75">
        <v>1079946.4627599996</v>
      </c>
      <c r="H66" s="75">
        <v>-4519714.7970000003</v>
      </c>
      <c r="I66" s="75">
        <v>297084.56030001864</v>
      </c>
      <c r="J66" s="203">
        <v>0.10815827050449502</v>
      </c>
    </row>
    <row r="67" spans="1:10" ht="3.75" customHeight="1" thickTop="1" x14ac:dyDescent="0.2">
      <c r="A67" s="166"/>
      <c r="B67" s="204"/>
      <c r="C67" s="204"/>
      <c r="D67" s="204"/>
      <c r="E67" s="204"/>
      <c r="F67" s="204"/>
      <c r="G67" s="204"/>
      <c r="H67" s="204"/>
      <c r="I67" s="204"/>
      <c r="J67" s="205"/>
    </row>
    <row r="68" spans="1:10" ht="15" customHeight="1" x14ac:dyDescent="0.2">
      <c r="A68" s="1180" t="s">
        <v>438</v>
      </c>
      <c r="B68" s="1180"/>
      <c r="C68" s="1180"/>
      <c r="D68" s="1180"/>
      <c r="E68" s="1180"/>
      <c r="F68" s="1180"/>
      <c r="G68" s="1180"/>
      <c r="H68" s="1180"/>
      <c r="I68" s="1180"/>
      <c r="J68" s="1180"/>
    </row>
    <row r="69" spans="1:10" x14ac:dyDescent="0.2">
      <c r="A69" s="26"/>
      <c r="B69" s="26"/>
      <c r="C69" s="26"/>
      <c r="D69" s="26"/>
      <c r="E69" s="26"/>
      <c r="F69" s="26"/>
      <c r="G69" s="26"/>
      <c r="H69" s="26"/>
      <c r="I69" s="26"/>
      <c r="J69" s="26"/>
    </row>
    <row r="70" spans="1:10" x14ac:dyDescent="0.2"/>
    <row r="71" spans="1:10" x14ac:dyDescent="0.2"/>
    <row r="72" spans="1:10" s="5" customFormat="1" ht="39.75" customHeight="1" x14ac:dyDescent="0.2">
      <c r="A72" s="1193" t="s">
        <v>1310</v>
      </c>
      <c r="B72" s="1193"/>
      <c r="C72" s="1193"/>
      <c r="D72" s="1193"/>
      <c r="E72" s="1193"/>
    </row>
    <row r="73" spans="1:10" s="5" customFormat="1" ht="10.5" customHeight="1" thickBot="1" x14ac:dyDescent="0.25">
      <c r="A73" s="867"/>
      <c r="B73" s="867"/>
      <c r="C73" s="867"/>
      <c r="D73" s="867"/>
      <c r="E73" s="867"/>
    </row>
    <row r="74" spans="1:10" ht="16.5" thickTop="1" thickBot="1" x14ac:dyDescent="0.25">
      <c r="A74" s="927" t="s">
        <v>574</v>
      </c>
      <c r="B74" s="928" t="s">
        <v>18</v>
      </c>
      <c r="C74" s="929" t="s">
        <v>356</v>
      </c>
      <c r="D74" s="929"/>
      <c r="E74" s="927" t="s">
        <v>357</v>
      </c>
    </row>
    <row r="75" spans="1:10" ht="31.5" thickTop="1" thickBot="1" x14ac:dyDescent="0.25">
      <c r="A75" s="927"/>
      <c r="B75" s="928"/>
      <c r="C75" s="175" t="s">
        <v>118</v>
      </c>
      <c r="D75" s="175" t="s">
        <v>358</v>
      </c>
      <c r="E75" s="927"/>
    </row>
    <row r="76" spans="1:10" ht="15" customHeight="1" thickTop="1" x14ac:dyDescent="0.2">
      <c r="A76" s="103"/>
      <c r="B76" s="104"/>
      <c r="C76" s="105"/>
      <c r="D76" s="105"/>
      <c r="E76" s="105"/>
    </row>
    <row r="77" spans="1:10" ht="15" customHeight="1" x14ac:dyDescent="0.2">
      <c r="A77" s="121" t="s">
        <v>359</v>
      </c>
      <c r="B77" s="21">
        <v>274675768.51567996</v>
      </c>
      <c r="C77" s="21">
        <v>187851046.48309997</v>
      </c>
      <c r="D77" s="21">
        <v>54702235.475389995</v>
      </c>
      <c r="E77" s="21">
        <v>32122486.557189997</v>
      </c>
    </row>
    <row r="78" spans="1:10" ht="15" customHeight="1" x14ac:dyDescent="0.2">
      <c r="A78" s="107"/>
      <c r="B78" s="21"/>
      <c r="C78" s="21"/>
      <c r="D78" s="21"/>
      <c r="E78" s="21"/>
    </row>
    <row r="79" spans="1:10" ht="15" customHeight="1" x14ac:dyDescent="0.2">
      <c r="A79" s="122" t="s">
        <v>19</v>
      </c>
      <c r="B79" s="21">
        <v>3123276.9833399998</v>
      </c>
      <c r="C79" s="21">
        <v>2339523.0421599997</v>
      </c>
      <c r="D79" s="21">
        <v>768000.81148000003</v>
      </c>
      <c r="E79" s="21">
        <v>15753.1297</v>
      </c>
    </row>
    <row r="80" spans="1:10" ht="15" customHeight="1" x14ac:dyDescent="0.2">
      <c r="A80" s="122" t="s">
        <v>20</v>
      </c>
      <c r="B80" s="21">
        <v>10316323.033719998</v>
      </c>
      <c r="C80" s="21">
        <v>7999042.4276399985</v>
      </c>
      <c r="D80" s="21">
        <v>2306963.6910299999</v>
      </c>
      <c r="E80" s="21">
        <v>10316.915049999992</v>
      </c>
    </row>
    <row r="81" spans="1:5" ht="15" customHeight="1" x14ac:dyDescent="0.2">
      <c r="A81" s="122" t="s">
        <v>21</v>
      </c>
      <c r="B81" s="21">
        <v>1776859.9715600002</v>
      </c>
      <c r="C81" s="21">
        <v>1452974.1350600002</v>
      </c>
      <c r="D81" s="21">
        <v>308368.18830999988</v>
      </c>
      <c r="E81" s="21">
        <v>15517.64819</v>
      </c>
    </row>
    <row r="82" spans="1:5" ht="15" customHeight="1" x14ac:dyDescent="0.2">
      <c r="A82" s="122" t="s">
        <v>22</v>
      </c>
      <c r="B82" s="21">
        <v>2501541.9915700005</v>
      </c>
      <c r="C82" s="21">
        <v>2019750.5411700003</v>
      </c>
      <c r="D82" s="21">
        <v>469920.91002000007</v>
      </c>
      <c r="E82" s="21">
        <v>11870.540379999999</v>
      </c>
    </row>
    <row r="83" spans="1:5" ht="15" customHeight="1" x14ac:dyDescent="0.2">
      <c r="A83" s="122" t="s">
        <v>23</v>
      </c>
      <c r="B83" s="21">
        <v>9542801.311759999</v>
      </c>
      <c r="C83" s="21">
        <v>7435899.0358399991</v>
      </c>
      <c r="D83" s="21">
        <v>2044086.4966700003</v>
      </c>
      <c r="E83" s="21">
        <v>62815.779249999985</v>
      </c>
    </row>
    <row r="84" spans="1:5" ht="15" customHeight="1" x14ac:dyDescent="0.2">
      <c r="A84" s="122" t="s">
        <v>24</v>
      </c>
      <c r="B84" s="21">
        <v>1688048.84164</v>
      </c>
      <c r="C84" s="21">
        <v>1286179.1883699999</v>
      </c>
      <c r="D84" s="21">
        <v>388108.30377000006</v>
      </c>
      <c r="E84" s="21">
        <v>13761.349499999995</v>
      </c>
    </row>
    <row r="85" spans="1:5" ht="15" customHeight="1" x14ac:dyDescent="0.2">
      <c r="A85" s="122" t="s">
        <v>25</v>
      </c>
      <c r="B85" s="21">
        <v>2824904.6810900001</v>
      </c>
      <c r="C85" s="21">
        <v>2036528.4031199999</v>
      </c>
      <c r="D85" s="21">
        <v>768308.96963000018</v>
      </c>
      <c r="E85" s="21">
        <v>20067.308340000003</v>
      </c>
    </row>
    <row r="86" spans="1:5" ht="15" customHeight="1" x14ac:dyDescent="0.2">
      <c r="A86" s="122" t="s">
        <v>26</v>
      </c>
      <c r="B86" s="21">
        <v>9910973.5924800001</v>
      </c>
      <c r="C86" s="21">
        <v>7584673.5849199994</v>
      </c>
      <c r="D86" s="21">
        <v>2270073.6223900006</v>
      </c>
      <c r="E86" s="21">
        <v>56226.385170000023</v>
      </c>
    </row>
    <row r="87" spans="1:5" ht="15" customHeight="1" x14ac:dyDescent="0.2">
      <c r="A87" s="123" t="s">
        <v>27</v>
      </c>
      <c r="B87" s="21">
        <v>30616511.197859999</v>
      </c>
      <c r="C87" s="21">
        <v>0</v>
      </c>
      <c r="D87" s="21">
        <v>0</v>
      </c>
      <c r="E87" s="21">
        <v>30616511.197859999</v>
      </c>
    </row>
    <row r="88" spans="1:5" ht="15" customHeight="1" x14ac:dyDescent="0.2">
      <c r="A88" s="26" t="s">
        <v>1175</v>
      </c>
      <c r="B88" s="21">
        <v>24194914.996679995</v>
      </c>
      <c r="C88" s="21">
        <v>19502018.201049998</v>
      </c>
      <c r="D88" s="21">
        <v>4602137.2498999992</v>
      </c>
      <c r="E88" s="21">
        <v>90759.545730000013</v>
      </c>
    </row>
    <row r="89" spans="1:5" ht="15" customHeight="1" x14ac:dyDescent="0.2">
      <c r="A89" s="26" t="s">
        <v>1176</v>
      </c>
      <c r="B89" s="21">
        <v>24185707.662129994</v>
      </c>
      <c r="C89" s="21">
        <v>18952727.195119996</v>
      </c>
      <c r="D89" s="21">
        <v>5072158.945559999</v>
      </c>
      <c r="E89" s="21">
        <v>160821.52144999994</v>
      </c>
    </row>
    <row r="90" spans="1:5" ht="15" customHeight="1" x14ac:dyDescent="0.2">
      <c r="A90" s="26" t="s">
        <v>28</v>
      </c>
      <c r="B90" s="21">
        <v>2922430.9673300004</v>
      </c>
      <c r="C90" s="21">
        <v>2193823.8380999998</v>
      </c>
      <c r="D90" s="21">
        <v>703552.25519000017</v>
      </c>
      <c r="E90" s="21">
        <v>25054.874039999984</v>
      </c>
    </row>
    <row r="91" spans="1:5" ht="15" customHeight="1" x14ac:dyDescent="0.2">
      <c r="A91" s="26" t="s">
        <v>29</v>
      </c>
      <c r="B91" s="21">
        <v>9761487.4093199987</v>
      </c>
      <c r="C91" s="21">
        <v>7360432.2312199986</v>
      </c>
      <c r="D91" s="21">
        <v>2353018.7342900001</v>
      </c>
      <c r="E91" s="21">
        <v>48036.44380999999</v>
      </c>
    </row>
    <row r="92" spans="1:5" ht="15" customHeight="1" x14ac:dyDescent="0.2">
      <c r="A92" s="26" t="s">
        <v>30</v>
      </c>
      <c r="B92" s="21">
        <v>2316598.0209199996</v>
      </c>
      <c r="C92" s="21">
        <v>1707259.5879399995</v>
      </c>
      <c r="D92" s="21">
        <v>580057.39263000013</v>
      </c>
      <c r="E92" s="21">
        <v>29281.040350000007</v>
      </c>
    </row>
    <row r="93" spans="1:5" ht="15" customHeight="1" x14ac:dyDescent="0.2">
      <c r="A93" s="26" t="s">
        <v>31</v>
      </c>
      <c r="B93" s="21">
        <v>2893963.2413900001</v>
      </c>
      <c r="C93" s="21">
        <v>2185069.2413100004</v>
      </c>
      <c r="D93" s="21">
        <v>684064.30849999993</v>
      </c>
      <c r="E93" s="21">
        <v>24829.691579999999</v>
      </c>
    </row>
    <row r="94" spans="1:5" ht="15" customHeight="1" x14ac:dyDescent="0.2">
      <c r="A94" s="26" t="s">
        <v>32</v>
      </c>
      <c r="B94" s="21">
        <v>19373404.824269999</v>
      </c>
      <c r="C94" s="21">
        <v>14672044.377659997</v>
      </c>
      <c r="D94" s="21">
        <v>4606740.8456400009</v>
      </c>
      <c r="E94" s="21">
        <v>94619.60096999997</v>
      </c>
    </row>
    <row r="95" spans="1:5" ht="15" customHeight="1" x14ac:dyDescent="0.2">
      <c r="A95" s="26" t="s">
        <v>565</v>
      </c>
      <c r="B95" s="21">
        <v>12027626.036589999</v>
      </c>
      <c r="C95" s="21">
        <v>9280816.087749999</v>
      </c>
      <c r="D95" s="21">
        <v>2686834.2796800002</v>
      </c>
      <c r="E95" s="21">
        <v>59975.669160000019</v>
      </c>
    </row>
    <row r="96" spans="1:5" ht="15" customHeight="1" x14ac:dyDescent="0.2">
      <c r="A96" s="26" t="s">
        <v>563</v>
      </c>
      <c r="B96" s="21">
        <v>8236058.1362000005</v>
      </c>
      <c r="C96" s="21">
        <v>6345833.7154400004</v>
      </c>
      <c r="D96" s="21">
        <v>1866946.4722199996</v>
      </c>
      <c r="E96" s="21">
        <v>23277.948539999998</v>
      </c>
    </row>
    <row r="97" spans="1:5" ht="15" customHeight="1" x14ac:dyDescent="0.2">
      <c r="A97" s="122" t="s">
        <v>33</v>
      </c>
      <c r="B97" s="21">
        <v>5253065.0567300003</v>
      </c>
      <c r="C97" s="21">
        <v>3977257.8721400001</v>
      </c>
      <c r="D97" s="21">
        <v>1248894.1422999997</v>
      </c>
      <c r="E97" s="21">
        <v>26913.04228999999</v>
      </c>
    </row>
    <row r="98" spans="1:5" ht="15" customHeight="1" x14ac:dyDescent="0.2">
      <c r="A98" s="122" t="s">
        <v>34</v>
      </c>
      <c r="B98" s="21">
        <v>3074845.8591999998</v>
      </c>
      <c r="C98" s="21">
        <v>2285681.84167</v>
      </c>
      <c r="D98" s="21">
        <v>666018.29204999993</v>
      </c>
      <c r="E98" s="21">
        <v>123145.72547999998</v>
      </c>
    </row>
    <row r="99" spans="1:5" ht="15" customHeight="1" x14ac:dyDescent="0.2">
      <c r="A99" s="122" t="s">
        <v>35</v>
      </c>
      <c r="B99" s="21">
        <v>1687672.6380399994</v>
      </c>
      <c r="C99" s="21">
        <v>1255001.2355299995</v>
      </c>
      <c r="D99" s="21">
        <v>416994.3113</v>
      </c>
      <c r="E99" s="21">
        <v>15677.091210000001</v>
      </c>
    </row>
    <row r="100" spans="1:5" ht="15" customHeight="1" x14ac:dyDescent="0.2">
      <c r="A100" s="122" t="s">
        <v>36</v>
      </c>
      <c r="B100" s="21">
        <v>20312105.990649998</v>
      </c>
      <c r="C100" s="21">
        <v>15919983.536909997</v>
      </c>
      <c r="D100" s="21">
        <v>4280641.6370800007</v>
      </c>
      <c r="E100" s="21">
        <v>111480.81666000004</v>
      </c>
    </row>
    <row r="101" spans="1:5" ht="15" customHeight="1" x14ac:dyDescent="0.2">
      <c r="A101" s="122" t="s">
        <v>37</v>
      </c>
      <c r="B101" s="21">
        <v>2437326.3186299996</v>
      </c>
      <c r="C101" s="21">
        <v>1774292.3553099995</v>
      </c>
      <c r="D101" s="21">
        <v>638157.91212000011</v>
      </c>
      <c r="E101" s="21">
        <v>24876.051200000009</v>
      </c>
    </row>
    <row r="102" spans="1:5" ht="15" customHeight="1" x14ac:dyDescent="0.2">
      <c r="A102" s="122" t="s">
        <v>38</v>
      </c>
      <c r="B102" s="21">
        <v>7579641.8798600016</v>
      </c>
      <c r="C102" s="21">
        <v>5876896.3606500011</v>
      </c>
      <c r="D102" s="21">
        <v>1639648.2204600002</v>
      </c>
      <c r="E102" s="21">
        <v>63097.298749999987</v>
      </c>
    </row>
    <row r="103" spans="1:5" ht="15" customHeight="1" x14ac:dyDescent="0.2">
      <c r="A103" s="122" t="s">
        <v>39</v>
      </c>
      <c r="B103" s="21">
        <v>6173587.5720100002</v>
      </c>
      <c r="C103" s="21">
        <v>4825355.4197000004</v>
      </c>
      <c r="D103" s="21">
        <v>1323132.3749199996</v>
      </c>
      <c r="E103" s="21">
        <v>25099.777390000003</v>
      </c>
    </row>
    <row r="104" spans="1:5" ht="15" customHeight="1" x14ac:dyDescent="0.2">
      <c r="A104" s="122" t="s">
        <v>40</v>
      </c>
      <c r="B104" s="21">
        <v>3976990.0300800013</v>
      </c>
      <c r="C104" s="21">
        <v>3003994.3348100013</v>
      </c>
      <c r="D104" s="21">
        <v>959981.36013999977</v>
      </c>
      <c r="E104" s="21">
        <v>13014.335129999999</v>
      </c>
    </row>
    <row r="105" spans="1:5" ht="15" customHeight="1" x14ac:dyDescent="0.2">
      <c r="A105" s="122" t="s">
        <v>41</v>
      </c>
      <c r="B105" s="21">
        <v>4660205.7236299999</v>
      </c>
      <c r="C105" s="21">
        <v>3537967.2030199994</v>
      </c>
      <c r="D105" s="21">
        <v>1103927.7371600003</v>
      </c>
      <c r="E105" s="21">
        <v>18310.783449999999</v>
      </c>
    </row>
    <row r="106" spans="1:5" ht="15" customHeight="1" x14ac:dyDescent="0.2">
      <c r="A106" s="122" t="s">
        <v>42</v>
      </c>
      <c r="B106" s="21">
        <v>5871457.7569300001</v>
      </c>
      <c r="C106" s="21">
        <v>4364815.1082600001</v>
      </c>
      <c r="D106" s="21">
        <v>1463364.36304</v>
      </c>
      <c r="E106" s="21">
        <v>43278.285629999977</v>
      </c>
    </row>
    <row r="107" spans="1:5" ht="15" customHeight="1" x14ac:dyDescent="0.2">
      <c r="A107" s="122" t="s">
        <v>43</v>
      </c>
      <c r="B107" s="21">
        <v>6928850.6472999984</v>
      </c>
      <c r="C107" s="21">
        <v>5285733.1946699983</v>
      </c>
      <c r="D107" s="21">
        <v>1604076.7896800004</v>
      </c>
      <c r="E107" s="21">
        <v>39040.662949999998</v>
      </c>
    </row>
    <row r="108" spans="1:5" ht="15" customHeight="1" x14ac:dyDescent="0.2">
      <c r="A108" s="122" t="s">
        <v>44</v>
      </c>
      <c r="B108" s="21">
        <v>2602195.1009400003</v>
      </c>
      <c r="C108" s="21">
        <v>1947919.0307700001</v>
      </c>
      <c r="D108" s="21">
        <v>641270.79845999996</v>
      </c>
      <c r="E108" s="21">
        <v>13005.271709999997</v>
      </c>
    </row>
    <row r="109" spans="1:5" ht="15" customHeight="1" x14ac:dyDescent="0.2">
      <c r="A109" s="122" t="s">
        <v>45</v>
      </c>
      <c r="B109" s="21">
        <v>8614720.1996499989</v>
      </c>
      <c r="C109" s="21">
        <v>6626787.6801799992</v>
      </c>
      <c r="D109" s="21">
        <v>1962868.9268700001</v>
      </c>
      <c r="E109" s="21">
        <v>25063.5926</v>
      </c>
    </row>
    <row r="110" spans="1:5" ht="15" customHeight="1" x14ac:dyDescent="0.2">
      <c r="A110" s="122" t="s">
        <v>46</v>
      </c>
      <c r="B110" s="21">
        <v>1143447.4849199997</v>
      </c>
      <c r="C110" s="21">
        <v>830151.99171999993</v>
      </c>
      <c r="D110" s="21">
        <v>281556.73514</v>
      </c>
      <c r="E110" s="21">
        <v>31738.75806</v>
      </c>
    </row>
    <row r="111" spans="1:5" ht="15" customHeight="1" x14ac:dyDescent="0.2">
      <c r="A111" s="122" t="s">
        <v>47</v>
      </c>
      <c r="B111" s="21">
        <v>6540953.0927100014</v>
      </c>
      <c r="C111" s="21">
        <v>4793618.7263400014</v>
      </c>
      <c r="D111" s="21">
        <v>1649013.6204199998</v>
      </c>
      <c r="E111" s="21">
        <v>98320.745949999982</v>
      </c>
    </row>
    <row r="112" spans="1:5" ht="15" customHeight="1" x14ac:dyDescent="0.2">
      <c r="A112" s="122" t="s">
        <v>48</v>
      </c>
      <c r="B112" s="21">
        <v>3646346.8777799997</v>
      </c>
      <c r="C112" s="21">
        <v>2775513.2866499997</v>
      </c>
      <c r="D112" s="21">
        <v>848024.2328199998</v>
      </c>
      <c r="E112" s="21">
        <v>22809.358309999996</v>
      </c>
    </row>
    <row r="113" spans="1:18" ht="15" customHeight="1" x14ac:dyDescent="0.2">
      <c r="A113" s="122" t="s">
        <v>49</v>
      </c>
      <c r="B113" s="21">
        <v>3753069.1303599994</v>
      </c>
      <c r="C113" s="21">
        <v>2743529.6978999996</v>
      </c>
      <c r="D113" s="21">
        <v>979070.75147000002</v>
      </c>
      <c r="E113" s="21">
        <v>30468.680990000004</v>
      </c>
    </row>
    <row r="114" spans="1:18" ht="15" customHeight="1" thickBot="1" x14ac:dyDescent="0.25">
      <c r="A114" s="122" t="s">
        <v>50</v>
      </c>
      <c r="B114" s="21">
        <v>2205854.2564100004</v>
      </c>
      <c r="C114" s="21">
        <v>1671952.7730000005</v>
      </c>
      <c r="D114" s="21">
        <v>516251.79304999992</v>
      </c>
      <c r="E114" s="21">
        <v>17649.690359999997</v>
      </c>
    </row>
    <row r="115" spans="1:18" ht="6.75" customHeight="1" thickTop="1" x14ac:dyDescent="0.2">
      <c r="A115" s="125"/>
      <c r="B115" s="28"/>
      <c r="C115" s="28"/>
      <c r="D115" s="28"/>
      <c r="E115" s="28"/>
    </row>
    <row r="116" spans="1:18" ht="32.25" customHeight="1" x14ac:dyDescent="0.2">
      <c r="A116" s="1161" t="s">
        <v>575</v>
      </c>
      <c r="B116" s="1161"/>
      <c r="C116" s="1161"/>
      <c r="D116" s="1161"/>
      <c r="E116" s="1161"/>
      <c r="F116" s="126"/>
      <c r="G116" s="126"/>
      <c r="H116" s="126"/>
      <c r="I116" s="126"/>
      <c r="J116" s="126"/>
      <c r="K116" s="126"/>
      <c r="L116" s="126"/>
      <c r="M116" s="54"/>
      <c r="N116" s="127"/>
      <c r="O116" s="128"/>
      <c r="P116" s="127"/>
      <c r="Q116" s="54"/>
      <c r="R116" s="54"/>
    </row>
    <row r="117" spans="1:18" x14ac:dyDescent="0.2">
      <c r="A117" s="1177" t="s">
        <v>189</v>
      </c>
      <c r="B117" s="1177"/>
      <c r="C117" s="1177"/>
      <c r="D117" s="1177"/>
      <c r="E117" s="1177"/>
      <c r="F117" s="202"/>
      <c r="G117" s="202"/>
      <c r="H117" s="202"/>
      <c r="I117" s="202"/>
      <c r="J117" s="202"/>
      <c r="K117" s="202"/>
      <c r="L117" s="202"/>
      <c r="M117" s="202"/>
      <c r="N117" s="202"/>
      <c r="O117" s="202"/>
      <c r="P117" s="202"/>
      <c r="Q117" s="202"/>
      <c r="R117" s="202"/>
    </row>
    <row r="118" spans="1:18" x14ac:dyDescent="0.2">
      <c r="A118" s="612"/>
      <c r="B118" s="612"/>
      <c r="C118" s="612"/>
      <c r="D118" s="612"/>
      <c r="E118" s="612"/>
      <c r="F118" s="202"/>
      <c r="G118" s="202"/>
      <c r="H118" s="202"/>
      <c r="I118" s="202"/>
      <c r="J118" s="202"/>
      <c r="K118" s="202"/>
      <c r="L118" s="202"/>
      <c r="M118" s="202"/>
      <c r="N118" s="202"/>
      <c r="O118" s="202"/>
      <c r="P118" s="202"/>
      <c r="Q118" s="202"/>
      <c r="R118" s="202"/>
    </row>
    <row r="119" spans="1:18" x14ac:dyDescent="0.2"/>
    <row r="120" spans="1:18" x14ac:dyDescent="0.2"/>
    <row r="121" spans="1:18" s="5" customFormat="1" ht="35.1" customHeight="1" thickBot="1" x14ac:dyDescent="0.25">
      <c r="A121" s="1179" t="s">
        <v>1271</v>
      </c>
      <c r="B121" s="1179"/>
      <c r="C121" s="1179"/>
      <c r="D121" s="1179"/>
      <c r="E121" s="1179"/>
      <c r="F121" s="1179"/>
      <c r="G121" s="1179"/>
      <c r="H121" s="1179"/>
      <c r="I121" s="1179"/>
      <c r="J121" s="1179"/>
      <c r="K121" s="1179"/>
      <c r="L121" s="1179"/>
      <c r="M121" s="1179"/>
      <c r="N121" s="1179"/>
      <c r="O121" s="1179"/>
      <c r="P121" s="1179"/>
    </row>
    <row r="122" spans="1:18" s="41" customFormat="1" ht="16.5" thickTop="1" thickBot="1" x14ac:dyDescent="0.35">
      <c r="A122" s="1202" t="s">
        <v>574</v>
      </c>
      <c r="B122" s="1202" t="s">
        <v>55</v>
      </c>
      <c r="C122" s="1202"/>
      <c r="D122" s="1202"/>
      <c r="E122" s="1202"/>
      <c r="F122" s="1202"/>
      <c r="G122" s="1202"/>
      <c r="H122" s="1202"/>
      <c r="I122" s="1202"/>
      <c r="J122" s="1202"/>
      <c r="K122" s="1202"/>
      <c r="L122" s="1202"/>
      <c r="M122" s="1202"/>
      <c r="N122" s="1202"/>
      <c r="O122" s="1213" t="s">
        <v>436</v>
      </c>
      <c r="P122" s="1203" t="s">
        <v>187</v>
      </c>
    </row>
    <row r="123" spans="1:18" s="41" customFormat="1" ht="16.5" thickTop="1" thickBot="1" x14ac:dyDescent="0.35">
      <c r="A123" s="1202"/>
      <c r="B123" s="1167"/>
      <c r="C123" s="1167"/>
      <c r="D123" s="1167"/>
      <c r="E123" s="1167"/>
      <c r="F123" s="1167"/>
      <c r="G123" s="1167"/>
      <c r="H123" s="1167"/>
      <c r="I123" s="1167"/>
      <c r="J123" s="1167"/>
      <c r="K123" s="1167"/>
      <c r="L123" s="1167"/>
      <c r="M123" s="1167"/>
      <c r="N123" s="1167"/>
      <c r="O123" s="1213"/>
      <c r="P123" s="1203"/>
    </row>
    <row r="124" spans="1:18" s="41" customFormat="1" ht="16.5" thickTop="1" thickBot="1" x14ac:dyDescent="0.35">
      <c r="A124" s="1202"/>
      <c r="B124" s="938" t="s">
        <v>229</v>
      </c>
      <c r="C124" s="942" t="s">
        <v>360</v>
      </c>
      <c r="D124" s="942" t="s">
        <v>124</v>
      </c>
      <c r="E124" s="942" t="s">
        <v>123</v>
      </c>
      <c r="F124" s="942" t="s">
        <v>114</v>
      </c>
      <c r="G124" s="942" t="s">
        <v>127</v>
      </c>
      <c r="H124" s="942" t="s">
        <v>361</v>
      </c>
      <c r="I124" s="1202" t="s">
        <v>228</v>
      </c>
      <c r="J124" s="1202"/>
      <c r="K124" s="1202"/>
      <c r="L124" s="1202"/>
      <c r="M124" s="1202"/>
      <c r="N124" s="1212" t="s">
        <v>424</v>
      </c>
      <c r="O124" s="1213"/>
      <c r="P124" s="1203"/>
    </row>
    <row r="125" spans="1:18" s="41" customFormat="1" ht="16.5" thickTop="1" thickBot="1" x14ac:dyDescent="0.35">
      <c r="A125" s="1202"/>
      <c r="B125" s="1202"/>
      <c r="C125" s="1203"/>
      <c r="D125" s="1203"/>
      <c r="E125" s="1203"/>
      <c r="F125" s="1203"/>
      <c r="G125" s="1203"/>
      <c r="H125" s="1203"/>
      <c r="I125" s="1167"/>
      <c r="J125" s="1167"/>
      <c r="K125" s="1167"/>
      <c r="L125" s="1167"/>
      <c r="M125" s="1167"/>
      <c r="N125" s="1213"/>
      <c r="O125" s="1213"/>
      <c r="P125" s="1203"/>
    </row>
    <row r="126" spans="1:18" s="41" customFormat="1" ht="25.5" customHeight="1" thickTop="1" thickBot="1" x14ac:dyDescent="0.35">
      <c r="A126" s="1202"/>
      <c r="B126" s="1202"/>
      <c r="C126" s="1203"/>
      <c r="D126" s="1203"/>
      <c r="E126" s="1203"/>
      <c r="F126" s="1203"/>
      <c r="G126" s="1203"/>
      <c r="H126" s="1203"/>
      <c r="I126" s="942" t="s">
        <v>364</v>
      </c>
      <c r="J126" s="942" t="s">
        <v>365</v>
      </c>
      <c r="K126" s="942" t="s">
        <v>366</v>
      </c>
      <c r="L126" s="1212" t="s">
        <v>367</v>
      </c>
      <c r="M126" s="942" t="s">
        <v>368</v>
      </c>
      <c r="N126" s="1213"/>
      <c r="O126" s="1213"/>
      <c r="P126" s="1203"/>
    </row>
    <row r="127" spans="1:18" s="41" customFormat="1" ht="25.5" customHeight="1" thickTop="1" thickBot="1" x14ac:dyDescent="0.35">
      <c r="A127" s="1202"/>
      <c r="B127" s="1202"/>
      <c r="C127" s="1203"/>
      <c r="D127" s="1203"/>
      <c r="E127" s="1203"/>
      <c r="F127" s="1203"/>
      <c r="G127" s="1203"/>
      <c r="H127" s="1203"/>
      <c r="I127" s="1203"/>
      <c r="J127" s="1203"/>
      <c r="K127" s="1203"/>
      <c r="L127" s="1213"/>
      <c r="M127" s="1203"/>
      <c r="N127" s="1213"/>
      <c r="O127" s="1213"/>
      <c r="P127" s="1203"/>
    </row>
    <row r="128" spans="1:18" s="41" customFormat="1" ht="19.5" customHeight="1" thickTop="1" thickBot="1" x14ac:dyDescent="0.35">
      <c r="A128" s="1202"/>
      <c r="B128" s="1202"/>
      <c r="C128" s="1203"/>
      <c r="D128" s="1203"/>
      <c r="E128" s="1203"/>
      <c r="F128" s="1203"/>
      <c r="G128" s="1203"/>
      <c r="H128" s="1203"/>
      <c r="I128" s="1203"/>
      <c r="J128" s="1203"/>
      <c r="K128" s="1203"/>
      <c r="L128" s="1213"/>
      <c r="M128" s="1203"/>
      <c r="N128" s="1213"/>
      <c r="O128" s="1213"/>
      <c r="P128" s="1203"/>
    </row>
    <row r="129" spans="1:17" s="41" customFormat="1" ht="15" customHeight="1" thickTop="1" x14ac:dyDescent="0.3">
      <c r="A129" s="9"/>
      <c r="B129" s="9"/>
      <c r="C129" s="9"/>
      <c r="D129" s="9"/>
      <c r="E129" s="9"/>
      <c r="F129" s="9"/>
      <c r="G129" s="9"/>
      <c r="H129" s="9"/>
      <c r="I129" s="9"/>
      <c r="J129" s="9"/>
      <c r="K129" s="9"/>
      <c r="L129" s="13"/>
      <c r="M129" s="9"/>
      <c r="N129" s="13"/>
      <c r="O129" s="13"/>
      <c r="P129" s="9"/>
    </row>
    <row r="130" spans="1:17" s="41" customFormat="1" ht="15" customHeight="1" x14ac:dyDescent="0.3">
      <c r="A130" s="13" t="s">
        <v>359</v>
      </c>
      <c r="B130" s="51">
        <v>274378683.47489995</v>
      </c>
      <c r="C130" s="51">
        <v>125923586.82493997</v>
      </c>
      <c r="D130" s="51">
        <v>39229970.564399995</v>
      </c>
      <c r="E130" s="51">
        <v>3281519.0566099999</v>
      </c>
      <c r="F130" s="51">
        <v>20385110.554099996</v>
      </c>
      <c r="G130" s="51">
        <v>63444510.698780008</v>
      </c>
      <c r="H130" s="51">
        <v>252264697.69882995</v>
      </c>
      <c r="I130" s="51">
        <v>1002731.0521699999</v>
      </c>
      <c r="J130" s="51">
        <v>748843.14288999978</v>
      </c>
      <c r="K130" s="51">
        <v>6288197.9109499985</v>
      </c>
      <c r="L130" s="161">
        <v>3892714.8879200006</v>
      </c>
      <c r="M130" s="51">
        <v>11932486.993929999</v>
      </c>
      <c r="N130" s="161">
        <v>3517953.2705500009</v>
      </c>
      <c r="O130" s="161">
        <v>6663545.5115900002</v>
      </c>
      <c r="P130" s="51">
        <v>297085.04078000784</v>
      </c>
      <c r="Q130" s="198"/>
    </row>
    <row r="131" spans="1:17" s="41" customFormat="1" ht="15" customHeight="1" x14ac:dyDescent="0.3">
      <c r="A131" s="101"/>
      <c r="B131" s="51">
        <v>0</v>
      </c>
      <c r="C131" s="51">
        <v>0</v>
      </c>
      <c r="D131" s="51">
        <v>0</v>
      </c>
      <c r="E131" s="51">
        <v>0</v>
      </c>
      <c r="F131" s="51">
        <v>0</v>
      </c>
      <c r="G131" s="51">
        <v>0</v>
      </c>
      <c r="H131" s="51">
        <v>0</v>
      </c>
      <c r="I131" s="51">
        <v>0</v>
      </c>
      <c r="J131" s="51">
        <v>0</v>
      </c>
      <c r="K131" s="51">
        <v>0</v>
      </c>
      <c r="L131" s="161">
        <v>0</v>
      </c>
      <c r="M131" s="51">
        <v>0</v>
      </c>
      <c r="N131" s="161">
        <v>0</v>
      </c>
      <c r="O131" s="161">
        <v>0</v>
      </c>
      <c r="P131" s="51">
        <v>0</v>
      </c>
      <c r="Q131" s="198"/>
    </row>
    <row r="132" spans="1:17" s="41" customFormat="1" ht="15" customHeight="1" x14ac:dyDescent="0.3">
      <c r="A132" s="160" t="s">
        <v>19</v>
      </c>
      <c r="B132" s="51">
        <v>3266142.9890700001</v>
      </c>
      <c r="C132" s="51">
        <v>1577698.8894099998</v>
      </c>
      <c r="D132" s="51">
        <v>596868.46439000021</v>
      </c>
      <c r="E132" s="51">
        <v>33597.89316</v>
      </c>
      <c r="F132" s="51">
        <v>286273.12092999998</v>
      </c>
      <c r="G132" s="51">
        <v>690398.47300999996</v>
      </c>
      <c r="H132" s="51">
        <v>3184836.8409000002</v>
      </c>
      <c r="I132" s="51">
        <v>20.78538</v>
      </c>
      <c r="J132" s="51">
        <v>208.21131</v>
      </c>
      <c r="K132" s="51">
        <v>1761.9468399999987</v>
      </c>
      <c r="L132" s="161">
        <v>34982.544239999996</v>
      </c>
      <c r="M132" s="51">
        <v>36973.487769999992</v>
      </c>
      <c r="N132" s="161">
        <v>44332.660400000001</v>
      </c>
      <c r="O132" s="161"/>
      <c r="P132" s="51">
        <v>-142866.00573000032</v>
      </c>
      <c r="Q132" s="198"/>
    </row>
    <row r="133" spans="1:17" s="41" customFormat="1" ht="15" customHeight="1" x14ac:dyDescent="0.3">
      <c r="A133" s="160" t="s">
        <v>20</v>
      </c>
      <c r="B133" s="51">
        <v>10571007.158810001</v>
      </c>
      <c r="C133" s="51">
        <v>5195252.6807400007</v>
      </c>
      <c r="D133" s="51">
        <v>1394837.1155499998</v>
      </c>
      <c r="E133" s="51">
        <v>82982.238530000002</v>
      </c>
      <c r="F133" s="51">
        <v>782700.52284999995</v>
      </c>
      <c r="G133" s="51">
        <v>2408855.9784100004</v>
      </c>
      <c r="H133" s="51">
        <v>9864628.5360800009</v>
      </c>
      <c r="I133" s="51">
        <v>4567.4465399999999</v>
      </c>
      <c r="J133" s="51">
        <v>211.81079</v>
      </c>
      <c r="K133" s="51">
        <v>460377.80741000001</v>
      </c>
      <c r="L133" s="161">
        <v>94802.323980000001</v>
      </c>
      <c r="M133" s="51">
        <v>559959.38872000005</v>
      </c>
      <c r="N133" s="161">
        <v>146419.23400999999</v>
      </c>
      <c r="O133" s="161"/>
      <c r="P133" s="51">
        <v>-254684.12509000301</v>
      </c>
      <c r="Q133" s="198"/>
    </row>
    <row r="134" spans="1:17" s="41" customFormat="1" ht="15" customHeight="1" x14ac:dyDescent="0.3">
      <c r="A134" s="160" t="s">
        <v>21</v>
      </c>
      <c r="B134" s="51">
        <v>2339842.5162899997</v>
      </c>
      <c r="C134" s="51">
        <v>1370735.16114</v>
      </c>
      <c r="D134" s="51">
        <v>240393.48106000005</v>
      </c>
      <c r="E134" s="51">
        <v>29930.122899999998</v>
      </c>
      <c r="F134" s="51">
        <v>222624.37143000003</v>
      </c>
      <c r="G134" s="51">
        <v>345463.40425999998</v>
      </c>
      <c r="H134" s="51">
        <v>2209146.54079</v>
      </c>
      <c r="I134" s="51">
        <v>25.071189999999998</v>
      </c>
      <c r="J134" s="51">
        <v>211.81739999999999</v>
      </c>
      <c r="K134" s="51">
        <v>54998.067000000003</v>
      </c>
      <c r="L134" s="161">
        <v>36745.848389999999</v>
      </c>
      <c r="M134" s="51">
        <v>91980.803979999997</v>
      </c>
      <c r="N134" s="161">
        <v>38715.171520000004</v>
      </c>
      <c r="O134" s="161"/>
      <c r="P134" s="51">
        <v>-562982.5447299995</v>
      </c>
      <c r="Q134" s="198"/>
    </row>
    <row r="135" spans="1:17" s="41" customFormat="1" ht="15" customHeight="1" x14ac:dyDescent="0.3">
      <c r="A135" s="160" t="s">
        <v>22</v>
      </c>
      <c r="B135" s="51">
        <v>2073557.9898100002</v>
      </c>
      <c r="C135" s="51">
        <v>958738.65775000013</v>
      </c>
      <c r="D135" s="51">
        <v>221714.69112999999</v>
      </c>
      <c r="E135" s="51">
        <v>27370.574260000001</v>
      </c>
      <c r="F135" s="51">
        <v>120232.86333999997</v>
      </c>
      <c r="G135" s="51">
        <v>373577.75914000004</v>
      </c>
      <c r="H135" s="51">
        <v>1701634.54562</v>
      </c>
      <c r="I135" s="51">
        <v>22.354990000000001</v>
      </c>
      <c r="J135" s="51">
        <v>105.72753999999999</v>
      </c>
      <c r="K135" s="51">
        <v>323788.88215000002</v>
      </c>
      <c r="L135" s="161">
        <v>21002.765090000001</v>
      </c>
      <c r="M135" s="51">
        <v>344919.72977000003</v>
      </c>
      <c r="N135" s="161">
        <v>27003.71442</v>
      </c>
      <c r="O135" s="161"/>
      <c r="P135" s="51">
        <v>427984.00176000036</v>
      </c>
      <c r="Q135" s="198"/>
    </row>
    <row r="136" spans="1:17" s="41" customFormat="1" ht="15" customHeight="1" x14ac:dyDescent="0.3">
      <c r="A136" s="160" t="s">
        <v>23</v>
      </c>
      <c r="B136" s="51">
        <v>10377847.031330001</v>
      </c>
      <c r="C136" s="51">
        <v>4608354.0266700005</v>
      </c>
      <c r="D136" s="51">
        <v>1541594.1845200004</v>
      </c>
      <c r="E136" s="51">
        <v>90960.793199999986</v>
      </c>
      <c r="F136" s="51">
        <v>631439.72282000002</v>
      </c>
      <c r="G136" s="51">
        <v>3028858.2559500001</v>
      </c>
      <c r="H136" s="51">
        <v>9901206.9831600003</v>
      </c>
      <c r="I136" s="51">
        <v>17323.289870000001</v>
      </c>
      <c r="J136" s="51">
        <v>396.47629000000001</v>
      </c>
      <c r="K136" s="51">
        <v>219887.42355000001</v>
      </c>
      <c r="L136" s="161">
        <v>107876.57084</v>
      </c>
      <c r="M136" s="51">
        <v>345483.76055000001</v>
      </c>
      <c r="N136" s="161">
        <v>131156.28762000002</v>
      </c>
      <c r="O136" s="161"/>
      <c r="P136" s="51">
        <v>-835045.71957000159</v>
      </c>
      <c r="Q136" s="198"/>
    </row>
    <row r="137" spans="1:17" s="41" customFormat="1" ht="15" customHeight="1" x14ac:dyDescent="0.3">
      <c r="A137" s="160" t="s">
        <v>24</v>
      </c>
      <c r="B137" s="51">
        <v>1921283.96215</v>
      </c>
      <c r="C137" s="51">
        <v>1004641.9582899999</v>
      </c>
      <c r="D137" s="51">
        <v>207832.14642999999</v>
      </c>
      <c r="E137" s="51">
        <v>26542.351910000005</v>
      </c>
      <c r="F137" s="51">
        <v>177584.10687999998</v>
      </c>
      <c r="G137" s="51">
        <v>385553.42525000003</v>
      </c>
      <c r="H137" s="51">
        <v>1802153.9887599999</v>
      </c>
      <c r="I137" s="51">
        <v>5165.0069000000003</v>
      </c>
      <c r="J137" s="51">
        <v>125.36395</v>
      </c>
      <c r="K137" s="51">
        <v>61511.858339999999</v>
      </c>
      <c r="L137" s="161">
        <v>23856.309069999999</v>
      </c>
      <c r="M137" s="51">
        <v>90658.538260000001</v>
      </c>
      <c r="N137" s="161">
        <v>28471.435129999998</v>
      </c>
      <c r="O137" s="161"/>
      <c r="P137" s="51">
        <v>-233235.12051000004</v>
      </c>
      <c r="Q137" s="198"/>
    </row>
    <row r="138" spans="1:17" s="41" customFormat="1" ht="15" customHeight="1" x14ac:dyDescent="0.3">
      <c r="A138" s="160" t="s">
        <v>25</v>
      </c>
      <c r="B138" s="51">
        <v>3131350.7268099999</v>
      </c>
      <c r="C138" s="51">
        <v>1566332.6524099999</v>
      </c>
      <c r="D138" s="51">
        <v>476993.18679000001</v>
      </c>
      <c r="E138" s="51">
        <v>41883.439149999998</v>
      </c>
      <c r="F138" s="51">
        <v>281015.55949999997</v>
      </c>
      <c r="G138" s="51">
        <v>615136.62875999988</v>
      </c>
      <c r="H138" s="51">
        <v>2981361.4666099995</v>
      </c>
      <c r="I138" s="51">
        <v>1069.2513899999999</v>
      </c>
      <c r="J138" s="51">
        <v>182.17795999999998</v>
      </c>
      <c r="K138" s="51">
        <v>57790.20003</v>
      </c>
      <c r="L138" s="161">
        <v>47490.952529999995</v>
      </c>
      <c r="M138" s="51">
        <v>106532.58190999999</v>
      </c>
      <c r="N138" s="161">
        <v>43456.678289999996</v>
      </c>
      <c r="O138" s="161"/>
      <c r="P138" s="51">
        <v>-306446.04571999982</v>
      </c>
      <c r="Q138" s="198"/>
    </row>
    <row r="139" spans="1:17" s="41" customFormat="1" ht="15" customHeight="1" x14ac:dyDescent="0.3">
      <c r="A139" s="160" t="s">
        <v>26</v>
      </c>
      <c r="B139" s="51">
        <v>11199503.06758</v>
      </c>
      <c r="C139" s="51">
        <v>5441927.1364699993</v>
      </c>
      <c r="D139" s="51">
        <v>1617307.4828100002</v>
      </c>
      <c r="E139" s="51">
        <v>108404.13465000001</v>
      </c>
      <c r="F139" s="51">
        <v>787057.25787999993</v>
      </c>
      <c r="G139" s="51">
        <v>2716174.3861300005</v>
      </c>
      <c r="H139" s="51">
        <v>10670870.397939999</v>
      </c>
      <c r="I139" s="51">
        <v>5629.6001900000001</v>
      </c>
      <c r="J139" s="51">
        <v>489.80847999999997</v>
      </c>
      <c r="K139" s="51">
        <v>72909.726719999991</v>
      </c>
      <c r="L139" s="161">
        <v>296018.61335</v>
      </c>
      <c r="M139" s="51">
        <v>375047.74874000001</v>
      </c>
      <c r="N139" s="161">
        <v>153584.9209</v>
      </c>
      <c r="O139" s="161"/>
      <c r="P139" s="51">
        <v>-1288529.4750999995</v>
      </c>
      <c r="Q139" s="198"/>
    </row>
    <row r="140" spans="1:17" s="41" customFormat="1" ht="15" customHeight="1" x14ac:dyDescent="0.3">
      <c r="A140" s="163" t="s">
        <v>27</v>
      </c>
      <c r="B140" s="51">
        <v>19846815.409370001</v>
      </c>
      <c r="C140" s="51">
        <v>5178802.1917200005</v>
      </c>
      <c r="D140" s="51">
        <v>24998.824219999988</v>
      </c>
      <c r="E140" s="51">
        <v>67009.736769999989</v>
      </c>
      <c r="F140" s="51">
        <v>3976980.2222299995</v>
      </c>
      <c r="G140" s="51">
        <v>2429210.4527600002</v>
      </c>
      <c r="H140" s="51">
        <v>11677001.4277</v>
      </c>
      <c r="I140" s="51">
        <v>0</v>
      </c>
      <c r="J140" s="51">
        <v>734695.99129999999</v>
      </c>
      <c r="K140" s="51">
        <v>30455.50935</v>
      </c>
      <c r="L140" s="161">
        <v>624509.52651999996</v>
      </c>
      <c r="M140" s="51">
        <v>1389661.0271699999</v>
      </c>
      <c r="N140" s="161">
        <v>116607.44291</v>
      </c>
      <c r="O140" s="161">
        <v>6663545.5115900002</v>
      </c>
      <c r="P140" s="51">
        <v>10769695.788489997</v>
      </c>
      <c r="Q140" s="198"/>
    </row>
    <row r="141" spans="1:17" s="41" customFormat="1" ht="15" customHeight="1" x14ac:dyDescent="0.3">
      <c r="A141" s="111" t="s">
        <v>1175</v>
      </c>
      <c r="B141" s="51">
        <v>21450085.362180006</v>
      </c>
      <c r="C141" s="51">
        <v>10369824.695390001</v>
      </c>
      <c r="D141" s="51">
        <v>3456212.5385799995</v>
      </c>
      <c r="E141" s="51">
        <v>261602.80215999996</v>
      </c>
      <c r="F141" s="51">
        <v>851417.18101000017</v>
      </c>
      <c r="G141" s="51">
        <v>5063315.1416900009</v>
      </c>
      <c r="H141" s="51">
        <v>20002372.358830005</v>
      </c>
      <c r="I141" s="51">
        <v>406324.1262</v>
      </c>
      <c r="J141" s="51">
        <v>1366.25622</v>
      </c>
      <c r="K141" s="51">
        <v>427659.58503999998</v>
      </c>
      <c r="L141" s="161">
        <v>322771.67457000003</v>
      </c>
      <c r="M141" s="51">
        <v>1158121.64203</v>
      </c>
      <c r="N141" s="161">
        <v>289591.36131999997</v>
      </c>
      <c r="O141" s="161"/>
      <c r="P141" s="51">
        <v>2744829.6344999894</v>
      </c>
      <c r="Q141" s="198"/>
    </row>
    <row r="142" spans="1:17" s="41" customFormat="1" ht="15" customHeight="1" x14ac:dyDescent="0.3">
      <c r="A142" s="111" t="s">
        <v>1176</v>
      </c>
      <c r="B142" s="51">
        <v>24098371.441489998</v>
      </c>
      <c r="C142" s="51">
        <v>11201182.32491</v>
      </c>
      <c r="D142" s="51">
        <v>3982569.3188100001</v>
      </c>
      <c r="E142" s="51">
        <v>357418.34668000002</v>
      </c>
      <c r="F142" s="51">
        <v>1217650.3876800002</v>
      </c>
      <c r="G142" s="51">
        <v>5974904.3336800002</v>
      </c>
      <c r="H142" s="51">
        <v>22733724.711759999</v>
      </c>
      <c r="I142" s="51">
        <v>243873.93940999999</v>
      </c>
      <c r="J142" s="51">
        <v>1525.4447700000001</v>
      </c>
      <c r="K142" s="51">
        <v>520226.53261000005</v>
      </c>
      <c r="L142" s="161">
        <v>282948.81704999995</v>
      </c>
      <c r="M142" s="51">
        <v>1048574.73384</v>
      </c>
      <c r="N142" s="161">
        <v>316071.99589000002</v>
      </c>
      <c r="O142" s="161"/>
      <c r="P142" s="51">
        <v>87336.220639996231</v>
      </c>
      <c r="Q142" s="198"/>
    </row>
    <row r="143" spans="1:17" s="41" customFormat="1" ht="15" customHeight="1" x14ac:dyDescent="0.3">
      <c r="A143" s="111" t="s">
        <v>28</v>
      </c>
      <c r="B143" s="51">
        <v>4079142.2108299998</v>
      </c>
      <c r="C143" s="51">
        <v>1944787.1448899999</v>
      </c>
      <c r="D143" s="51">
        <v>643200.28996999993</v>
      </c>
      <c r="E143" s="51">
        <v>47551.743280000002</v>
      </c>
      <c r="F143" s="51">
        <v>238316.37131000002</v>
      </c>
      <c r="G143" s="51">
        <v>862905.4314</v>
      </c>
      <c r="H143" s="51">
        <v>3736760.9808499999</v>
      </c>
      <c r="I143" s="51">
        <v>6366.8406599999998</v>
      </c>
      <c r="J143" s="51">
        <v>132.21729000000002</v>
      </c>
      <c r="K143" s="51">
        <v>227877.47571999996</v>
      </c>
      <c r="L143" s="161">
        <v>53740.816239999993</v>
      </c>
      <c r="M143" s="51">
        <v>288117.34990999993</v>
      </c>
      <c r="N143" s="161">
        <v>54263.880069999999</v>
      </c>
      <c r="O143" s="161"/>
      <c r="P143" s="51">
        <v>-1156711.2434999994</v>
      </c>
      <c r="Q143" s="198"/>
    </row>
    <row r="144" spans="1:17" s="41" customFormat="1" ht="15" customHeight="1" x14ac:dyDescent="0.3">
      <c r="A144" s="111" t="s">
        <v>29</v>
      </c>
      <c r="B144" s="51">
        <v>8936621.6855399981</v>
      </c>
      <c r="C144" s="51">
        <v>4124183.0772799999</v>
      </c>
      <c r="D144" s="51">
        <v>1562318.5672899999</v>
      </c>
      <c r="E144" s="51">
        <v>111876.74516999999</v>
      </c>
      <c r="F144" s="51">
        <v>550541.71392000001</v>
      </c>
      <c r="G144" s="51">
        <v>2191883.3720999998</v>
      </c>
      <c r="H144" s="51">
        <v>8540803.4757599998</v>
      </c>
      <c r="I144" s="51">
        <v>28413.76989</v>
      </c>
      <c r="J144" s="51">
        <v>339.44387</v>
      </c>
      <c r="K144" s="51">
        <v>153731.02945000003</v>
      </c>
      <c r="L144" s="161">
        <v>95606.554560000004</v>
      </c>
      <c r="M144" s="51">
        <v>278090.79777000006</v>
      </c>
      <c r="N144" s="161">
        <v>117727.41201</v>
      </c>
      <c r="O144" s="161"/>
      <c r="P144" s="51">
        <v>824865.72378000058</v>
      </c>
      <c r="Q144" s="198"/>
    </row>
    <row r="145" spans="1:17" s="41" customFormat="1" ht="15" customHeight="1" x14ac:dyDescent="0.3">
      <c r="A145" s="111" t="s">
        <v>30</v>
      </c>
      <c r="B145" s="51">
        <v>3752690.6226599989</v>
      </c>
      <c r="C145" s="51">
        <v>1878181.2349599998</v>
      </c>
      <c r="D145" s="51">
        <v>489333.24976999999</v>
      </c>
      <c r="E145" s="51">
        <v>112860.34096999999</v>
      </c>
      <c r="F145" s="51">
        <v>338412.12365999998</v>
      </c>
      <c r="G145" s="51">
        <v>734760.08681000001</v>
      </c>
      <c r="H145" s="51">
        <v>3553547.0361699993</v>
      </c>
      <c r="I145" s="51">
        <v>23.97045</v>
      </c>
      <c r="J145" s="51">
        <v>233.74069</v>
      </c>
      <c r="K145" s="51">
        <v>105841.30426</v>
      </c>
      <c r="L145" s="161">
        <v>40081.287229999994</v>
      </c>
      <c r="M145" s="51">
        <v>146180.30262999999</v>
      </c>
      <c r="N145" s="161">
        <v>52963.283859999996</v>
      </c>
      <c r="O145" s="161"/>
      <c r="P145" s="51">
        <v>-1436092.6017399994</v>
      </c>
      <c r="Q145" s="198"/>
    </row>
    <row r="146" spans="1:17" s="41" customFormat="1" ht="15" customHeight="1" x14ac:dyDescent="0.3">
      <c r="A146" s="111" t="s">
        <v>31</v>
      </c>
      <c r="B146" s="51">
        <v>3356283.2376600006</v>
      </c>
      <c r="C146" s="51">
        <v>1548197.8343800004</v>
      </c>
      <c r="D146" s="51">
        <v>369529.78320999997</v>
      </c>
      <c r="E146" s="51">
        <v>29765.340640000006</v>
      </c>
      <c r="F146" s="51">
        <v>324844.64334000001</v>
      </c>
      <c r="G146" s="51">
        <v>840544.12768999999</v>
      </c>
      <c r="H146" s="51">
        <v>3112881.7292600004</v>
      </c>
      <c r="I146" s="51">
        <v>9704.7213200000006</v>
      </c>
      <c r="J146" s="51">
        <v>233.66029</v>
      </c>
      <c r="K146" s="51">
        <v>141006.39413</v>
      </c>
      <c r="L146" s="161">
        <v>49182.75735</v>
      </c>
      <c r="M146" s="51">
        <v>200127.53309000001</v>
      </c>
      <c r="N146" s="161">
        <v>43273.975310000002</v>
      </c>
      <c r="O146" s="161"/>
      <c r="P146" s="51">
        <v>-462319.99627000047</v>
      </c>
      <c r="Q146" s="198"/>
    </row>
    <row r="147" spans="1:17" s="41" customFormat="1" ht="15" customHeight="1" x14ac:dyDescent="0.3">
      <c r="A147" s="111" t="s">
        <v>32</v>
      </c>
      <c r="B147" s="51">
        <v>20192149.430140004</v>
      </c>
      <c r="C147" s="51">
        <v>9131402.834999999</v>
      </c>
      <c r="D147" s="51">
        <v>3641123.7580000008</v>
      </c>
      <c r="E147" s="51">
        <v>275047.54090999998</v>
      </c>
      <c r="F147" s="51">
        <v>1112308.6663500001</v>
      </c>
      <c r="G147" s="51">
        <v>4938578.9580800002</v>
      </c>
      <c r="H147" s="51">
        <v>19098461.758340001</v>
      </c>
      <c r="I147" s="51">
        <v>13971.23083</v>
      </c>
      <c r="J147" s="51">
        <v>968.69168999999999</v>
      </c>
      <c r="K147" s="51">
        <v>567884.14894999994</v>
      </c>
      <c r="L147" s="161">
        <v>250516.33556000001</v>
      </c>
      <c r="M147" s="51">
        <v>833340.40703</v>
      </c>
      <c r="N147" s="161">
        <v>260347.26477000001</v>
      </c>
      <c r="O147" s="161"/>
      <c r="P147" s="51">
        <v>-818744.60587000474</v>
      </c>
      <c r="Q147" s="198"/>
    </row>
    <row r="148" spans="1:17" s="41" customFormat="1" ht="15" customHeight="1" x14ac:dyDescent="0.3">
      <c r="A148" s="111" t="s">
        <v>565</v>
      </c>
      <c r="B148" s="51">
        <v>13979050.520660004</v>
      </c>
      <c r="C148" s="51">
        <v>6662098.4075100003</v>
      </c>
      <c r="D148" s="51">
        <v>1856890.5766900002</v>
      </c>
      <c r="E148" s="51">
        <v>190014.46529000002</v>
      </c>
      <c r="F148" s="161">
        <v>901656.57043999992</v>
      </c>
      <c r="G148" s="51">
        <v>3673932.9028300005</v>
      </c>
      <c r="H148" s="51">
        <v>13284592.922760002</v>
      </c>
      <c r="I148" s="51">
        <v>354.06198000000001</v>
      </c>
      <c r="J148" s="51">
        <v>728.58531999999991</v>
      </c>
      <c r="K148" s="51">
        <v>299149.06651999999</v>
      </c>
      <c r="L148" s="161">
        <v>205566.997</v>
      </c>
      <c r="M148" s="51">
        <v>505798.71082000004</v>
      </c>
      <c r="N148" s="161">
        <v>188658.88708000001</v>
      </c>
      <c r="O148" s="161"/>
      <c r="P148" s="51">
        <v>-1951424.4840700049</v>
      </c>
      <c r="Q148" s="198"/>
    </row>
    <row r="149" spans="1:17" s="41" customFormat="1" ht="15" customHeight="1" x14ac:dyDescent="0.3">
      <c r="A149" s="111" t="s">
        <v>563</v>
      </c>
      <c r="B149" s="51">
        <v>7690873.48759</v>
      </c>
      <c r="C149" s="51">
        <v>3841992.27305</v>
      </c>
      <c r="D149" s="51">
        <v>1105004.04351</v>
      </c>
      <c r="E149" s="51">
        <v>106324.86702000001</v>
      </c>
      <c r="F149" s="51">
        <v>487309.21944000007</v>
      </c>
      <c r="G149" s="51">
        <v>1780075.3170899998</v>
      </c>
      <c r="H149" s="51">
        <v>7320705.7201100001</v>
      </c>
      <c r="I149" s="51">
        <v>3477.53415</v>
      </c>
      <c r="J149" s="51">
        <v>481.38702000000001</v>
      </c>
      <c r="K149" s="51">
        <v>185900.75394999998</v>
      </c>
      <c r="L149" s="161">
        <v>71531.306699999986</v>
      </c>
      <c r="M149" s="51">
        <v>261390.98181999996</v>
      </c>
      <c r="N149" s="161">
        <v>108776.78565999999</v>
      </c>
      <c r="O149" s="161"/>
      <c r="P149" s="51">
        <v>545184.6486100005</v>
      </c>
      <c r="Q149" s="198"/>
    </row>
    <row r="150" spans="1:17" s="41" customFormat="1" ht="15" customHeight="1" x14ac:dyDescent="0.3">
      <c r="A150" s="160" t="s">
        <v>33</v>
      </c>
      <c r="B150" s="51">
        <v>5749636.8256799998</v>
      </c>
      <c r="C150" s="51">
        <v>2496013.4330699993</v>
      </c>
      <c r="D150" s="51">
        <v>935087.77541</v>
      </c>
      <c r="E150" s="51">
        <v>76995.015639999998</v>
      </c>
      <c r="F150" s="51">
        <v>516271.85620999994</v>
      </c>
      <c r="G150" s="51">
        <v>1540118.4994700002</v>
      </c>
      <c r="H150" s="51">
        <v>5564486.5797999995</v>
      </c>
      <c r="I150" s="51">
        <v>13357.255060000001</v>
      </c>
      <c r="J150" s="51">
        <v>300.86408</v>
      </c>
      <c r="K150" s="51">
        <v>23163.341410000001</v>
      </c>
      <c r="L150" s="161">
        <v>77742.963920000009</v>
      </c>
      <c r="M150" s="51">
        <v>114564.42447000001</v>
      </c>
      <c r="N150" s="161">
        <v>70585.82140999999</v>
      </c>
      <c r="O150" s="161"/>
      <c r="P150" s="51">
        <v>-496571.76894999947</v>
      </c>
      <c r="Q150" s="198"/>
    </row>
    <row r="151" spans="1:17" s="41" customFormat="1" ht="15" customHeight="1" x14ac:dyDescent="0.3">
      <c r="A151" s="160" t="s">
        <v>34</v>
      </c>
      <c r="B151" s="51">
        <v>4043554.4323900002</v>
      </c>
      <c r="C151" s="51">
        <v>1832825.9175400001</v>
      </c>
      <c r="D151" s="51">
        <v>552218.41069000005</v>
      </c>
      <c r="E151" s="51">
        <v>59236.317490000001</v>
      </c>
      <c r="F151" s="51">
        <v>380769.89948000002</v>
      </c>
      <c r="G151" s="51">
        <v>1093873.60354</v>
      </c>
      <c r="H151" s="51">
        <v>3918924.1487400001</v>
      </c>
      <c r="I151" s="51">
        <v>17.9346</v>
      </c>
      <c r="J151" s="51">
        <v>340.81147999999996</v>
      </c>
      <c r="K151" s="51">
        <v>39321.785520000005</v>
      </c>
      <c r="L151" s="161">
        <v>33337.973379999996</v>
      </c>
      <c r="M151" s="51">
        <v>73018.504979999998</v>
      </c>
      <c r="N151" s="161">
        <v>51611.77867</v>
      </c>
      <c r="O151" s="161"/>
      <c r="P151" s="51">
        <v>-968708.57319000037</v>
      </c>
      <c r="Q151" s="198"/>
    </row>
    <row r="152" spans="1:17" s="41" customFormat="1" ht="15" customHeight="1" x14ac:dyDescent="0.3">
      <c r="A152" s="160" t="s">
        <v>35</v>
      </c>
      <c r="B152" s="51">
        <v>2482500.62971</v>
      </c>
      <c r="C152" s="51">
        <v>1236224.5075400001</v>
      </c>
      <c r="D152" s="51">
        <v>301439.19643999997</v>
      </c>
      <c r="E152" s="51">
        <v>30589.70091</v>
      </c>
      <c r="F152" s="51">
        <v>189106.35218000002</v>
      </c>
      <c r="G152" s="51">
        <v>532922.05894999998</v>
      </c>
      <c r="H152" s="51">
        <v>2290281.8160199998</v>
      </c>
      <c r="I152" s="51">
        <v>21.171299999999999</v>
      </c>
      <c r="J152" s="51">
        <v>271.97017999999997</v>
      </c>
      <c r="K152" s="51">
        <v>125397.95790000001</v>
      </c>
      <c r="L152" s="161">
        <v>31614.932919999996</v>
      </c>
      <c r="M152" s="51">
        <v>157306.03230000002</v>
      </c>
      <c r="N152" s="161">
        <v>34912.781390000004</v>
      </c>
      <c r="O152" s="161"/>
      <c r="P152" s="51">
        <v>-794827.9916700006</v>
      </c>
      <c r="Q152" s="198"/>
    </row>
    <row r="153" spans="1:17" s="41" customFormat="1" ht="15" customHeight="1" x14ac:dyDescent="0.3">
      <c r="A153" s="160" t="s">
        <v>36</v>
      </c>
      <c r="B153" s="51">
        <v>17898890.206560001</v>
      </c>
      <c r="C153" s="51">
        <v>8280852.3449600004</v>
      </c>
      <c r="D153" s="51">
        <v>3151791.4766299999</v>
      </c>
      <c r="E153" s="51">
        <v>262390.49527999997</v>
      </c>
      <c r="F153" s="51">
        <v>835925.83432999975</v>
      </c>
      <c r="G153" s="51">
        <v>4397840.4828200005</v>
      </c>
      <c r="H153" s="51">
        <v>16928800.634020001</v>
      </c>
      <c r="I153" s="51">
        <v>212141.56894999999</v>
      </c>
      <c r="J153" s="51">
        <v>592.64621999999997</v>
      </c>
      <c r="K153" s="51">
        <v>241693.08347000001</v>
      </c>
      <c r="L153" s="161">
        <v>281887.20439999999</v>
      </c>
      <c r="M153" s="51">
        <v>736314.50303999998</v>
      </c>
      <c r="N153" s="161">
        <v>233775.06950000001</v>
      </c>
      <c r="O153" s="161"/>
      <c r="P153" s="51">
        <v>2413215.7840899974</v>
      </c>
      <c r="Q153" s="198"/>
    </row>
    <row r="154" spans="1:17" s="41" customFormat="1" ht="15" customHeight="1" x14ac:dyDescent="0.3">
      <c r="A154" s="160" t="s">
        <v>37</v>
      </c>
      <c r="B154" s="51">
        <v>2642569.8260699995</v>
      </c>
      <c r="C154" s="51">
        <v>1363114.4175499999</v>
      </c>
      <c r="D154" s="51">
        <v>312001.56681999995</v>
      </c>
      <c r="E154" s="51">
        <v>40927.113029999993</v>
      </c>
      <c r="F154" s="51">
        <v>215397.94442000001</v>
      </c>
      <c r="G154" s="51">
        <v>608567.82480000006</v>
      </c>
      <c r="H154" s="51">
        <v>2540008.8666199995</v>
      </c>
      <c r="I154" s="51">
        <v>1244.1426799999999</v>
      </c>
      <c r="J154" s="51">
        <v>319.98273999999998</v>
      </c>
      <c r="K154" s="51">
        <v>31652.537230000002</v>
      </c>
      <c r="L154" s="161">
        <v>30933.885839999999</v>
      </c>
      <c r="M154" s="51">
        <v>64150.548490000001</v>
      </c>
      <c r="N154" s="161">
        <v>38410.410960000001</v>
      </c>
      <c r="O154" s="161"/>
      <c r="P154" s="51">
        <v>-205243.50743999984</v>
      </c>
      <c r="Q154" s="198"/>
    </row>
    <row r="155" spans="1:17" s="41" customFormat="1" ht="15" customHeight="1" x14ac:dyDescent="0.3">
      <c r="A155" s="160" t="s">
        <v>38</v>
      </c>
      <c r="B155" s="51">
        <v>8312520.5929699987</v>
      </c>
      <c r="C155" s="51">
        <v>3970862.6116899997</v>
      </c>
      <c r="D155" s="51">
        <v>1376355.7604199999</v>
      </c>
      <c r="E155" s="51">
        <v>86720.093160000004</v>
      </c>
      <c r="F155" s="51">
        <v>388187.14966999996</v>
      </c>
      <c r="G155" s="51">
        <v>2224362.2266299999</v>
      </c>
      <c r="H155" s="51">
        <v>8046487.8415699992</v>
      </c>
      <c r="I155" s="51">
        <v>5629.8894900000005</v>
      </c>
      <c r="J155" s="51">
        <v>561.05418000000009</v>
      </c>
      <c r="K155" s="51">
        <v>20077.636519999971</v>
      </c>
      <c r="L155" s="161">
        <v>128720.77575999999</v>
      </c>
      <c r="M155" s="51">
        <v>154989.35594999997</v>
      </c>
      <c r="N155" s="161">
        <v>111043.39545</v>
      </c>
      <c r="O155" s="161"/>
      <c r="P155" s="51">
        <v>-732878.7131099971</v>
      </c>
      <c r="Q155" s="198"/>
    </row>
    <row r="156" spans="1:17" s="41" customFormat="1" ht="15" customHeight="1" x14ac:dyDescent="0.3">
      <c r="A156" s="160" t="s">
        <v>39</v>
      </c>
      <c r="B156" s="51">
        <v>3703617.8004000001</v>
      </c>
      <c r="C156" s="51">
        <v>1694372.7654899999</v>
      </c>
      <c r="D156" s="51">
        <v>511467.65353999997</v>
      </c>
      <c r="E156" s="51">
        <v>40863.58496</v>
      </c>
      <c r="F156" s="51">
        <v>293905.34607999999</v>
      </c>
      <c r="G156" s="51">
        <v>1065632.9087499999</v>
      </c>
      <c r="H156" s="51">
        <v>3606242.2588200001</v>
      </c>
      <c r="I156" s="51">
        <v>22.428609999999999</v>
      </c>
      <c r="J156" s="51">
        <v>293.79414000000003</v>
      </c>
      <c r="K156" s="51">
        <v>18776.519879999996</v>
      </c>
      <c r="L156" s="161">
        <v>29882.544419999998</v>
      </c>
      <c r="M156" s="51">
        <v>48975.287049999999</v>
      </c>
      <c r="N156" s="161">
        <v>48400.254529999998</v>
      </c>
      <c r="O156" s="161"/>
      <c r="P156" s="51">
        <v>2469969.7716100002</v>
      </c>
      <c r="Q156" s="198"/>
    </row>
    <row r="157" spans="1:17" s="41" customFormat="1" ht="15" customHeight="1" x14ac:dyDescent="0.3">
      <c r="A157" s="160" t="s">
        <v>40</v>
      </c>
      <c r="B157" s="51">
        <v>3628124.6051099999</v>
      </c>
      <c r="C157" s="51">
        <v>1977976.3999700001</v>
      </c>
      <c r="D157" s="51">
        <v>405671.09931000002</v>
      </c>
      <c r="E157" s="51">
        <v>33414.313329999997</v>
      </c>
      <c r="F157" s="51">
        <v>267358.56490000006</v>
      </c>
      <c r="G157" s="51">
        <v>466825.95588999998</v>
      </c>
      <c r="H157" s="51">
        <v>3151246.3333999999</v>
      </c>
      <c r="I157" s="51">
        <v>28.4587</v>
      </c>
      <c r="J157" s="51">
        <v>211.02627999999999</v>
      </c>
      <c r="K157" s="51">
        <v>361174.91185999999</v>
      </c>
      <c r="L157" s="161">
        <v>60410.898920000007</v>
      </c>
      <c r="M157" s="51">
        <v>421825.29576000001</v>
      </c>
      <c r="N157" s="161">
        <v>55052.97595</v>
      </c>
      <c r="O157" s="161"/>
      <c r="P157" s="51">
        <v>348865.42497000145</v>
      </c>
      <c r="Q157" s="198"/>
    </row>
    <row r="158" spans="1:17" s="41" customFormat="1" ht="15" customHeight="1" x14ac:dyDescent="0.3">
      <c r="A158" s="160" t="s">
        <v>41</v>
      </c>
      <c r="B158" s="51">
        <v>4610053.874280001</v>
      </c>
      <c r="C158" s="51">
        <v>2145549.91873</v>
      </c>
      <c r="D158" s="51">
        <v>769278.09295000008</v>
      </c>
      <c r="E158" s="51">
        <v>38139.038060000006</v>
      </c>
      <c r="F158" s="51">
        <v>346312.50333000004</v>
      </c>
      <c r="G158" s="51">
        <v>1150670.6891700001</v>
      </c>
      <c r="H158" s="51">
        <v>4449950.2422400005</v>
      </c>
      <c r="I158" s="51">
        <v>19.765040000000003</v>
      </c>
      <c r="J158" s="51">
        <v>480.40881999999999</v>
      </c>
      <c r="K158" s="51">
        <v>63969.588500000005</v>
      </c>
      <c r="L158" s="161">
        <v>34429.827560000005</v>
      </c>
      <c r="M158" s="51">
        <v>98899.589920000013</v>
      </c>
      <c r="N158" s="161">
        <v>61204.042119999998</v>
      </c>
      <c r="O158" s="161"/>
      <c r="P158" s="51">
        <v>50151.849349998869</v>
      </c>
      <c r="Q158" s="198"/>
    </row>
    <row r="159" spans="1:17" s="41" customFormat="1" ht="15" customHeight="1" x14ac:dyDescent="0.3">
      <c r="A159" s="160" t="s">
        <v>42</v>
      </c>
      <c r="B159" s="51">
        <v>7358596.456269999</v>
      </c>
      <c r="C159" s="51">
        <v>3262404.6780700004</v>
      </c>
      <c r="D159" s="51">
        <v>1362805.7148699998</v>
      </c>
      <c r="E159" s="51">
        <v>79282.724570000006</v>
      </c>
      <c r="F159" s="51">
        <v>497557.66323999997</v>
      </c>
      <c r="G159" s="51">
        <v>1663585.2963100001</v>
      </c>
      <c r="H159" s="51">
        <v>6865636.0770599991</v>
      </c>
      <c r="I159" s="51">
        <v>10113.16027</v>
      </c>
      <c r="J159" s="51">
        <v>288.77565000000004</v>
      </c>
      <c r="K159" s="51">
        <v>335532.64009</v>
      </c>
      <c r="L159" s="161">
        <v>55310.225159999987</v>
      </c>
      <c r="M159" s="51">
        <v>401244.80116999999</v>
      </c>
      <c r="N159" s="161">
        <v>91715.578040000008</v>
      </c>
      <c r="O159" s="161"/>
      <c r="P159" s="51">
        <v>-1487138.6993399989</v>
      </c>
      <c r="Q159" s="198"/>
    </row>
    <row r="160" spans="1:17" s="41" customFormat="1" ht="15" customHeight="1" x14ac:dyDescent="0.3">
      <c r="A160" s="160" t="s">
        <v>43</v>
      </c>
      <c r="B160" s="51">
        <v>8425414.2331600003</v>
      </c>
      <c r="C160" s="51">
        <v>3785166.9163299999</v>
      </c>
      <c r="D160" s="51">
        <v>1547576.15197</v>
      </c>
      <c r="E160" s="51">
        <v>95576.089009999996</v>
      </c>
      <c r="F160" s="51">
        <v>838638.36107999994</v>
      </c>
      <c r="G160" s="51">
        <v>1752415.40392</v>
      </c>
      <c r="H160" s="51">
        <v>8019372.9223100003</v>
      </c>
      <c r="I160" s="51">
        <v>3740.6283399999998</v>
      </c>
      <c r="J160" s="51">
        <v>314.31270000000001</v>
      </c>
      <c r="K160" s="51">
        <v>196649.88478000002</v>
      </c>
      <c r="L160" s="161">
        <v>97234.759730000005</v>
      </c>
      <c r="M160" s="51">
        <v>297939.58555000002</v>
      </c>
      <c r="N160" s="161">
        <v>108101.72529999999</v>
      </c>
      <c r="O160" s="161"/>
      <c r="P160" s="51">
        <v>-1496563.5858600019</v>
      </c>
      <c r="Q160" s="198"/>
    </row>
    <row r="161" spans="1:18" s="41" customFormat="1" ht="15" customHeight="1" x14ac:dyDescent="0.3">
      <c r="A161" s="160" t="s">
        <v>44</v>
      </c>
      <c r="B161" s="51">
        <v>2662226.5829000003</v>
      </c>
      <c r="C161" s="51">
        <v>1411254.1326000001</v>
      </c>
      <c r="D161" s="51">
        <v>285560.17014999996</v>
      </c>
      <c r="E161" s="51">
        <v>33526.597710000002</v>
      </c>
      <c r="F161" s="51">
        <v>203676.81727999996</v>
      </c>
      <c r="G161" s="51">
        <v>595912.02580000006</v>
      </c>
      <c r="H161" s="51">
        <v>2529929.7435400002</v>
      </c>
      <c r="I161" s="51">
        <v>1974.3802000000001</v>
      </c>
      <c r="J161" s="51">
        <v>231.15395999999998</v>
      </c>
      <c r="K161" s="51">
        <v>30585.734250000001</v>
      </c>
      <c r="L161" s="161">
        <v>60131.07129</v>
      </c>
      <c r="M161" s="51">
        <v>92922.339700000011</v>
      </c>
      <c r="N161" s="161">
        <v>39374.499659999994</v>
      </c>
      <c r="O161" s="161"/>
      <c r="P161" s="51">
        <v>-60031.481960000005</v>
      </c>
      <c r="Q161" s="198"/>
    </row>
    <row r="162" spans="1:18" s="41" customFormat="1" ht="15" customHeight="1" x14ac:dyDescent="0.3">
      <c r="A162" s="160" t="s">
        <v>45</v>
      </c>
      <c r="B162" s="51">
        <v>8582087.9289699998</v>
      </c>
      <c r="C162" s="51">
        <v>3687651.2165200002</v>
      </c>
      <c r="D162" s="51">
        <v>1142448.27501</v>
      </c>
      <c r="E162" s="51">
        <v>126927.80936</v>
      </c>
      <c r="F162" s="51">
        <v>701841.94451000006</v>
      </c>
      <c r="G162" s="51">
        <v>2031184.9841399996</v>
      </c>
      <c r="H162" s="51">
        <v>7690054.2295399997</v>
      </c>
      <c r="I162" s="51">
        <v>-718.65615000000003</v>
      </c>
      <c r="J162" s="51">
        <v>367.0847</v>
      </c>
      <c r="K162" s="51">
        <v>719722.80625000002</v>
      </c>
      <c r="L162" s="161">
        <v>73398.798819999996</v>
      </c>
      <c r="M162" s="51">
        <v>792770.03362</v>
      </c>
      <c r="N162" s="161">
        <v>99263.665810000006</v>
      </c>
      <c r="O162" s="161"/>
      <c r="P162" s="51">
        <v>32632.270679999143</v>
      </c>
      <c r="Q162" s="198"/>
    </row>
    <row r="163" spans="1:18" s="41" customFormat="1" ht="15" customHeight="1" x14ac:dyDescent="0.3">
      <c r="A163" s="160" t="s">
        <v>46</v>
      </c>
      <c r="B163" s="51">
        <v>1744019.2761300001</v>
      </c>
      <c r="C163" s="51">
        <v>953296.37014000013</v>
      </c>
      <c r="D163" s="51">
        <v>197075.52042000004</v>
      </c>
      <c r="E163" s="51">
        <v>23012.729670000001</v>
      </c>
      <c r="F163" s="51">
        <v>105851.26901000002</v>
      </c>
      <c r="G163" s="51">
        <v>374195.73205999995</v>
      </c>
      <c r="H163" s="51">
        <v>1653431.6213000002</v>
      </c>
      <c r="I163" s="51">
        <v>15.35422</v>
      </c>
      <c r="J163" s="51">
        <v>215.86860999999999</v>
      </c>
      <c r="K163" s="51">
        <v>45984.90711</v>
      </c>
      <c r="L163" s="161">
        <v>17978.251509999998</v>
      </c>
      <c r="M163" s="51">
        <v>64194.381450000001</v>
      </c>
      <c r="N163" s="161">
        <v>26393.273379999999</v>
      </c>
      <c r="O163" s="161"/>
      <c r="P163" s="51">
        <v>-600571.7912100004</v>
      </c>
      <c r="Q163" s="198"/>
    </row>
    <row r="164" spans="1:18" s="41" customFormat="1" ht="15" customHeight="1" x14ac:dyDescent="0.3">
      <c r="A164" s="160" t="s">
        <v>47</v>
      </c>
      <c r="B164" s="51">
        <v>7400029.5153300008</v>
      </c>
      <c r="C164" s="51">
        <v>3597025.4885200001</v>
      </c>
      <c r="D164" s="51">
        <v>1101364.4510899999</v>
      </c>
      <c r="E164" s="51">
        <v>109298.97619999999</v>
      </c>
      <c r="F164" s="51">
        <v>411475.5695199999</v>
      </c>
      <c r="G164" s="51">
        <v>1886852.0164999999</v>
      </c>
      <c r="H164" s="51">
        <v>7106016.5018300004</v>
      </c>
      <c r="I164" s="51">
        <v>3828.03116</v>
      </c>
      <c r="J164" s="51">
        <v>663.71324000000004</v>
      </c>
      <c r="K164" s="51">
        <v>102389.30061999999</v>
      </c>
      <c r="L164" s="161">
        <v>86747.266680000001</v>
      </c>
      <c r="M164" s="51">
        <v>193628.31169999999</v>
      </c>
      <c r="N164" s="161">
        <v>100384.7018</v>
      </c>
      <c r="O164" s="161"/>
      <c r="P164" s="51">
        <v>-859076.42261999939</v>
      </c>
      <c r="Q164" s="198"/>
    </row>
    <row r="165" spans="1:18" s="41" customFormat="1" ht="15" customHeight="1" x14ac:dyDescent="0.3">
      <c r="A165" s="160" t="s">
        <v>48</v>
      </c>
      <c r="B165" s="51">
        <v>4981897.2631799998</v>
      </c>
      <c r="C165" s="51">
        <v>2723613.4594299998</v>
      </c>
      <c r="D165" s="51">
        <v>515445.39849999995</v>
      </c>
      <c r="E165" s="51">
        <v>46944.217810000002</v>
      </c>
      <c r="F165" s="51">
        <v>309198.8588000001</v>
      </c>
      <c r="G165" s="51">
        <v>1390304.0459100001</v>
      </c>
      <c r="H165" s="51">
        <v>4985505.9804499997</v>
      </c>
      <c r="I165" s="51">
        <v>0</v>
      </c>
      <c r="J165" s="51">
        <v>437.72996999999998</v>
      </c>
      <c r="K165" s="51">
        <v>-128682.77103</v>
      </c>
      <c r="L165" s="161">
        <v>48456.276449999998</v>
      </c>
      <c r="M165" s="51">
        <v>-79788.764610000013</v>
      </c>
      <c r="N165" s="161">
        <v>76180.047340000005</v>
      </c>
      <c r="O165" s="161"/>
      <c r="P165" s="51">
        <v>-1335550.3854</v>
      </c>
      <c r="Q165" s="198"/>
    </row>
    <row r="166" spans="1:18" s="41" customFormat="1" ht="15" customHeight="1" x14ac:dyDescent="0.3">
      <c r="A166" s="160" t="s">
        <v>49</v>
      </c>
      <c r="B166" s="51">
        <v>5515424.3954999996</v>
      </c>
      <c r="C166" s="51">
        <v>2814566.5253099995</v>
      </c>
      <c r="D166" s="51">
        <v>904340.53414000012</v>
      </c>
      <c r="E166" s="51">
        <v>67337.659379999997</v>
      </c>
      <c r="F166" s="51">
        <v>351937.63870999997</v>
      </c>
      <c r="G166" s="51">
        <v>1124967.2909300001</v>
      </c>
      <c r="H166" s="51">
        <v>5263149.6484699994</v>
      </c>
      <c r="I166" s="51">
        <v>4936.8618799999995</v>
      </c>
      <c r="J166" s="51">
        <v>223.55459999999999</v>
      </c>
      <c r="K166" s="51">
        <v>108218.13188</v>
      </c>
      <c r="L166" s="161">
        <v>59774.552009999999</v>
      </c>
      <c r="M166" s="51">
        <v>173153.10037</v>
      </c>
      <c r="N166" s="161">
        <v>79121.646659999999</v>
      </c>
      <c r="O166" s="161"/>
      <c r="P166" s="51">
        <v>-1762355.2651400003</v>
      </c>
      <c r="Q166" s="198"/>
    </row>
    <row r="167" spans="1:18" s="41" customFormat="1" ht="15" customHeight="1" thickBot="1" x14ac:dyDescent="0.35">
      <c r="A167" s="160" t="s">
        <v>50</v>
      </c>
      <c r="B167" s="51">
        <v>2374900.1803199993</v>
      </c>
      <c r="C167" s="51">
        <v>1086482.5395099998</v>
      </c>
      <c r="D167" s="51">
        <v>429321.61330999999</v>
      </c>
      <c r="E167" s="51">
        <v>29193.10439</v>
      </c>
      <c r="F167" s="51">
        <v>243332.35633999997</v>
      </c>
      <c r="G167" s="51">
        <v>490151.21815000003</v>
      </c>
      <c r="H167" s="51">
        <v>2278480.8316999995</v>
      </c>
      <c r="I167" s="51">
        <v>25.676479999999998</v>
      </c>
      <c r="J167" s="51">
        <v>91.579160000000002</v>
      </c>
      <c r="K167" s="51">
        <v>39812.202689999998</v>
      </c>
      <c r="L167" s="161">
        <v>25490.678879999999</v>
      </c>
      <c r="M167" s="51">
        <v>65420.137210000001</v>
      </c>
      <c r="N167" s="161">
        <v>30999.21141</v>
      </c>
      <c r="O167" s="161"/>
      <c r="P167" s="51">
        <v>-169045.92390999896</v>
      </c>
      <c r="Q167" s="198"/>
    </row>
    <row r="168" spans="1:18" s="41" customFormat="1" ht="5.25" customHeight="1" thickTop="1" x14ac:dyDescent="0.3">
      <c r="A168" s="164"/>
      <c r="B168" s="113"/>
      <c r="C168" s="113"/>
      <c r="D168" s="113"/>
      <c r="E168" s="113"/>
      <c r="F168" s="113"/>
      <c r="G168" s="113"/>
      <c r="H168" s="113"/>
      <c r="I168" s="113"/>
      <c r="J168" s="113"/>
      <c r="K168" s="113"/>
      <c r="L168" s="199"/>
      <c r="M168" s="113"/>
      <c r="N168" s="199"/>
      <c r="O168" s="199"/>
      <c r="P168" s="113"/>
    </row>
    <row r="169" spans="1:18" s="41" customFormat="1" ht="15" customHeight="1" x14ac:dyDescent="0.3">
      <c r="A169" s="1005" t="s">
        <v>575</v>
      </c>
      <c r="B169" s="1005"/>
      <c r="C169" s="1005"/>
      <c r="D169" s="1005"/>
      <c r="E169" s="1005"/>
      <c r="F169" s="1005"/>
      <c r="G169" s="1005"/>
      <c r="H169" s="1005"/>
      <c r="I169" s="1005"/>
      <c r="J169" s="1005"/>
      <c r="K169" s="1005"/>
      <c r="L169" s="1005"/>
      <c r="M169" s="1005"/>
      <c r="N169" s="1005"/>
      <c r="O169" s="1005"/>
      <c r="P169" s="1005"/>
      <c r="Q169" s="54"/>
      <c r="R169" s="54"/>
    </row>
    <row r="170" spans="1:18" s="41" customFormat="1" ht="15" customHeight="1" x14ac:dyDescent="0.3">
      <c r="A170" s="1214" t="s">
        <v>189</v>
      </c>
      <c r="B170" s="1214"/>
      <c r="C170" s="1214"/>
      <c r="D170" s="1214"/>
      <c r="E170" s="1214"/>
      <c r="F170" s="1214"/>
      <c r="G170" s="1214"/>
      <c r="H170" s="1214"/>
      <c r="I170" s="1214"/>
      <c r="J170" s="1214"/>
      <c r="K170" s="1214"/>
      <c r="L170" s="1214"/>
      <c r="M170" s="1214"/>
      <c r="N170" s="1214"/>
      <c r="O170" s="1214"/>
      <c r="P170" s="1214"/>
      <c r="Q170" s="57"/>
      <c r="R170" s="57"/>
    </row>
    <row r="171" spans="1:18" s="41" customFormat="1" ht="15" customHeight="1" x14ac:dyDescent="0.3">
      <c r="A171" s="1026"/>
      <c r="B171" s="1026"/>
      <c r="C171" s="1026"/>
      <c r="D171" s="1026"/>
      <c r="E171" s="1026"/>
      <c r="F171" s="1026"/>
      <c r="G171" s="1026"/>
      <c r="H171" s="1026"/>
      <c r="I171" s="1026"/>
      <c r="J171" s="1026"/>
      <c r="K171" s="1026"/>
      <c r="L171" s="1026"/>
      <c r="M171" s="58"/>
      <c r="N171" s="58"/>
      <c r="O171" s="58"/>
      <c r="P171" s="58"/>
      <c r="Q171" s="58"/>
      <c r="R171" s="58"/>
    </row>
    <row r="174" spans="1:18" x14ac:dyDescent="0.2"/>
    <row r="175" spans="1:18" x14ac:dyDescent="0.2"/>
    <row r="176" spans="1:18" x14ac:dyDescent="0.2"/>
    <row r="177" x14ac:dyDescent="0.2"/>
  </sheetData>
  <mergeCells count="40">
    <mergeCell ref="A2:J2"/>
    <mergeCell ref="A72:E72"/>
    <mergeCell ref="A74:A75"/>
    <mergeCell ref="B74:B75"/>
    <mergeCell ref="C74:D74"/>
    <mergeCell ref="E74:E75"/>
    <mergeCell ref="A68:J68"/>
    <mergeCell ref="A3:J3"/>
    <mergeCell ref="A5:A7"/>
    <mergeCell ref="B5:B7"/>
    <mergeCell ref="C5:D6"/>
    <mergeCell ref="E5:E7"/>
    <mergeCell ref="F5:F7"/>
    <mergeCell ref="G5:G7"/>
    <mergeCell ref="H5:H7"/>
    <mergeCell ref="J5:J7"/>
    <mergeCell ref="A116:E116"/>
    <mergeCell ref="A117:E117"/>
    <mergeCell ref="A121:P121"/>
    <mergeCell ref="A122:A128"/>
    <mergeCell ref="B122:N123"/>
    <mergeCell ref="O122:O128"/>
    <mergeCell ref="P122:P128"/>
    <mergeCell ref="B124:B128"/>
    <mergeCell ref="C124:C128"/>
    <mergeCell ref="D124:D128"/>
    <mergeCell ref="E124:E128"/>
    <mergeCell ref="F124:F128"/>
    <mergeCell ref="G124:G128"/>
    <mergeCell ref="H124:H128"/>
    <mergeCell ref="I124:M125"/>
    <mergeCell ref="A171:L171"/>
    <mergeCell ref="N124:N128"/>
    <mergeCell ref="I126:I128"/>
    <mergeCell ref="J126:J128"/>
    <mergeCell ref="K126:K128"/>
    <mergeCell ref="L126:L128"/>
    <mergeCell ref="M126:M128"/>
    <mergeCell ref="A169:P169"/>
    <mergeCell ref="A170:P170"/>
  </mergeCells>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fitToPage="1"/>
  </sheetPr>
  <dimension ref="A1:Z172"/>
  <sheetViews>
    <sheetView showGridLines="0" zoomScaleNormal="100" workbookViewId="0"/>
  </sheetViews>
  <sheetFormatPr baseColWidth="10" defaultColWidth="0" defaultRowHeight="15" zeroHeight="1" x14ac:dyDescent="0.2"/>
  <cols>
    <col min="1" max="1" width="44.140625" style="8" customWidth="1"/>
    <col min="2" max="3" width="14.140625" style="8" customWidth="1"/>
    <col min="4" max="4" width="14.85546875" style="8" customWidth="1"/>
    <col min="5" max="5" width="14" style="8" customWidth="1"/>
    <col min="6" max="6" width="13.42578125" style="8" customWidth="1"/>
    <col min="7" max="7" width="13.7109375" style="8" customWidth="1"/>
    <col min="8" max="8" width="13.140625" style="8" customWidth="1"/>
    <col min="9" max="9" width="15.85546875" style="8" customWidth="1"/>
    <col min="10" max="10" width="17.85546875" style="8" customWidth="1"/>
    <col min="11" max="11" width="17.140625" style="8" customWidth="1"/>
    <col min="12" max="12" width="14.85546875" style="8" customWidth="1"/>
    <col min="13" max="13" width="11.42578125" style="8" customWidth="1"/>
    <col min="14" max="14" width="12.85546875" style="8" customWidth="1"/>
    <col min="15" max="16" width="11.42578125" style="8" customWidth="1"/>
    <col min="17" max="17" width="4.5703125" style="8" customWidth="1"/>
    <col min="18" max="18" width="0" style="8" hidden="1" customWidth="1"/>
    <col min="19" max="16384" width="11.42578125" style="8" hidden="1"/>
  </cols>
  <sheetData>
    <row r="1" spans="1:26" s="59" customFormat="1" ht="15" customHeight="1" x14ac:dyDescent="0.2">
      <c r="A1" s="36"/>
      <c r="B1" s="61"/>
      <c r="C1" s="61"/>
      <c r="D1" s="61"/>
      <c r="E1" s="61"/>
      <c r="F1" s="61"/>
      <c r="G1" s="61"/>
      <c r="H1" s="61"/>
      <c r="I1" s="61"/>
      <c r="J1" s="61"/>
    </row>
    <row r="2" spans="1:26" s="5" customFormat="1" ht="15" customHeight="1" x14ac:dyDescent="0.2">
      <c r="A2" s="914" t="s">
        <v>506</v>
      </c>
      <c r="B2" s="914"/>
      <c r="C2" s="914"/>
      <c r="D2" s="914"/>
      <c r="E2" s="914"/>
      <c r="F2" s="914"/>
      <c r="G2" s="914"/>
      <c r="H2" s="914"/>
      <c r="I2" s="914"/>
      <c r="J2" s="914"/>
      <c r="K2" s="871"/>
      <c r="L2" s="871"/>
      <c r="M2" s="871"/>
      <c r="N2" s="871"/>
      <c r="O2" s="871"/>
      <c r="P2" s="871"/>
      <c r="Q2" s="629"/>
      <c r="R2" s="629"/>
      <c r="S2" s="629"/>
      <c r="T2" s="629"/>
      <c r="U2" s="629"/>
      <c r="V2" s="629"/>
      <c r="W2" s="629"/>
      <c r="X2" s="629"/>
      <c r="Y2" s="629"/>
      <c r="Z2" s="629"/>
    </row>
    <row r="3" spans="1:26" s="634" customFormat="1" ht="35.1" customHeight="1" thickBot="1" x14ac:dyDescent="0.25">
      <c r="A3" s="1121" t="s">
        <v>1311</v>
      </c>
      <c r="B3" s="915"/>
      <c r="C3" s="915"/>
      <c r="D3" s="915"/>
      <c r="E3" s="915"/>
      <c r="F3" s="915"/>
      <c r="G3" s="915"/>
      <c r="H3" s="915"/>
      <c r="I3" s="915"/>
      <c r="J3" s="915"/>
    </row>
    <row r="4" spans="1:26" ht="21" customHeight="1" thickTop="1" x14ac:dyDescent="0.2">
      <c r="A4" s="1209" t="s">
        <v>53</v>
      </c>
      <c r="B4" s="1184" t="s">
        <v>235</v>
      </c>
      <c r="C4" s="1187" t="s">
        <v>140</v>
      </c>
      <c r="D4" s="1187"/>
      <c r="E4" s="1184" t="s">
        <v>236</v>
      </c>
      <c r="F4" s="1184" t="s">
        <v>237</v>
      </c>
      <c r="G4" s="1184" t="s">
        <v>238</v>
      </c>
      <c r="H4" s="1184" t="s">
        <v>239</v>
      </c>
      <c r="I4" s="63" t="s">
        <v>120</v>
      </c>
      <c r="J4" s="1189" t="s">
        <v>191</v>
      </c>
    </row>
    <row r="5" spans="1:26" ht="10.5" customHeight="1" thickBot="1" x14ac:dyDescent="0.25">
      <c r="A5" s="1210"/>
      <c r="B5" s="1185"/>
      <c r="C5" s="1188"/>
      <c r="D5" s="1188"/>
      <c r="E5" s="1185"/>
      <c r="F5" s="1185"/>
      <c r="G5" s="1185"/>
      <c r="H5" s="1185"/>
      <c r="I5" s="168" t="s">
        <v>18</v>
      </c>
      <c r="J5" s="1190"/>
    </row>
    <row r="6" spans="1:26" ht="26.25" customHeight="1" thickBot="1" x14ac:dyDescent="0.25">
      <c r="A6" s="1211"/>
      <c r="B6" s="1186"/>
      <c r="C6" s="170" t="s">
        <v>240</v>
      </c>
      <c r="D6" s="170" t="s">
        <v>241</v>
      </c>
      <c r="E6" s="1186"/>
      <c r="F6" s="1186"/>
      <c r="G6" s="1186"/>
      <c r="H6" s="1186"/>
      <c r="I6" s="64" t="s">
        <v>120</v>
      </c>
      <c r="J6" s="1191"/>
    </row>
    <row r="7" spans="1:26" ht="15" customHeight="1" thickTop="1" x14ac:dyDescent="0.2">
      <c r="A7" s="65"/>
      <c r="B7" s="67"/>
      <c r="C7" s="65"/>
      <c r="D7" s="65"/>
      <c r="E7" s="65"/>
      <c r="F7" s="67"/>
      <c r="G7" s="67"/>
      <c r="H7" s="65"/>
      <c r="I7" s="65"/>
      <c r="J7" s="65"/>
    </row>
    <row r="8" spans="1:26" ht="15" customHeight="1" x14ac:dyDescent="0.2">
      <c r="A8" s="167" t="s">
        <v>54</v>
      </c>
      <c r="B8" s="179"/>
      <c r="C8" s="179"/>
      <c r="D8" s="179"/>
      <c r="E8" s="179"/>
      <c r="F8" s="179"/>
      <c r="G8" s="180"/>
      <c r="H8" s="179"/>
      <c r="I8" s="181"/>
      <c r="J8" s="188"/>
    </row>
    <row r="9" spans="1:26" ht="15" customHeight="1" x14ac:dyDescent="0.2">
      <c r="A9" s="69"/>
      <c r="B9" s="71"/>
      <c r="C9" s="72"/>
      <c r="D9" s="71"/>
      <c r="E9" s="71"/>
      <c r="F9" s="71"/>
      <c r="G9" s="71"/>
      <c r="H9" s="71"/>
      <c r="I9" s="73"/>
      <c r="J9" s="188"/>
    </row>
    <row r="10" spans="1:26" ht="15" customHeight="1" x14ac:dyDescent="0.2">
      <c r="A10" s="74" t="s">
        <v>192</v>
      </c>
      <c r="B10" s="75">
        <v>28624036.541900001</v>
      </c>
      <c r="C10" s="75">
        <v>103274322.22739998</v>
      </c>
      <c r="D10" s="75">
        <v>21727436.0482</v>
      </c>
      <c r="E10" s="75">
        <v>125001758.27559999</v>
      </c>
      <c r="F10" s="75">
        <v>36105851.686510012</v>
      </c>
      <c r="G10" s="75">
        <v>14976747.264719998</v>
      </c>
      <c r="H10" s="75">
        <v>1003248.49736</v>
      </c>
      <c r="I10" s="75">
        <v>205711642.26609001</v>
      </c>
      <c r="J10" s="200">
        <v>68.261294447343445</v>
      </c>
    </row>
    <row r="11" spans="1:26" ht="15" customHeight="1" x14ac:dyDescent="0.2">
      <c r="A11" s="74" t="s">
        <v>242</v>
      </c>
      <c r="B11" s="75">
        <v>0</v>
      </c>
      <c r="C11" s="75">
        <v>55934048.205839999</v>
      </c>
      <c r="D11" s="75">
        <v>1161287.1884100004</v>
      </c>
      <c r="E11" s="75">
        <v>57095335.394249991</v>
      </c>
      <c r="F11" s="75">
        <v>1926011.0249699997</v>
      </c>
      <c r="G11" s="75">
        <v>0</v>
      </c>
      <c r="H11" s="75">
        <v>835437.88684000005</v>
      </c>
      <c r="I11" s="75">
        <v>59856784.306059994</v>
      </c>
      <c r="J11" s="200">
        <v>19.862276792783241</v>
      </c>
    </row>
    <row r="12" spans="1:26" ht="15" customHeight="1" x14ac:dyDescent="0.2">
      <c r="A12" s="171" t="s">
        <v>243</v>
      </c>
      <c r="B12" s="75">
        <v>28624036.541900001</v>
      </c>
      <c r="C12" s="75">
        <v>159208370.43323997</v>
      </c>
      <c r="D12" s="75">
        <v>22888723.236609999</v>
      </c>
      <c r="E12" s="75">
        <v>182097093.66984999</v>
      </c>
      <c r="F12" s="75">
        <v>38031862.711480014</v>
      </c>
      <c r="G12" s="75">
        <v>14976747.264719998</v>
      </c>
      <c r="H12" s="75">
        <v>1838686.3842000002</v>
      </c>
      <c r="I12" s="75">
        <v>265568426.57214999</v>
      </c>
      <c r="J12" s="200">
        <v>88.12357124012668</v>
      </c>
    </row>
    <row r="13" spans="1:26" ht="15" customHeight="1" x14ac:dyDescent="0.2">
      <c r="A13" s="78" t="s">
        <v>295</v>
      </c>
      <c r="B13" s="75">
        <v>2562771.8199199997</v>
      </c>
      <c r="C13" s="75">
        <v>20514175.772760004</v>
      </c>
      <c r="D13" s="75">
        <v>5312728.4150299998</v>
      </c>
      <c r="E13" s="75">
        <v>25826904.187789999</v>
      </c>
      <c r="F13" s="75">
        <v>4954231.3400799995</v>
      </c>
      <c r="G13" s="75">
        <v>1678133.5536299997</v>
      </c>
      <c r="H13" s="75">
        <v>768661.34397000005</v>
      </c>
      <c r="I13" s="75">
        <v>35790702.245389998</v>
      </c>
      <c r="J13" s="200">
        <v>11.876428759873317</v>
      </c>
    </row>
    <row r="14" spans="1:26" ht="15" customHeight="1" x14ac:dyDescent="0.2">
      <c r="A14" s="78" t="s">
        <v>296</v>
      </c>
      <c r="B14" s="75">
        <v>1421825.6004699999</v>
      </c>
      <c r="C14" s="75">
        <v>3552281.6580400001</v>
      </c>
      <c r="D14" s="75">
        <v>45423.752110000001</v>
      </c>
      <c r="E14" s="75">
        <v>3597705.4101499999</v>
      </c>
      <c r="F14" s="75">
        <v>4117274.5646699998</v>
      </c>
      <c r="G14" s="75">
        <v>4479.9480400000002</v>
      </c>
      <c r="H14" s="75">
        <v>2207.6902599999999</v>
      </c>
      <c r="I14" s="75">
        <v>9143493.2135899998</v>
      </c>
      <c r="J14" s="200">
        <v>3.0340853616968055</v>
      </c>
    </row>
    <row r="15" spans="1:26" ht="15" customHeight="1" x14ac:dyDescent="0.2">
      <c r="A15" s="78" t="s">
        <v>297</v>
      </c>
      <c r="B15" s="75">
        <v>1140946.21945</v>
      </c>
      <c r="C15" s="75">
        <v>16961894.114720002</v>
      </c>
      <c r="D15" s="75">
        <v>5267304.66292</v>
      </c>
      <c r="E15" s="75">
        <v>22229198.77764</v>
      </c>
      <c r="F15" s="75">
        <v>836956.77541000012</v>
      </c>
      <c r="G15" s="75">
        <v>1673653.6055899998</v>
      </c>
      <c r="H15" s="75">
        <v>766453.6537100001</v>
      </c>
      <c r="I15" s="75">
        <v>26647209.031800002</v>
      </c>
      <c r="J15" s="200">
        <v>8.8423433981765136</v>
      </c>
    </row>
    <row r="16" spans="1:26" ht="15" customHeight="1" x14ac:dyDescent="0.2">
      <c r="A16" s="167" t="s">
        <v>199</v>
      </c>
      <c r="B16" s="75">
        <v>31186808.361820001</v>
      </c>
      <c r="C16" s="75">
        <v>179722546.20599997</v>
      </c>
      <c r="D16" s="75">
        <v>28201451.651639998</v>
      </c>
      <c r="E16" s="75">
        <v>207923997.85764</v>
      </c>
      <c r="F16" s="75">
        <v>42986094.051560014</v>
      </c>
      <c r="G16" s="75">
        <v>16654880.818349998</v>
      </c>
      <c r="H16" s="75">
        <v>2607347.72817</v>
      </c>
      <c r="I16" s="75">
        <v>301359128.81753999</v>
      </c>
      <c r="J16" s="200">
        <v>100</v>
      </c>
    </row>
    <row r="17" spans="1:10" ht="15" customHeight="1" x14ac:dyDescent="0.2">
      <c r="A17" s="82"/>
      <c r="B17" s="75">
        <v>0</v>
      </c>
      <c r="C17" s="75">
        <v>0</v>
      </c>
      <c r="D17" s="75">
        <v>0</v>
      </c>
      <c r="E17" s="75">
        <v>0</v>
      </c>
      <c r="F17" s="75">
        <v>0</v>
      </c>
      <c r="G17" s="75">
        <v>0</v>
      </c>
      <c r="H17" s="75">
        <v>0</v>
      </c>
      <c r="I17" s="75">
        <v>0</v>
      </c>
      <c r="J17" s="200"/>
    </row>
    <row r="18" spans="1:10" ht="15" customHeight="1" x14ac:dyDescent="0.2">
      <c r="A18" s="167" t="s">
        <v>338</v>
      </c>
      <c r="B18" s="75">
        <v>0</v>
      </c>
      <c r="C18" s="75">
        <v>0</v>
      </c>
      <c r="D18" s="75">
        <v>0</v>
      </c>
      <c r="E18" s="75">
        <v>0</v>
      </c>
      <c r="F18" s="75">
        <v>0</v>
      </c>
      <c r="G18" s="75">
        <v>0</v>
      </c>
      <c r="H18" s="75">
        <v>0</v>
      </c>
      <c r="I18" s="75">
        <v>0</v>
      </c>
      <c r="J18" s="200"/>
    </row>
    <row r="19" spans="1:10" ht="15" customHeight="1" x14ac:dyDescent="0.2">
      <c r="A19" s="69"/>
      <c r="B19" s="75">
        <v>0</v>
      </c>
      <c r="C19" s="75">
        <v>0</v>
      </c>
      <c r="D19" s="75">
        <v>0</v>
      </c>
      <c r="E19" s="75">
        <v>0</v>
      </c>
      <c r="F19" s="75">
        <v>0</v>
      </c>
      <c r="G19" s="75">
        <v>0</v>
      </c>
      <c r="H19" s="75">
        <v>0</v>
      </c>
      <c r="I19" s="75">
        <v>0</v>
      </c>
      <c r="J19" s="200"/>
    </row>
    <row r="20" spans="1:10" ht="15" customHeight="1" x14ac:dyDescent="0.2">
      <c r="A20" s="74" t="s">
        <v>247</v>
      </c>
      <c r="B20" s="75">
        <v>6430965.7432899978</v>
      </c>
      <c r="C20" s="75">
        <v>92062364.482230008</v>
      </c>
      <c r="D20" s="75">
        <v>27915989.009880006</v>
      </c>
      <c r="E20" s="75">
        <v>119978353.49210998</v>
      </c>
      <c r="F20" s="75">
        <v>784670.94192999997</v>
      </c>
      <c r="G20" s="75">
        <v>3964090.1552800001</v>
      </c>
      <c r="H20" s="75">
        <v>4068815.3423699997</v>
      </c>
      <c r="I20" s="75">
        <v>135226895.67497995</v>
      </c>
      <c r="J20" s="200">
        <v>44.872340919479505</v>
      </c>
    </row>
    <row r="21" spans="1:10" ht="15" customHeight="1" x14ac:dyDescent="0.2">
      <c r="A21" s="82" t="s">
        <v>299</v>
      </c>
      <c r="B21" s="75">
        <v>1817983.0287900001</v>
      </c>
      <c r="C21" s="75">
        <v>29522232.645679999</v>
      </c>
      <c r="D21" s="75">
        <v>10044823.007159999</v>
      </c>
      <c r="E21" s="75">
        <v>39567055.652840011</v>
      </c>
      <c r="F21" s="75">
        <v>14278.054630000001</v>
      </c>
      <c r="G21" s="75">
        <v>199238.57787000001</v>
      </c>
      <c r="H21" s="75">
        <v>1483660.3075599996</v>
      </c>
      <c r="I21" s="75">
        <v>43082215.621689998</v>
      </c>
      <c r="J21" s="200">
        <v>14.295971650413957</v>
      </c>
    </row>
    <row r="22" spans="1:10" ht="15" customHeight="1" x14ac:dyDescent="0.2">
      <c r="A22" s="74" t="s">
        <v>249</v>
      </c>
      <c r="B22" s="75">
        <v>159507.20019999999</v>
      </c>
      <c r="C22" s="75">
        <v>2634549.9883600003</v>
      </c>
      <c r="D22" s="75">
        <v>839083.29121000005</v>
      </c>
      <c r="E22" s="75">
        <v>3473633.2795700002</v>
      </c>
      <c r="F22" s="75">
        <v>3233.9336699999999</v>
      </c>
      <c r="G22" s="75">
        <v>323179.01814999996</v>
      </c>
      <c r="H22" s="75">
        <v>124124.65443000001</v>
      </c>
      <c r="I22" s="75">
        <v>4083678.0860200003</v>
      </c>
      <c r="J22" s="200">
        <v>1.3550869031389097</v>
      </c>
    </row>
    <row r="23" spans="1:10" ht="15" customHeight="1" x14ac:dyDescent="0.2">
      <c r="A23" s="74" t="s">
        <v>300</v>
      </c>
      <c r="B23" s="75">
        <v>628623.81660000002</v>
      </c>
      <c r="C23" s="75">
        <v>9594070.9113999996</v>
      </c>
      <c r="D23" s="75">
        <v>3127354.3169</v>
      </c>
      <c r="E23" s="75">
        <v>12721425.228300001</v>
      </c>
      <c r="F23" s="75">
        <v>172958.40206999998</v>
      </c>
      <c r="G23" s="75">
        <v>8335456.9673099993</v>
      </c>
      <c r="H23" s="75">
        <v>462129.78474999999</v>
      </c>
      <c r="I23" s="75">
        <v>22320594.199030001</v>
      </c>
      <c r="J23" s="200">
        <v>7.4066427941342248</v>
      </c>
    </row>
    <row r="24" spans="1:10" ht="15" customHeight="1" x14ac:dyDescent="0.2">
      <c r="A24" s="74" t="s">
        <v>250</v>
      </c>
      <c r="B24" s="75">
        <v>8168949.1135100015</v>
      </c>
      <c r="C24" s="75">
        <v>41306135.473759994</v>
      </c>
      <c r="D24" s="75">
        <v>9729905.5947100017</v>
      </c>
      <c r="E24" s="75">
        <v>51036041.068470009</v>
      </c>
      <c r="F24" s="75">
        <v>7952743.0751199992</v>
      </c>
      <c r="G24" s="75">
        <v>1384063.63659</v>
      </c>
      <c r="H24" s="75">
        <v>1418039.8094200001</v>
      </c>
      <c r="I24" s="75">
        <v>69959836.703110024</v>
      </c>
      <c r="J24" s="200">
        <v>23.214772679233388</v>
      </c>
    </row>
    <row r="25" spans="1:10" ht="15" customHeight="1" x14ac:dyDescent="0.2">
      <c r="A25" s="82" t="s">
        <v>251</v>
      </c>
      <c r="B25" s="75">
        <v>1893121.5075100001</v>
      </c>
      <c r="C25" s="75">
        <v>0</v>
      </c>
      <c r="D25" s="75">
        <v>0</v>
      </c>
      <c r="E25" s="75">
        <v>0</v>
      </c>
      <c r="F25" s="75">
        <v>6791884.9435799988</v>
      </c>
      <c r="G25" s="75">
        <v>0</v>
      </c>
      <c r="H25" s="75">
        <v>0</v>
      </c>
      <c r="I25" s="75">
        <v>8685006.4510900006</v>
      </c>
      <c r="J25" s="200">
        <v>2.8819456988636301</v>
      </c>
    </row>
    <row r="26" spans="1:10" ht="15" customHeight="1" x14ac:dyDescent="0.2">
      <c r="A26" s="87" t="s">
        <v>425</v>
      </c>
      <c r="B26" s="75">
        <v>1893306.59981</v>
      </c>
      <c r="C26" s="75">
        <v>0</v>
      </c>
      <c r="D26" s="75">
        <v>0</v>
      </c>
      <c r="E26" s="75">
        <v>0</v>
      </c>
      <c r="F26" s="75">
        <v>9573032.4305399992</v>
      </c>
      <c r="G26" s="75">
        <v>0</v>
      </c>
      <c r="H26" s="75">
        <v>0</v>
      </c>
      <c r="I26" s="75">
        <v>11466339.03035</v>
      </c>
      <c r="J26" s="200">
        <v>3.8048752912649864</v>
      </c>
    </row>
    <row r="27" spans="1:10" ht="15" customHeight="1" x14ac:dyDescent="0.2">
      <c r="A27" s="87" t="s">
        <v>426</v>
      </c>
      <c r="B27" s="75">
        <v>0</v>
      </c>
      <c r="C27" s="75">
        <v>0</v>
      </c>
      <c r="D27" s="75">
        <v>0</v>
      </c>
      <c r="E27" s="75">
        <v>0</v>
      </c>
      <c r="F27" s="75">
        <v>0</v>
      </c>
      <c r="G27" s="75">
        <v>0</v>
      </c>
      <c r="H27" s="75">
        <v>0</v>
      </c>
      <c r="I27" s="75">
        <v>0</v>
      </c>
      <c r="J27" s="200">
        <v>0</v>
      </c>
    </row>
    <row r="28" spans="1:10" ht="15" customHeight="1" x14ac:dyDescent="0.2">
      <c r="A28" s="87" t="s">
        <v>371</v>
      </c>
      <c r="B28" s="75">
        <v>-31.011040000000001</v>
      </c>
      <c r="C28" s="75">
        <v>0</v>
      </c>
      <c r="D28" s="75">
        <v>0</v>
      </c>
      <c r="E28" s="75">
        <v>0</v>
      </c>
      <c r="F28" s="75">
        <v>-328.67565000000002</v>
      </c>
      <c r="G28" s="75">
        <v>0</v>
      </c>
      <c r="H28" s="75">
        <v>0</v>
      </c>
      <c r="I28" s="75">
        <v>-359.68669</v>
      </c>
      <c r="J28" s="200">
        <v>-1.193548346822355E-4</v>
      </c>
    </row>
    <row r="29" spans="1:10" ht="15" customHeight="1" x14ac:dyDescent="0.2">
      <c r="A29" s="87" t="s">
        <v>418</v>
      </c>
      <c r="B29" s="75">
        <v>-154.08126000000001</v>
      </c>
      <c r="C29" s="75">
        <v>0</v>
      </c>
      <c r="D29" s="75">
        <v>0</v>
      </c>
      <c r="E29" s="75">
        <v>0</v>
      </c>
      <c r="F29" s="75">
        <v>-166.61410000000001</v>
      </c>
      <c r="G29" s="75">
        <v>0</v>
      </c>
      <c r="H29" s="75">
        <v>0</v>
      </c>
      <c r="I29" s="75">
        <v>-320.69536000000005</v>
      </c>
      <c r="J29" s="200">
        <v>-1.0641634161152865E-4</v>
      </c>
    </row>
    <row r="30" spans="1:10" ht="15" customHeight="1" x14ac:dyDescent="0.2">
      <c r="A30" s="87" t="s">
        <v>427</v>
      </c>
      <c r="B30" s="75">
        <v>0</v>
      </c>
      <c r="C30" s="75">
        <v>0</v>
      </c>
      <c r="D30" s="75">
        <v>0</v>
      </c>
      <c r="E30" s="75">
        <v>0</v>
      </c>
      <c r="F30" s="75">
        <v>0</v>
      </c>
      <c r="G30" s="75">
        <v>0</v>
      </c>
      <c r="H30" s="75">
        <v>0</v>
      </c>
      <c r="I30" s="75">
        <v>0</v>
      </c>
      <c r="J30" s="200">
        <v>0</v>
      </c>
    </row>
    <row r="31" spans="1:10" ht="15" customHeight="1" x14ac:dyDescent="0.2">
      <c r="A31" s="87" t="s">
        <v>428</v>
      </c>
      <c r="B31" s="75">
        <v>0</v>
      </c>
      <c r="C31" s="75">
        <v>0</v>
      </c>
      <c r="D31" s="75">
        <v>0</v>
      </c>
      <c r="E31" s="75">
        <v>0</v>
      </c>
      <c r="F31" s="75">
        <v>-2780652.1972099999</v>
      </c>
      <c r="G31" s="75">
        <v>0</v>
      </c>
      <c r="H31" s="75">
        <v>0</v>
      </c>
      <c r="I31" s="75">
        <v>-2780652.1972099999</v>
      </c>
      <c r="J31" s="200">
        <v>-0.92270382122506245</v>
      </c>
    </row>
    <row r="32" spans="1:10" ht="15" customHeight="1" x14ac:dyDescent="0.2">
      <c r="A32" s="87" t="s">
        <v>429</v>
      </c>
      <c r="B32" s="75">
        <v>0</v>
      </c>
      <c r="C32" s="75">
        <v>0</v>
      </c>
      <c r="D32" s="75">
        <v>0</v>
      </c>
      <c r="E32" s="75">
        <v>0</v>
      </c>
      <c r="F32" s="75">
        <v>0</v>
      </c>
      <c r="G32" s="75">
        <v>0</v>
      </c>
      <c r="H32" s="75">
        <v>0</v>
      </c>
      <c r="I32" s="75">
        <v>0</v>
      </c>
      <c r="J32" s="200">
        <v>0</v>
      </c>
    </row>
    <row r="33" spans="1:10" ht="15" customHeight="1" x14ac:dyDescent="0.2">
      <c r="A33" s="74" t="s">
        <v>254</v>
      </c>
      <c r="B33" s="75">
        <v>2245246.8470600005</v>
      </c>
      <c r="C33" s="75">
        <v>32088969.835899998</v>
      </c>
      <c r="D33" s="75">
        <v>9729905.5947100017</v>
      </c>
      <c r="E33" s="75">
        <v>41818875.430610009</v>
      </c>
      <c r="F33" s="75">
        <v>279243.17976999999</v>
      </c>
      <c r="G33" s="75">
        <v>1384063.63659</v>
      </c>
      <c r="H33" s="75">
        <v>1418039.8094200001</v>
      </c>
      <c r="I33" s="75">
        <v>88964344.334059998</v>
      </c>
      <c r="J33" s="200">
        <v>29.521038464351314</v>
      </c>
    </row>
    <row r="34" spans="1:10" ht="15" customHeight="1" x14ac:dyDescent="0.2">
      <c r="A34" s="190" t="s">
        <v>255</v>
      </c>
      <c r="B34" s="75">
        <v>4030580.7589400006</v>
      </c>
      <c r="C34" s="75">
        <v>9217165.6378600001</v>
      </c>
      <c r="D34" s="75">
        <v>0</v>
      </c>
      <c r="E34" s="75">
        <v>9217165.6378600001</v>
      </c>
      <c r="F34" s="75">
        <v>881614.95177000004</v>
      </c>
      <c r="G34" s="75">
        <v>0</v>
      </c>
      <c r="H34" s="75">
        <v>0</v>
      </c>
      <c r="I34" s="75">
        <v>14129361.348569997</v>
      </c>
      <c r="J34" s="200">
        <v>4.6885459896337567</v>
      </c>
    </row>
    <row r="35" spans="1:10" ht="15" customHeight="1" x14ac:dyDescent="0.2">
      <c r="A35" s="87" t="s">
        <v>375</v>
      </c>
      <c r="B35" s="75">
        <v>2979213.80375</v>
      </c>
      <c r="D35" s="75">
        <v>0</v>
      </c>
      <c r="E35" s="75"/>
      <c r="F35" s="75">
        <v>0</v>
      </c>
      <c r="G35" s="75">
        <v>0</v>
      </c>
      <c r="H35" s="75">
        <v>0</v>
      </c>
      <c r="I35" s="75">
        <v>2979213.80375</v>
      </c>
      <c r="J35" s="200">
        <v>3.8982644158932289</v>
      </c>
    </row>
    <row r="36" spans="1:10" ht="15" customHeight="1" x14ac:dyDescent="0.2">
      <c r="A36" s="87" t="s">
        <v>376</v>
      </c>
      <c r="B36" s="75">
        <v>0</v>
      </c>
      <c r="C36" s="75">
        <v>4605653.7284599999</v>
      </c>
      <c r="D36" s="75">
        <v>0</v>
      </c>
      <c r="E36" s="75">
        <v>4605653.7284599999</v>
      </c>
      <c r="F36" s="75">
        <v>0</v>
      </c>
      <c r="G36" s="75">
        <v>0</v>
      </c>
      <c r="H36" s="75">
        <v>0</v>
      </c>
      <c r="I36" s="75">
        <v>4605653.7284599999</v>
      </c>
      <c r="J36" s="200">
        <v>0</v>
      </c>
    </row>
    <row r="37" spans="1:10" ht="15" customHeight="1" x14ac:dyDescent="0.2">
      <c r="A37" s="87" t="s">
        <v>377</v>
      </c>
      <c r="B37" s="75">
        <v>0</v>
      </c>
      <c r="C37" s="75">
        <v>4162908.1505300002</v>
      </c>
      <c r="D37" s="75">
        <v>0</v>
      </c>
      <c r="E37" s="75">
        <v>4162908.1505300002</v>
      </c>
      <c r="F37" s="75">
        <v>0</v>
      </c>
      <c r="G37" s="75">
        <v>0</v>
      </c>
      <c r="H37" s="75">
        <v>0</v>
      </c>
      <c r="I37" s="75">
        <v>4162908.1505300002</v>
      </c>
      <c r="J37" s="200">
        <v>0</v>
      </c>
    </row>
    <row r="38" spans="1:10" ht="15" customHeight="1" x14ac:dyDescent="0.2">
      <c r="A38" s="87" t="s">
        <v>431</v>
      </c>
      <c r="B38" s="75">
        <v>0</v>
      </c>
      <c r="C38" s="75">
        <v>0</v>
      </c>
      <c r="D38" s="75">
        <v>0</v>
      </c>
      <c r="E38" s="75">
        <v>0</v>
      </c>
      <c r="F38" s="75">
        <v>0</v>
      </c>
      <c r="G38" s="75">
        <v>0</v>
      </c>
      <c r="H38" s="75">
        <v>0</v>
      </c>
      <c r="I38" s="75">
        <v>0</v>
      </c>
      <c r="J38" s="200">
        <v>0</v>
      </c>
    </row>
    <row r="39" spans="1:10" ht="15" customHeight="1" x14ac:dyDescent="0.2">
      <c r="A39" s="87" t="s">
        <v>379</v>
      </c>
      <c r="B39" s="75">
        <v>0</v>
      </c>
      <c r="C39" s="75">
        <v>0</v>
      </c>
      <c r="D39" s="75">
        <v>0</v>
      </c>
      <c r="E39" s="75">
        <v>0</v>
      </c>
      <c r="F39" s="75">
        <v>14323.037910000001</v>
      </c>
      <c r="G39" s="75">
        <v>0</v>
      </c>
      <c r="H39" s="75">
        <v>0</v>
      </c>
      <c r="I39" s="75">
        <v>14323.037910000001</v>
      </c>
      <c r="J39" s="200">
        <v>4.7528136831959007E-3</v>
      </c>
    </row>
    <row r="40" spans="1:10" ht="15" customHeight="1" x14ac:dyDescent="0.2">
      <c r="A40" s="87" t="s">
        <v>380</v>
      </c>
      <c r="B40" s="75">
        <v>0</v>
      </c>
      <c r="C40" s="75">
        <v>0</v>
      </c>
      <c r="D40" s="75">
        <v>0</v>
      </c>
      <c r="E40" s="75">
        <v>0</v>
      </c>
      <c r="F40" s="75">
        <v>0</v>
      </c>
      <c r="G40" s="75">
        <v>0</v>
      </c>
      <c r="H40" s="75">
        <v>0</v>
      </c>
      <c r="I40" s="75">
        <v>0</v>
      </c>
      <c r="J40" s="200">
        <v>0</v>
      </c>
    </row>
    <row r="41" spans="1:10" ht="15" customHeight="1" x14ac:dyDescent="0.2">
      <c r="A41" s="87" t="s">
        <v>381</v>
      </c>
      <c r="B41" s="75">
        <v>0</v>
      </c>
      <c r="C41" s="75">
        <v>0</v>
      </c>
      <c r="D41" s="75">
        <v>0</v>
      </c>
      <c r="E41" s="75">
        <v>0</v>
      </c>
      <c r="F41" s="75">
        <v>0</v>
      </c>
      <c r="G41" s="75">
        <v>0</v>
      </c>
      <c r="H41" s="75">
        <v>0</v>
      </c>
      <c r="I41" s="75">
        <v>0</v>
      </c>
      <c r="J41" s="200">
        <v>0</v>
      </c>
    </row>
    <row r="42" spans="1:10" ht="15" customHeight="1" x14ac:dyDescent="0.2">
      <c r="A42" s="87" t="s">
        <v>382</v>
      </c>
      <c r="B42" s="75">
        <v>6367.0231900000008</v>
      </c>
      <c r="C42" s="75">
        <v>0</v>
      </c>
      <c r="D42" s="75">
        <v>0</v>
      </c>
      <c r="E42" s="75">
        <v>0</v>
      </c>
      <c r="F42" s="75">
        <v>0</v>
      </c>
      <c r="G42" s="75">
        <v>0</v>
      </c>
      <c r="H42" s="75">
        <v>0</v>
      </c>
      <c r="I42" s="75">
        <v>6367.0231900000008</v>
      </c>
      <c r="J42" s="200">
        <v>2.1127693111480158E-3</v>
      </c>
    </row>
    <row r="43" spans="1:10" ht="15" customHeight="1" x14ac:dyDescent="0.2">
      <c r="A43" s="87" t="s">
        <v>383</v>
      </c>
      <c r="B43" s="75">
        <v>625039.34921999997</v>
      </c>
      <c r="C43" s="75">
        <v>0</v>
      </c>
      <c r="D43" s="75">
        <v>0</v>
      </c>
      <c r="E43" s="75">
        <v>0</v>
      </c>
      <c r="F43" s="75">
        <v>0</v>
      </c>
      <c r="G43" s="75">
        <v>0</v>
      </c>
      <c r="H43" s="75">
        <v>0</v>
      </c>
      <c r="I43" s="75">
        <v>625039.34921999997</v>
      </c>
      <c r="J43" s="200">
        <v>0.20740680784169457</v>
      </c>
    </row>
    <row r="44" spans="1:10" ht="15" customHeight="1" x14ac:dyDescent="0.2">
      <c r="A44" s="87" t="s">
        <v>437</v>
      </c>
      <c r="B44" s="75">
        <v>1133.0586000000001</v>
      </c>
      <c r="C44" s="75">
        <v>432771.02923000004</v>
      </c>
      <c r="D44" s="75">
        <v>0</v>
      </c>
      <c r="E44" s="75">
        <v>432771.02923000004</v>
      </c>
      <c r="F44" s="75">
        <v>0</v>
      </c>
      <c r="G44" s="75">
        <v>0</v>
      </c>
      <c r="H44" s="75">
        <v>0</v>
      </c>
      <c r="I44" s="75">
        <v>433904.08783000003</v>
      </c>
      <c r="J44" s="200">
        <v>0.14398239387422385</v>
      </c>
    </row>
    <row r="45" spans="1:10" ht="15" customHeight="1" x14ac:dyDescent="0.2">
      <c r="A45" s="87" t="s">
        <v>432</v>
      </c>
      <c r="B45" s="75">
        <v>9926.9333100000003</v>
      </c>
      <c r="C45" s="75">
        <v>15807.131289999999</v>
      </c>
      <c r="D45" s="75">
        <v>0</v>
      </c>
      <c r="E45" s="75">
        <v>15807.131289999999</v>
      </c>
      <c r="F45" s="75">
        <v>12893.769689999999</v>
      </c>
      <c r="G45" s="75">
        <v>0</v>
      </c>
      <c r="H45" s="75">
        <v>0</v>
      </c>
      <c r="I45" s="75">
        <v>38627.834289999999</v>
      </c>
      <c r="J45" s="200">
        <v>1.2817874288914439E-2</v>
      </c>
    </row>
    <row r="46" spans="1:10" ht="15" customHeight="1" x14ac:dyDescent="0.2">
      <c r="A46" s="87" t="s">
        <v>433</v>
      </c>
      <c r="B46" s="75">
        <v>15.880799999999999</v>
      </c>
      <c r="C46" s="75">
        <v>25.59835</v>
      </c>
      <c r="D46" s="75">
        <v>0</v>
      </c>
      <c r="E46" s="75">
        <v>25.59835</v>
      </c>
      <c r="F46" s="75">
        <v>18.394849999999998</v>
      </c>
      <c r="G46" s="75">
        <v>0</v>
      </c>
      <c r="H46" s="75">
        <v>0</v>
      </c>
      <c r="I46" s="75">
        <v>59.873999999999995</v>
      </c>
      <c r="J46" s="200">
        <v>1.9867989476519604E-5</v>
      </c>
    </row>
    <row r="47" spans="1:10" ht="15" customHeight="1" x14ac:dyDescent="0.2">
      <c r="A47" s="87" t="s">
        <v>434</v>
      </c>
      <c r="B47" s="75">
        <v>408884.71006999997</v>
      </c>
      <c r="C47" s="75">
        <v>0</v>
      </c>
      <c r="D47" s="75">
        <v>0</v>
      </c>
      <c r="E47" s="75">
        <v>0</v>
      </c>
      <c r="F47" s="75">
        <v>854379.74932000006</v>
      </c>
      <c r="G47" s="75">
        <v>0</v>
      </c>
      <c r="H47" s="75">
        <v>0</v>
      </c>
      <c r="I47" s="75">
        <v>1263264.45939</v>
      </c>
      <c r="J47" s="200">
        <v>0.41918904675187468</v>
      </c>
    </row>
    <row r="48" spans="1:10" ht="15" customHeight="1" x14ac:dyDescent="0.2">
      <c r="A48" s="167" t="s">
        <v>264</v>
      </c>
      <c r="B48" s="75">
        <v>17206028.902389999</v>
      </c>
      <c r="C48" s="75">
        <v>175119353.50143</v>
      </c>
      <c r="D48" s="75">
        <v>51657155.21986001</v>
      </c>
      <c r="E48" s="75">
        <v>226776508.72129002</v>
      </c>
      <c r="F48" s="75">
        <v>8927884.4074200001</v>
      </c>
      <c r="G48" s="75">
        <v>14206028.3552</v>
      </c>
      <c r="H48" s="75">
        <v>7556769.898529999</v>
      </c>
      <c r="I48" s="75">
        <v>274673220.28482997</v>
      </c>
      <c r="J48" s="200">
        <v>91.14481494639999</v>
      </c>
    </row>
    <row r="49" spans="1:10" ht="15" customHeight="1" x14ac:dyDescent="0.2">
      <c r="A49" s="82"/>
      <c r="B49" s="75"/>
      <c r="C49" s="75"/>
      <c r="D49" s="75"/>
      <c r="E49" s="75"/>
      <c r="F49" s="75"/>
      <c r="G49" s="75"/>
      <c r="H49" s="75"/>
      <c r="I49" s="75"/>
      <c r="J49" s="200"/>
    </row>
    <row r="50" spans="1:10" ht="15" customHeight="1" x14ac:dyDescent="0.2">
      <c r="A50" s="167" t="s">
        <v>265</v>
      </c>
      <c r="B50" s="75"/>
      <c r="C50" s="75"/>
      <c r="D50" s="75"/>
      <c r="E50" s="75"/>
      <c r="F50" s="75"/>
      <c r="G50" s="75"/>
      <c r="H50" s="75"/>
      <c r="I50" s="75"/>
      <c r="J50" s="200"/>
    </row>
    <row r="51" spans="1:10" ht="15" customHeight="1" x14ac:dyDescent="0.2">
      <c r="A51" s="192" t="s">
        <v>285</v>
      </c>
      <c r="B51" s="75">
        <v>336525.25874999998</v>
      </c>
      <c r="C51" s="75">
        <v>3958840.6472700001</v>
      </c>
      <c r="D51" s="75">
        <v>265310.87638000003</v>
      </c>
      <c r="E51" s="75">
        <v>4224151.5236499999</v>
      </c>
      <c r="F51" s="75">
        <v>418642.23576999997</v>
      </c>
      <c r="G51" s="75">
        <v>182331.13119999997</v>
      </c>
      <c r="H51" s="75">
        <v>2081.5306299999997</v>
      </c>
      <c r="I51" s="75">
        <v>5163731.68</v>
      </c>
      <c r="J51" s="200">
        <v>1.7134810882488374</v>
      </c>
    </row>
    <row r="52" spans="1:10" ht="15" customHeight="1" x14ac:dyDescent="0.2">
      <c r="A52" s="193" t="s">
        <v>390</v>
      </c>
      <c r="B52" s="75">
        <v>143800.39582000001</v>
      </c>
      <c r="C52" s="75">
        <v>318189.32932999998</v>
      </c>
      <c r="D52" s="75">
        <v>98548.957340000008</v>
      </c>
      <c r="E52" s="75">
        <v>416738.28667</v>
      </c>
      <c r="F52" s="75">
        <v>131667.4472</v>
      </c>
      <c r="G52" s="75">
        <v>24600.135389999999</v>
      </c>
      <c r="H52" s="75">
        <v>14454.330550000001</v>
      </c>
      <c r="I52" s="75">
        <v>731260.59563</v>
      </c>
      <c r="J52" s="200">
        <v>0.24265420413819516</v>
      </c>
    </row>
    <row r="53" spans="1:10" ht="15" customHeight="1" x14ac:dyDescent="0.2">
      <c r="A53" s="193" t="s">
        <v>267</v>
      </c>
      <c r="B53" s="75">
        <v>3720.9567099999999</v>
      </c>
      <c r="C53" s="75">
        <v>3166543.6158399996</v>
      </c>
      <c r="D53" s="75">
        <v>20263.967659999998</v>
      </c>
      <c r="E53" s="75">
        <v>3186807.5835000002</v>
      </c>
      <c r="F53" s="75">
        <v>694984.42505000008</v>
      </c>
      <c r="G53" s="75">
        <v>57064.055610000018</v>
      </c>
      <c r="H53" s="75">
        <v>2990.2219300000002</v>
      </c>
      <c r="I53" s="75">
        <v>3945567.2428000006</v>
      </c>
      <c r="J53" s="200">
        <v>1.309257581902844</v>
      </c>
    </row>
    <row r="54" spans="1:10" ht="15" customHeight="1" x14ac:dyDescent="0.2">
      <c r="A54" s="115" t="s">
        <v>355</v>
      </c>
      <c r="B54" s="75">
        <v>399902.87701</v>
      </c>
      <c r="C54" s="75">
        <v>-885326.95573999977</v>
      </c>
      <c r="D54" s="75">
        <v>535213.99320999999</v>
      </c>
      <c r="E54" s="75">
        <v>-350112.96252999973</v>
      </c>
      <c r="F54" s="75">
        <v>-485254.66077000007</v>
      </c>
      <c r="G54" s="75">
        <v>382697.17576000001</v>
      </c>
      <c r="H54" s="75">
        <v>52767.570530000005</v>
      </c>
      <c r="I54" s="75">
        <v>2.1100277081131935E-10</v>
      </c>
      <c r="J54" s="200">
        <v>7.0017049637501604E-17</v>
      </c>
    </row>
    <row r="55" spans="1:10" ht="15" customHeight="1" x14ac:dyDescent="0.2">
      <c r="A55" s="192" t="s">
        <v>223</v>
      </c>
      <c r="B55" s="75">
        <v>85940.015109999993</v>
      </c>
      <c r="C55" s="75">
        <v>986402.49992999993</v>
      </c>
      <c r="D55" s="75">
        <v>0</v>
      </c>
      <c r="E55" s="75">
        <v>986402.49992999993</v>
      </c>
      <c r="F55" s="75">
        <v>0</v>
      </c>
      <c r="G55" s="75">
        <v>0</v>
      </c>
      <c r="H55" s="75">
        <v>0</v>
      </c>
      <c r="I55" s="75">
        <v>1072342.51504</v>
      </c>
      <c r="J55" s="200">
        <v>0.35583541777798849</v>
      </c>
    </row>
    <row r="56" spans="1:10" ht="15" customHeight="1" x14ac:dyDescent="0.2">
      <c r="A56" s="167" t="s">
        <v>1259</v>
      </c>
      <c r="B56" s="75">
        <v>969889.50340000005</v>
      </c>
      <c r="C56" s="75">
        <v>7544649.1366299996</v>
      </c>
      <c r="D56" s="75">
        <v>919337.79459000006</v>
      </c>
      <c r="E56" s="75">
        <v>8463986.9312200006</v>
      </c>
      <c r="F56" s="75">
        <v>760039.44725000008</v>
      </c>
      <c r="G56" s="75">
        <v>646692.49796000007</v>
      </c>
      <c r="H56" s="75">
        <v>72293.653640000004</v>
      </c>
      <c r="I56" s="75">
        <v>10912902.033469999</v>
      </c>
      <c r="J56" s="200">
        <v>3.6212282920678645</v>
      </c>
    </row>
    <row r="57" spans="1:10" ht="15" customHeight="1" x14ac:dyDescent="0.2">
      <c r="A57" s="193"/>
      <c r="B57" s="75"/>
      <c r="C57" s="75"/>
      <c r="D57" s="75"/>
      <c r="E57" s="75"/>
      <c r="F57" s="75"/>
      <c r="G57" s="75"/>
      <c r="H57" s="75"/>
      <c r="I57" s="75"/>
      <c r="J57" s="200"/>
    </row>
    <row r="58" spans="1:10" ht="15" customHeight="1" x14ac:dyDescent="0.2">
      <c r="A58" s="167" t="s">
        <v>229</v>
      </c>
      <c r="B58" s="75">
        <v>18175918.405790001</v>
      </c>
      <c r="C58" s="75">
        <v>182664002.63806</v>
      </c>
      <c r="D58" s="75">
        <v>52576493.014450014</v>
      </c>
      <c r="E58" s="75">
        <v>235240495.65251002</v>
      </c>
      <c r="F58" s="75">
        <v>9687923.8546699993</v>
      </c>
      <c r="G58" s="75">
        <v>14852720.853159999</v>
      </c>
      <c r="H58" s="75">
        <v>7629063.5521699991</v>
      </c>
      <c r="I58" s="75">
        <v>285586122.31829995</v>
      </c>
      <c r="J58" s="200">
        <v>94.766043238467844</v>
      </c>
    </row>
    <row r="59" spans="1:10" ht="15" customHeight="1" x14ac:dyDescent="0.2">
      <c r="A59" s="193"/>
      <c r="B59" s="75"/>
      <c r="C59" s="75"/>
      <c r="D59" s="75"/>
      <c r="E59" s="75"/>
      <c r="F59" s="75"/>
      <c r="G59" s="75"/>
      <c r="H59" s="75"/>
      <c r="I59" s="75"/>
      <c r="J59" s="200"/>
    </row>
    <row r="60" spans="1:10" ht="15" customHeight="1" x14ac:dyDescent="0.2">
      <c r="A60" s="167" t="s">
        <v>335</v>
      </c>
      <c r="B60" s="75">
        <v>13010889.95603</v>
      </c>
      <c r="C60" s="75">
        <v>-2941456.4320600331</v>
      </c>
      <c r="D60" s="75">
        <v>-24375041.362810016</v>
      </c>
      <c r="E60" s="75">
        <v>-27316497.794870019</v>
      </c>
      <c r="F60" s="75">
        <v>33298170.196890015</v>
      </c>
      <c r="G60" s="75">
        <v>1802159.965189999</v>
      </c>
      <c r="H60" s="75">
        <v>-5021715.8239999991</v>
      </c>
      <c r="I60" s="75">
        <v>15773006.499240041</v>
      </c>
      <c r="J60" s="200">
        <v>5.2339567615321583</v>
      </c>
    </row>
    <row r="61" spans="1:10" ht="15" customHeight="1" x14ac:dyDescent="0.2">
      <c r="A61" s="180"/>
      <c r="B61" s="75"/>
      <c r="C61" s="75"/>
      <c r="D61" s="75"/>
      <c r="E61" s="75"/>
      <c r="F61" s="75"/>
      <c r="G61" s="75"/>
      <c r="H61" s="75"/>
      <c r="I61" s="75"/>
      <c r="J61" s="200"/>
    </row>
    <row r="62" spans="1:10" ht="15" customHeight="1" x14ac:dyDescent="0.2">
      <c r="A62" s="194" t="s">
        <v>293</v>
      </c>
      <c r="B62" s="75">
        <v>459467.40277999995</v>
      </c>
      <c r="C62" s="75">
        <v>6202038.9495600006</v>
      </c>
      <c r="D62" s="75">
        <v>1848914.12167</v>
      </c>
      <c r="E62" s="75">
        <v>8050953.0712299999</v>
      </c>
      <c r="F62" s="75">
        <v>92244.18104000001</v>
      </c>
      <c r="G62" s="75">
        <v>348235.88481999998</v>
      </c>
      <c r="H62" s="75">
        <v>268980.65769999998</v>
      </c>
      <c r="I62" s="75">
        <v>9219881.1975699998</v>
      </c>
      <c r="J62" s="200">
        <v>3.0594331864929969</v>
      </c>
    </row>
    <row r="63" spans="1:10" ht="15" customHeight="1" x14ac:dyDescent="0.2">
      <c r="A63" s="194" t="s">
        <v>336</v>
      </c>
      <c r="B63" s="75">
        <v>246978.46110000001</v>
      </c>
      <c r="C63" s="75">
        <v>5381336.4364900002</v>
      </c>
      <c r="D63" s="75">
        <v>30374.663820000002</v>
      </c>
      <c r="E63" s="75">
        <v>5411711.1003099997</v>
      </c>
      <c r="F63" s="75">
        <v>600179.90390000003</v>
      </c>
      <c r="G63" s="75">
        <v>0</v>
      </c>
      <c r="H63" s="75">
        <v>0</v>
      </c>
      <c r="I63" s="75">
        <v>6258869.4653099999</v>
      </c>
      <c r="J63" s="200">
        <v>2.076880660582038</v>
      </c>
    </row>
    <row r="64" spans="1:10" ht="15" customHeight="1" x14ac:dyDescent="0.2">
      <c r="A64" s="115"/>
      <c r="B64" s="75"/>
      <c r="C64" s="75"/>
      <c r="D64" s="75"/>
      <c r="E64" s="75"/>
      <c r="F64" s="75"/>
      <c r="G64" s="75"/>
      <c r="H64" s="75"/>
      <c r="I64" s="75"/>
      <c r="J64" s="200"/>
    </row>
    <row r="65" spans="1:10" ht="15" customHeight="1" x14ac:dyDescent="0.2">
      <c r="A65" s="167" t="s">
        <v>337</v>
      </c>
      <c r="B65" s="75">
        <v>12304444.092149999</v>
      </c>
      <c r="C65" s="75">
        <v>-14524831.818110034</v>
      </c>
      <c r="D65" s="75">
        <v>-26254330.148300014</v>
      </c>
      <c r="E65" s="75">
        <v>-40779161.966410019</v>
      </c>
      <c r="F65" s="75">
        <v>32605746.111950014</v>
      </c>
      <c r="G65" s="75">
        <v>1453924.0803699989</v>
      </c>
      <c r="H65" s="75">
        <v>-5290696.4816999994</v>
      </c>
      <c r="I65" s="75">
        <v>294255.83636004105</v>
      </c>
      <c r="J65" s="200">
        <v>9.7642914457122795E-2</v>
      </c>
    </row>
    <row r="66" spans="1:10" ht="15" customHeight="1" thickBot="1" x14ac:dyDescent="0.25">
      <c r="A66" s="169"/>
      <c r="B66" s="172"/>
      <c r="C66" s="172"/>
      <c r="D66" s="172"/>
      <c r="E66" s="172"/>
      <c r="F66" s="172"/>
      <c r="G66" s="172"/>
      <c r="H66" s="172"/>
      <c r="I66" s="172"/>
      <c r="J66" s="201"/>
    </row>
    <row r="67" spans="1:10" ht="6" customHeight="1" thickTop="1" x14ac:dyDescent="0.2">
      <c r="A67" s="167"/>
      <c r="B67" s="75"/>
      <c r="C67" s="75"/>
      <c r="D67" s="75"/>
      <c r="E67" s="75"/>
      <c r="F67" s="75"/>
      <c r="G67" s="75"/>
      <c r="H67" s="75"/>
      <c r="I67" s="75"/>
      <c r="J67" s="200"/>
    </row>
    <row r="68" spans="1:10" ht="15.75" customHeight="1" x14ac:dyDescent="0.2">
      <c r="A68" s="1180" t="s">
        <v>320</v>
      </c>
      <c r="B68" s="1180"/>
      <c r="C68" s="1180"/>
      <c r="D68" s="1180"/>
      <c r="E68" s="1180"/>
      <c r="F68" s="1180"/>
      <c r="G68" s="1180"/>
      <c r="H68" s="1180"/>
      <c r="I68" s="1180"/>
      <c r="J68" s="1180"/>
    </row>
    <row r="69" spans="1:10" x14ac:dyDescent="0.2">
      <c r="A69" s="26"/>
      <c r="B69" s="26"/>
      <c r="C69" s="26"/>
      <c r="D69" s="26"/>
      <c r="E69" s="26"/>
      <c r="F69" s="26"/>
      <c r="G69" s="26"/>
      <c r="H69" s="26"/>
      <c r="I69" s="26"/>
      <c r="J69" s="26"/>
    </row>
    <row r="70" spans="1:10" x14ac:dyDescent="0.2">
      <c r="A70" s="26"/>
      <c r="B70" s="26"/>
      <c r="C70" s="26"/>
      <c r="D70" s="26"/>
      <c r="E70" s="26"/>
      <c r="F70" s="26"/>
      <c r="G70" s="26"/>
      <c r="H70" s="26"/>
      <c r="I70" s="26"/>
      <c r="J70" s="26"/>
    </row>
    <row r="71" spans="1:10" x14ac:dyDescent="0.2">
      <c r="C71" s="97"/>
      <c r="D71" s="98"/>
      <c r="E71" s="98"/>
      <c r="F71" s="98"/>
      <c r="G71" s="97"/>
    </row>
    <row r="72" spans="1:10" s="5" customFormat="1" ht="34.5" customHeight="1" x14ac:dyDescent="0.2">
      <c r="A72" s="1193" t="s">
        <v>1313</v>
      </c>
      <c r="B72" s="1193"/>
      <c r="C72" s="1193"/>
      <c r="D72" s="1193"/>
      <c r="E72" s="1193"/>
    </row>
    <row r="73" spans="1:10" s="5" customFormat="1" ht="20.25" customHeight="1" thickBot="1" x14ac:dyDescent="0.25">
      <c r="A73" s="867"/>
      <c r="B73" s="867"/>
      <c r="C73" s="867"/>
      <c r="D73" s="867"/>
      <c r="E73" s="867"/>
    </row>
    <row r="74" spans="1:10" ht="24" customHeight="1" thickTop="1" thickBot="1" x14ac:dyDescent="0.25">
      <c r="A74" s="927" t="s">
        <v>574</v>
      </c>
      <c r="B74" s="928" t="s">
        <v>18</v>
      </c>
      <c r="C74" s="929" t="s">
        <v>356</v>
      </c>
      <c r="D74" s="929"/>
      <c r="E74" s="927" t="s">
        <v>357</v>
      </c>
    </row>
    <row r="75" spans="1:10" ht="31.5" thickTop="1" thickBot="1" x14ac:dyDescent="0.25">
      <c r="A75" s="927"/>
      <c r="B75" s="928"/>
      <c r="C75" s="175" t="s">
        <v>118</v>
      </c>
      <c r="D75" s="175" t="s">
        <v>358</v>
      </c>
      <c r="E75" s="927"/>
    </row>
    <row r="76" spans="1:10" ht="15" customHeight="1" thickTop="1" x14ac:dyDescent="0.2">
      <c r="A76" s="103"/>
      <c r="B76" s="104"/>
      <c r="C76" s="105"/>
      <c r="D76" s="105"/>
      <c r="E76" s="105"/>
    </row>
    <row r="77" spans="1:10" ht="15" customHeight="1" x14ac:dyDescent="0.2">
      <c r="A77" s="121" t="s">
        <v>359</v>
      </c>
      <c r="B77" s="21">
        <v>301359128.81711</v>
      </c>
      <c r="C77" s="21">
        <v>205711642.26608998</v>
      </c>
      <c r="D77" s="21">
        <v>59856784.306060016</v>
      </c>
      <c r="E77" s="21">
        <v>35790702.244960003</v>
      </c>
    </row>
    <row r="78" spans="1:10" ht="15" customHeight="1" x14ac:dyDescent="0.2">
      <c r="A78" s="107"/>
      <c r="B78" s="21"/>
      <c r="C78" s="21"/>
      <c r="D78" s="21"/>
      <c r="E78" s="21"/>
    </row>
    <row r="79" spans="1:10" ht="15" customHeight="1" x14ac:dyDescent="0.2">
      <c r="A79" s="122" t="s">
        <v>19</v>
      </c>
      <c r="B79" s="21">
        <v>3401850.9162199995</v>
      </c>
      <c r="C79" s="21">
        <v>2542546.6770499996</v>
      </c>
      <c r="D79" s="21">
        <v>840250.73739999998</v>
      </c>
      <c r="E79" s="21">
        <v>19053.501769999999</v>
      </c>
    </row>
    <row r="80" spans="1:10" ht="15" customHeight="1" x14ac:dyDescent="0.2">
      <c r="A80" s="122" t="s">
        <v>20</v>
      </c>
      <c r="B80" s="21">
        <v>11203237.661610002</v>
      </c>
      <c r="C80" s="21">
        <v>8644749.1655600015</v>
      </c>
      <c r="D80" s="21">
        <v>2512172.6836300003</v>
      </c>
      <c r="E80" s="21">
        <v>46315.812420000002</v>
      </c>
    </row>
    <row r="81" spans="1:5" ht="15" customHeight="1" x14ac:dyDescent="0.2">
      <c r="A81" s="122" t="s">
        <v>21</v>
      </c>
      <c r="B81" s="21">
        <v>2255595.9413800002</v>
      </c>
      <c r="C81" s="21">
        <v>1745781.5723700002</v>
      </c>
      <c r="D81" s="21">
        <v>489619.28980999999</v>
      </c>
      <c r="E81" s="21">
        <v>20195.0792</v>
      </c>
    </row>
    <row r="82" spans="1:5" ht="15" customHeight="1" x14ac:dyDescent="0.2">
      <c r="A82" s="122" t="s">
        <v>22</v>
      </c>
      <c r="B82" s="21">
        <v>3098719.635040001</v>
      </c>
      <c r="C82" s="21">
        <v>2529411.7553900005</v>
      </c>
      <c r="D82" s="21">
        <v>557631.28380000009</v>
      </c>
      <c r="E82" s="21">
        <v>11676.59585</v>
      </c>
    </row>
    <row r="83" spans="1:5" ht="15" customHeight="1" x14ac:dyDescent="0.2">
      <c r="A83" s="122" t="s">
        <v>23</v>
      </c>
      <c r="B83" s="21">
        <v>10615279.856490001</v>
      </c>
      <c r="C83" s="21">
        <v>8290785.3712200001</v>
      </c>
      <c r="D83" s="21">
        <v>2249640.8741099997</v>
      </c>
      <c r="E83" s="21">
        <v>74853.61116</v>
      </c>
    </row>
    <row r="84" spans="1:5" ht="15" customHeight="1" x14ac:dyDescent="0.2">
      <c r="A84" s="122" t="s">
        <v>24</v>
      </c>
      <c r="B84" s="21">
        <v>1853786.9338700003</v>
      </c>
      <c r="C84" s="21">
        <v>1409525.4776300001</v>
      </c>
      <c r="D84" s="21">
        <v>424556.54214999999</v>
      </c>
      <c r="E84" s="21">
        <v>19704.914090000002</v>
      </c>
    </row>
    <row r="85" spans="1:5" ht="15" customHeight="1" x14ac:dyDescent="0.2">
      <c r="A85" s="122" t="s">
        <v>25</v>
      </c>
      <c r="B85" s="21">
        <v>3142877.7143599996</v>
      </c>
      <c r="C85" s="21">
        <v>2264491.9305799999</v>
      </c>
      <c r="D85" s="21">
        <v>845903.92829999991</v>
      </c>
      <c r="E85" s="21">
        <v>32481.855480000006</v>
      </c>
    </row>
    <row r="86" spans="1:5" ht="15" customHeight="1" x14ac:dyDescent="0.2">
      <c r="A86" s="122" t="s">
        <v>26</v>
      </c>
      <c r="B86" s="21">
        <v>10869533.656309998</v>
      </c>
      <c r="C86" s="21">
        <v>8322324.923849999</v>
      </c>
      <c r="D86" s="21">
        <v>2482793.0368899992</v>
      </c>
      <c r="E86" s="21">
        <v>64415.695569999996</v>
      </c>
    </row>
    <row r="87" spans="1:5" ht="15" customHeight="1" x14ac:dyDescent="0.2">
      <c r="A87" s="123" t="s">
        <v>27</v>
      </c>
      <c r="B87" s="21">
        <v>33916116.275219999</v>
      </c>
      <c r="C87" s="21">
        <v>0</v>
      </c>
      <c r="D87" s="21">
        <v>0</v>
      </c>
      <c r="E87" s="21">
        <v>33916116.275219999</v>
      </c>
    </row>
    <row r="88" spans="1:5" ht="15" customHeight="1" x14ac:dyDescent="0.2">
      <c r="A88" s="26" t="s">
        <v>1175</v>
      </c>
      <c r="B88" s="21">
        <v>26060328.131119996</v>
      </c>
      <c r="C88" s="21">
        <v>21014577.38668</v>
      </c>
      <c r="D88" s="21">
        <v>4938806.9447900001</v>
      </c>
      <c r="E88" s="21">
        <v>106943.79965</v>
      </c>
    </row>
    <row r="89" spans="1:5" ht="15" customHeight="1" x14ac:dyDescent="0.2">
      <c r="A89" s="26" t="s">
        <v>562</v>
      </c>
      <c r="B89" s="21">
        <v>26570811.095519997</v>
      </c>
      <c r="C89" s="21">
        <v>20857378.307879996</v>
      </c>
      <c r="D89" s="21">
        <v>5542718.6281600008</v>
      </c>
      <c r="E89" s="21">
        <v>170714.15948000003</v>
      </c>
    </row>
    <row r="90" spans="1:5" ht="15" customHeight="1" x14ac:dyDescent="0.2">
      <c r="A90" s="26" t="s">
        <v>28</v>
      </c>
      <c r="B90" s="21">
        <v>3192573.1416700003</v>
      </c>
      <c r="C90" s="21">
        <v>2410030.3750200002</v>
      </c>
      <c r="D90" s="21">
        <v>754540.80666000012</v>
      </c>
      <c r="E90" s="21">
        <v>28001.959990000003</v>
      </c>
    </row>
    <row r="91" spans="1:5" ht="15" customHeight="1" x14ac:dyDescent="0.2">
      <c r="A91" s="26" t="s">
        <v>29</v>
      </c>
      <c r="B91" s="21">
        <v>10815819.74358</v>
      </c>
      <c r="C91" s="21">
        <v>8192296.2054200005</v>
      </c>
      <c r="D91" s="21">
        <v>2584870.1768800002</v>
      </c>
      <c r="E91" s="21">
        <v>38653.361280000005</v>
      </c>
    </row>
    <row r="92" spans="1:5" ht="15" customHeight="1" x14ac:dyDescent="0.2">
      <c r="A92" s="26" t="s">
        <v>30</v>
      </c>
      <c r="B92" s="21">
        <v>2386180.5875299997</v>
      </c>
      <c r="C92" s="21">
        <v>1764989.1816999998</v>
      </c>
      <c r="D92" s="21">
        <v>601196.23221999989</v>
      </c>
      <c r="E92" s="21">
        <v>19995.173609999998</v>
      </c>
    </row>
    <row r="93" spans="1:5" ht="15" customHeight="1" x14ac:dyDescent="0.2">
      <c r="A93" s="26" t="s">
        <v>31</v>
      </c>
      <c r="B93" s="21">
        <v>3154750.8263600003</v>
      </c>
      <c r="C93" s="21">
        <v>2381768.6111500002</v>
      </c>
      <c r="D93" s="21">
        <v>751752.02722000005</v>
      </c>
      <c r="E93" s="21">
        <v>21230.187989999999</v>
      </c>
    </row>
    <row r="94" spans="1:5" ht="15" customHeight="1" x14ac:dyDescent="0.2">
      <c r="A94" s="26" t="s">
        <v>32</v>
      </c>
      <c r="B94" s="21">
        <v>20996257.908880003</v>
      </c>
      <c r="C94" s="21">
        <v>15899310.295440001</v>
      </c>
      <c r="D94" s="21">
        <v>4983857.7042500004</v>
      </c>
      <c r="E94" s="21">
        <v>113089.90918999999</v>
      </c>
    </row>
    <row r="95" spans="1:5" ht="15" customHeight="1" x14ac:dyDescent="0.2">
      <c r="A95" s="26" t="s">
        <v>565</v>
      </c>
      <c r="B95" s="21">
        <v>13113527.394860001</v>
      </c>
      <c r="C95" s="21">
        <v>10079455.937220002</v>
      </c>
      <c r="D95" s="21">
        <v>2938754.7499099998</v>
      </c>
      <c r="E95" s="21">
        <v>95316.707730000009</v>
      </c>
    </row>
    <row r="96" spans="1:5" ht="15" customHeight="1" x14ac:dyDescent="0.2">
      <c r="A96" s="26" t="s">
        <v>563</v>
      </c>
      <c r="B96" s="21">
        <v>9110094.1851199996</v>
      </c>
      <c r="C96" s="21">
        <v>7007325.0284699993</v>
      </c>
      <c r="D96" s="21">
        <v>2071669.18034</v>
      </c>
      <c r="E96" s="21">
        <v>31099.976309999995</v>
      </c>
    </row>
    <row r="97" spans="1:5" ht="15" customHeight="1" x14ac:dyDescent="0.2">
      <c r="A97" s="122" t="s">
        <v>33</v>
      </c>
      <c r="B97" s="21">
        <v>5727514.4496999998</v>
      </c>
      <c r="C97" s="21">
        <v>4319482.0078599993</v>
      </c>
      <c r="D97" s="21">
        <v>1352792.0986500001</v>
      </c>
      <c r="E97" s="21">
        <v>55240.343190000007</v>
      </c>
    </row>
    <row r="98" spans="1:5" ht="15" customHeight="1" x14ac:dyDescent="0.2">
      <c r="A98" s="122" t="s">
        <v>34</v>
      </c>
      <c r="B98" s="21">
        <v>3494321.6525000003</v>
      </c>
      <c r="C98" s="21">
        <v>2527087.1934000002</v>
      </c>
      <c r="D98" s="21">
        <v>732511.59442999994</v>
      </c>
      <c r="E98" s="21">
        <v>234722.86467000001</v>
      </c>
    </row>
    <row r="99" spans="1:5" ht="15" customHeight="1" x14ac:dyDescent="0.2">
      <c r="A99" s="122" t="s">
        <v>35</v>
      </c>
      <c r="B99" s="21">
        <v>1904154.9010000001</v>
      </c>
      <c r="C99" s="21">
        <v>1409596.9761399999</v>
      </c>
      <c r="D99" s="21">
        <v>458848.80029000004</v>
      </c>
      <c r="E99" s="21">
        <v>35709.12457</v>
      </c>
    </row>
    <row r="100" spans="1:5" ht="15" customHeight="1" x14ac:dyDescent="0.2">
      <c r="A100" s="122" t="s">
        <v>36</v>
      </c>
      <c r="B100" s="21">
        <v>22187866.304959998</v>
      </c>
      <c r="C100" s="21">
        <v>17417407.60548</v>
      </c>
      <c r="D100" s="21">
        <v>4650981.1512699993</v>
      </c>
      <c r="E100" s="21">
        <v>119477.54821000001</v>
      </c>
    </row>
    <row r="101" spans="1:5" ht="15" customHeight="1" x14ac:dyDescent="0.2">
      <c r="A101" s="122" t="s">
        <v>37</v>
      </c>
      <c r="B101" s="21">
        <v>2709936.21153</v>
      </c>
      <c r="C101" s="21">
        <v>1986265.6892599999</v>
      </c>
      <c r="D101" s="21">
        <v>689717.44886999985</v>
      </c>
      <c r="E101" s="21">
        <v>33953.073400000001</v>
      </c>
    </row>
    <row r="102" spans="1:5" ht="15" customHeight="1" x14ac:dyDescent="0.2">
      <c r="A102" s="122" t="s">
        <v>38</v>
      </c>
      <c r="B102" s="21">
        <v>7963529.5495000007</v>
      </c>
      <c r="C102" s="21">
        <v>6066962.6810400011</v>
      </c>
      <c r="D102" s="21">
        <v>1821026.1198199999</v>
      </c>
      <c r="E102" s="21">
        <v>75540.748640000005</v>
      </c>
    </row>
    <row r="103" spans="1:5" ht="15" customHeight="1" x14ac:dyDescent="0.2">
      <c r="A103" s="122" t="s">
        <v>39</v>
      </c>
      <c r="B103" s="21">
        <v>6966888.7198899984</v>
      </c>
      <c r="C103" s="21">
        <v>5454213.6848299988</v>
      </c>
      <c r="D103" s="21">
        <v>1482495.8254200001</v>
      </c>
      <c r="E103" s="21">
        <v>30179.209640000001</v>
      </c>
    </row>
    <row r="104" spans="1:5" ht="15" customHeight="1" x14ac:dyDescent="0.2">
      <c r="A104" s="122" t="s">
        <v>40</v>
      </c>
      <c r="B104" s="21">
        <v>4153459.1957400003</v>
      </c>
      <c r="C104" s="21">
        <v>3139482.0759000001</v>
      </c>
      <c r="D104" s="21">
        <v>998080.85684999998</v>
      </c>
      <c r="E104" s="21">
        <v>15896.262990000005</v>
      </c>
    </row>
    <row r="105" spans="1:5" ht="15" customHeight="1" x14ac:dyDescent="0.2">
      <c r="A105" s="122" t="s">
        <v>41</v>
      </c>
      <c r="B105" s="21">
        <v>5160025.6622100007</v>
      </c>
      <c r="C105" s="21">
        <v>3926979.1873699999</v>
      </c>
      <c r="D105" s="21">
        <v>1209769.8862100001</v>
      </c>
      <c r="E105" s="21">
        <v>23276.588629999995</v>
      </c>
    </row>
    <row r="106" spans="1:5" ht="15" customHeight="1" x14ac:dyDescent="0.2">
      <c r="A106" s="122" t="s">
        <v>42</v>
      </c>
      <c r="B106" s="21">
        <v>6320169.8233099999</v>
      </c>
      <c r="C106" s="21">
        <v>4695242.9105799999</v>
      </c>
      <c r="D106" s="21">
        <v>1585100.5845699999</v>
      </c>
      <c r="E106" s="21">
        <v>39826.328160000012</v>
      </c>
    </row>
    <row r="107" spans="1:5" ht="15" customHeight="1" x14ac:dyDescent="0.2">
      <c r="A107" s="122" t="s">
        <v>43</v>
      </c>
      <c r="B107" s="21">
        <v>7689587.5867800014</v>
      </c>
      <c r="C107" s="21">
        <v>5881090.8248000005</v>
      </c>
      <c r="D107" s="21">
        <v>1761432.0407000002</v>
      </c>
      <c r="E107" s="21">
        <v>47064.721280000005</v>
      </c>
    </row>
    <row r="108" spans="1:5" ht="15" customHeight="1" x14ac:dyDescent="0.2">
      <c r="A108" s="122" t="s">
        <v>44</v>
      </c>
      <c r="B108" s="21">
        <v>2961919.52996</v>
      </c>
      <c r="C108" s="21">
        <v>2212300.9833800001</v>
      </c>
      <c r="D108" s="21">
        <v>725260.09070000006</v>
      </c>
      <c r="E108" s="21">
        <v>24358.455879999998</v>
      </c>
    </row>
    <row r="109" spans="1:5" ht="15" customHeight="1" x14ac:dyDescent="0.2">
      <c r="A109" s="122" t="s">
        <v>45</v>
      </c>
      <c r="B109" s="21">
        <v>9231205.7050800007</v>
      </c>
      <c r="C109" s="21">
        <v>7090031.6984200003</v>
      </c>
      <c r="D109" s="21">
        <v>2104126.9367</v>
      </c>
      <c r="E109" s="21">
        <v>37047.069959999993</v>
      </c>
    </row>
    <row r="110" spans="1:5" ht="15" customHeight="1" x14ac:dyDescent="0.2">
      <c r="A110" s="122" t="s">
        <v>46</v>
      </c>
      <c r="B110" s="21">
        <v>1217749.5985700001</v>
      </c>
      <c r="C110" s="21">
        <v>874080.26922000002</v>
      </c>
      <c r="D110" s="21">
        <v>306180.04941000004</v>
      </c>
      <c r="E110" s="21">
        <v>37489.279940000008</v>
      </c>
    </row>
    <row r="111" spans="1:5" ht="15" customHeight="1" x14ac:dyDescent="0.2">
      <c r="A111" s="122" t="s">
        <v>47</v>
      </c>
      <c r="B111" s="21">
        <v>7292621.2873799996</v>
      </c>
      <c r="C111" s="21">
        <v>5413446.1634099996</v>
      </c>
      <c r="D111" s="21">
        <v>1820463.8216100002</v>
      </c>
      <c r="E111" s="21">
        <v>58711.302360000001</v>
      </c>
    </row>
    <row r="112" spans="1:5" ht="15" customHeight="1" x14ac:dyDescent="0.2">
      <c r="A112" s="122" t="s">
        <v>48</v>
      </c>
      <c r="B112" s="21">
        <v>4058396.8811299996</v>
      </c>
      <c r="C112" s="21">
        <v>3048136.2654899997</v>
      </c>
      <c r="D112" s="21">
        <v>967471.27528000006</v>
      </c>
      <c r="E112" s="21">
        <v>42789.340360000002</v>
      </c>
    </row>
    <row r="113" spans="1:18" ht="15" customHeight="1" x14ac:dyDescent="0.2">
      <c r="A113" s="122" t="s">
        <v>49</v>
      </c>
      <c r="B113" s="21">
        <v>4099664.1608299995</v>
      </c>
      <c r="C113" s="21">
        <v>3011292.9135099999</v>
      </c>
      <c r="D113" s="21">
        <v>1059012.6005599999</v>
      </c>
      <c r="E113" s="21">
        <v>29358.646760000003</v>
      </c>
    </row>
    <row r="114" spans="1:18" ht="15" customHeight="1" thickBot="1" x14ac:dyDescent="0.25">
      <c r="A114" s="122" t="s">
        <v>50</v>
      </c>
      <c r="B114" s="21">
        <v>2462775.9918999998</v>
      </c>
      <c r="C114" s="21">
        <v>1881794.93337</v>
      </c>
      <c r="D114" s="21">
        <v>560778.29820000008</v>
      </c>
      <c r="E114" s="21">
        <v>20202.760329999997</v>
      </c>
    </row>
    <row r="115" spans="1:18" ht="4.5" customHeight="1" thickTop="1" x14ac:dyDescent="0.2">
      <c r="A115" s="125"/>
      <c r="B115" s="28"/>
      <c r="C115" s="28"/>
      <c r="D115" s="28"/>
      <c r="E115" s="28"/>
    </row>
    <row r="116" spans="1:18" ht="31.5" customHeight="1" x14ac:dyDescent="0.2">
      <c r="A116" s="1161" t="s">
        <v>575</v>
      </c>
      <c r="B116" s="1161"/>
      <c r="C116" s="1161"/>
      <c r="D116" s="1161"/>
      <c r="E116" s="1161"/>
      <c r="F116" s="126"/>
      <c r="G116" s="126"/>
      <c r="H116" s="126"/>
      <c r="I116" s="126"/>
      <c r="J116" s="126"/>
      <c r="K116" s="126"/>
      <c r="L116" s="126"/>
      <c r="M116" s="54"/>
      <c r="N116" s="127"/>
      <c r="O116" s="128"/>
      <c r="P116" s="127"/>
      <c r="Q116" s="54"/>
      <c r="R116" s="54"/>
    </row>
    <row r="117" spans="1:18" x14ac:dyDescent="0.2">
      <c r="A117" s="1177" t="s">
        <v>189</v>
      </c>
      <c r="B117" s="1177"/>
      <c r="C117" s="1177"/>
      <c r="D117" s="1177"/>
      <c r="E117" s="1177"/>
      <c r="F117" s="129"/>
      <c r="G117" s="129"/>
      <c r="H117" s="129"/>
      <c r="I117" s="129"/>
      <c r="J117" s="129"/>
      <c r="K117" s="129"/>
      <c r="L117" s="129"/>
      <c r="M117" s="129"/>
      <c r="N117" s="129"/>
      <c r="O117" s="129"/>
      <c r="P117" s="129"/>
      <c r="Q117" s="129"/>
      <c r="R117" s="129"/>
    </row>
    <row r="118" spans="1:18" x14ac:dyDescent="0.2"/>
    <row r="119" spans="1:18" x14ac:dyDescent="0.2"/>
    <row r="120" spans="1:18" x14ac:dyDescent="0.2"/>
    <row r="121" spans="1:18" s="5" customFormat="1" ht="35.1" customHeight="1" thickBot="1" x14ac:dyDescent="0.25">
      <c r="A121" s="1179" t="s">
        <v>1272</v>
      </c>
      <c r="B121" s="1179"/>
      <c r="C121" s="1179"/>
      <c r="D121" s="1179"/>
      <c r="E121" s="1179"/>
      <c r="F121" s="1179"/>
      <c r="G121" s="1179"/>
      <c r="H121" s="1179"/>
      <c r="I121" s="1179"/>
      <c r="J121" s="1179"/>
      <c r="K121" s="1179"/>
      <c r="L121" s="1179"/>
      <c r="M121" s="1179"/>
      <c r="N121" s="1179"/>
      <c r="O121" s="1179"/>
      <c r="P121" s="1179"/>
    </row>
    <row r="122" spans="1:18" s="41" customFormat="1" ht="15.75" thickTop="1" x14ac:dyDescent="0.3">
      <c r="A122" s="936" t="s">
        <v>574</v>
      </c>
      <c r="B122" s="936" t="s">
        <v>55</v>
      </c>
      <c r="C122" s="936"/>
      <c r="D122" s="936"/>
      <c r="E122" s="936"/>
      <c r="F122" s="936"/>
      <c r="G122" s="936"/>
      <c r="H122" s="936"/>
      <c r="I122" s="936"/>
      <c r="J122" s="936"/>
      <c r="K122" s="936"/>
      <c r="L122" s="936"/>
      <c r="M122" s="936"/>
      <c r="N122" s="1217" t="s">
        <v>424</v>
      </c>
      <c r="O122" s="1217" t="s">
        <v>436</v>
      </c>
      <c r="P122" s="1156" t="s">
        <v>187</v>
      </c>
    </row>
    <row r="123" spans="1:18" s="41" customFormat="1" ht="15.75" thickBot="1" x14ac:dyDescent="0.35">
      <c r="A123" s="937"/>
      <c r="B123" s="939"/>
      <c r="C123" s="939"/>
      <c r="D123" s="939"/>
      <c r="E123" s="939"/>
      <c r="F123" s="939"/>
      <c r="G123" s="939"/>
      <c r="H123" s="939"/>
      <c r="I123" s="937"/>
      <c r="J123" s="937"/>
      <c r="K123" s="937"/>
      <c r="L123" s="937"/>
      <c r="M123" s="937"/>
      <c r="N123" s="1216"/>
      <c r="O123" s="1216"/>
      <c r="P123" s="1218"/>
    </row>
    <row r="124" spans="1:18" s="41" customFormat="1" ht="12.75" customHeight="1" x14ac:dyDescent="0.3">
      <c r="A124" s="937"/>
      <c r="B124" s="937" t="s">
        <v>229</v>
      </c>
      <c r="C124" s="941" t="s">
        <v>360</v>
      </c>
      <c r="D124" s="941" t="s">
        <v>124</v>
      </c>
      <c r="E124" s="941" t="s">
        <v>123</v>
      </c>
      <c r="F124" s="941" t="s">
        <v>114</v>
      </c>
      <c r="G124" s="941" t="s">
        <v>127</v>
      </c>
      <c r="H124" s="941" t="s">
        <v>361</v>
      </c>
      <c r="I124" s="1215" t="s">
        <v>228</v>
      </c>
      <c r="J124" s="1215"/>
      <c r="K124" s="1215"/>
      <c r="L124" s="1215"/>
      <c r="M124" s="1215"/>
      <c r="N124" s="1216"/>
      <c r="O124" s="1216"/>
      <c r="P124" s="1218"/>
    </row>
    <row r="125" spans="1:18" s="41" customFormat="1" ht="21" customHeight="1" thickBot="1" x14ac:dyDescent="0.35">
      <c r="A125" s="937"/>
      <c r="B125" s="937"/>
      <c r="C125" s="941"/>
      <c r="D125" s="941"/>
      <c r="E125" s="941"/>
      <c r="F125" s="941"/>
      <c r="G125" s="941"/>
      <c r="H125" s="941"/>
      <c r="I125" s="939"/>
      <c r="J125" s="939"/>
      <c r="K125" s="939"/>
      <c r="L125" s="939"/>
      <c r="M125" s="939"/>
      <c r="N125" s="1216"/>
      <c r="O125" s="1216"/>
      <c r="P125" s="1218"/>
    </row>
    <row r="126" spans="1:18" s="41" customFormat="1" ht="21" customHeight="1" x14ac:dyDescent="0.3">
      <c r="A126" s="937"/>
      <c r="B126" s="937"/>
      <c r="C126" s="941"/>
      <c r="D126" s="941"/>
      <c r="E126" s="941"/>
      <c r="F126" s="941"/>
      <c r="G126" s="941"/>
      <c r="H126" s="941"/>
      <c r="I126" s="941" t="s">
        <v>364</v>
      </c>
      <c r="J126" s="941" t="s">
        <v>365</v>
      </c>
      <c r="K126" s="941" t="s">
        <v>366</v>
      </c>
      <c r="L126" s="1216" t="s">
        <v>367</v>
      </c>
      <c r="M126" s="941" t="s">
        <v>368</v>
      </c>
      <c r="N126" s="1216"/>
      <c r="O126" s="1216"/>
      <c r="P126" s="1218"/>
    </row>
    <row r="127" spans="1:18" s="41" customFormat="1" ht="18" customHeight="1" x14ac:dyDescent="0.3">
      <c r="A127" s="937"/>
      <c r="B127" s="937"/>
      <c r="C127" s="941"/>
      <c r="D127" s="941"/>
      <c r="E127" s="941"/>
      <c r="F127" s="941"/>
      <c r="G127" s="941"/>
      <c r="H127" s="941"/>
      <c r="I127" s="941"/>
      <c r="J127" s="941"/>
      <c r="K127" s="941"/>
      <c r="L127" s="1216"/>
      <c r="M127" s="941"/>
      <c r="N127" s="1216"/>
      <c r="O127" s="1216"/>
      <c r="P127" s="1218"/>
    </row>
    <row r="128" spans="1:18" s="41" customFormat="1" ht="34.5" customHeight="1" thickBot="1" x14ac:dyDescent="0.35">
      <c r="A128" s="938"/>
      <c r="B128" s="938"/>
      <c r="C128" s="942"/>
      <c r="D128" s="942"/>
      <c r="E128" s="942"/>
      <c r="F128" s="942"/>
      <c r="G128" s="942"/>
      <c r="H128" s="942"/>
      <c r="I128" s="942"/>
      <c r="J128" s="942"/>
      <c r="K128" s="942"/>
      <c r="L128" s="1212"/>
      <c r="M128" s="942"/>
      <c r="N128" s="1212"/>
      <c r="O128" s="1212"/>
      <c r="P128" s="1157"/>
    </row>
    <row r="129" spans="1:18" s="41" customFormat="1" ht="15.75" customHeight="1" thickTop="1" x14ac:dyDescent="0.3">
      <c r="A129" s="9"/>
      <c r="B129" s="9"/>
      <c r="C129" s="9"/>
      <c r="D129" s="9"/>
      <c r="E129" s="9"/>
      <c r="F129" s="9"/>
      <c r="G129" s="9"/>
      <c r="H129" s="9"/>
      <c r="I129" s="9"/>
      <c r="J129" s="9"/>
      <c r="K129" s="9"/>
      <c r="L129" s="9"/>
      <c r="M129" s="9"/>
      <c r="N129" s="9"/>
      <c r="O129" s="9"/>
      <c r="P129" s="9"/>
    </row>
    <row r="130" spans="1:18" s="41" customFormat="1" ht="15.75" customHeight="1" x14ac:dyDescent="0.3">
      <c r="A130" s="13" t="s">
        <v>359</v>
      </c>
      <c r="B130" s="51">
        <v>285586122.31902993</v>
      </c>
      <c r="C130" s="51">
        <v>135226895.67497998</v>
      </c>
      <c r="D130" s="51">
        <v>43082215.621689998</v>
      </c>
      <c r="E130" s="51">
        <v>4083678.0860199998</v>
      </c>
      <c r="F130" s="51">
        <v>22320594.199029997</v>
      </c>
      <c r="G130" s="51">
        <v>69959836.703839973</v>
      </c>
      <c r="H130" s="197">
        <v>274673220.28555995</v>
      </c>
      <c r="I130" s="51">
        <v>1072342.5150400004</v>
      </c>
      <c r="J130" s="51">
        <v>731260.59563000046</v>
      </c>
      <c r="K130" s="51">
        <v>5163731.68</v>
      </c>
      <c r="L130" s="51">
        <v>3945567.2427999992</v>
      </c>
      <c r="M130" s="51">
        <v>10912902.033469999</v>
      </c>
      <c r="N130" s="51">
        <v>9219881.1975699998</v>
      </c>
      <c r="O130" s="51">
        <v>6258869.4653099999</v>
      </c>
      <c r="P130" s="51">
        <v>294255.83519999997</v>
      </c>
      <c r="Q130" s="198"/>
    </row>
    <row r="131" spans="1:18" s="41" customFormat="1" ht="15.75" customHeight="1" x14ac:dyDescent="0.3">
      <c r="A131" s="101"/>
      <c r="B131" s="51"/>
      <c r="C131" s="51"/>
      <c r="D131" s="51"/>
      <c r="E131" s="51"/>
      <c r="F131" s="51"/>
      <c r="G131" s="51"/>
      <c r="H131" s="51"/>
      <c r="I131" s="51"/>
      <c r="J131" s="51"/>
      <c r="K131" s="51"/>
      <c r="L131" s="161"/>
      <c r="M131" s="51"/>
      <c r="N131" s="161"/>
      <c r="O131" s="161"/>
      <c r="P131" s="51"/>
      <c r="Q131" s="198"/>
    </row>
    <row r="132" spans="1:18" s="41" customFormat="1" ht="15.75" customHeight="1" x14ac:dyDescent="0.3">
      <c r="A132" s="160" t="s">
        <v>19</v>
      </c>
      <c r="B132" s="51">
        <v>3613820.2312599998</v>
      </c>
      <c r="C132" s="51">
        <v>1736914.2350100002</v>
      </c>
      <c r="D132" s="51">
        <v>643804.68155000021</v>
      </c>
      <c r="E132" s="51">
        <v>45456.666130000005</v>
      </c>
      <c r="F132" s="51">
        <v>334429.91973999998</v>
      </c>
      <c r="G132" s="51">
        <v>764273.40840000007</v>
      </c>
      <c r="H132" s="51">
        <v>3524878.9108299999</v>
      </c>
      <c r="I132" s="51">
        <v>0</v>
      </c>
      <c r="J132" s="51">
        <v>158.95416</v>
      </c>
      <c r="K132" s="51">
        <v>41525.37674</v>
      </c>
      <c r="L132" s="161">
        <v>47256.989529999999</v>
      </c>
      <c r="M132" s="51">
        <v>88941.320429999992</v>
      </c>
      <c r="N132" s="161">
        <v>134097.80429999999</v>
      </c>
      <c r="O132" s="161">
        <v>0</v>
      </c>
      <c r="P132" s="51">
        <v>-346067.11934000044</v>
      </c>
      <c r="Q132" s="198"/>
      <c r="R132" s="198"/>
    </row>
    <row r="133" spans="1:18" s="41" customFormat="1" ht="15.75" customHeight="1" x14ac:dyDescent="0.3">
      <c r="A133" s="160" t="s">
        <v>20</v>
      </c>
      <c r="B133" s="51">
        <v>10996476.9001</v>
      </c>
      <c r="C133" s="51">
        <v>5617723.3666700004</v>
      </c>
      <c r="D133" s="51">
        <v>1418680.4570600002</v>
      </c>
      <c r="E133" s="51">
        <v>93513.59001</v>
      </c>
      <c r="F133" s="51">
        <v>821068.27375999989</v>
      </c>
      <c r="G133" s="51">
        <v>2639873.1072799996</v>
      </c>
      <c r="H133" s="51">
        <v>10590858.794780001</v>
      </c>
      <c r="I133" s="51">
        <v>4590.03478</v>
      </c>
      <c r="J133" s="51">
        <v>214.8314</v>
      </c>
      <c r="K133" s="51">
        <v>284024.20405</v>
      </c>
      <c r="L133" s="161">
        <v>116789.03509</v>
      </c>
      <c r="M133" s="51">
        <v>405618.10532000003</v>
      </c>
      <c r="N133" s="161">
        <v>330845.62825999997</v>
      </c>
      <c r="O133" s="161">
        <v>0</v>
      </c>
      <c r="P133" s="51">
        <v>-124084.86674999785</v>
      </c>
      <c r="Q133" s="198"/>
      <c r="R133" s="198"/>
    </row>
    <row r="134" spans="1:18" s="41" customFormat="1" ht="15.75" customHeight="1" x14ac:dyDescent="0.3">
      <c r="A134" s="160" t="s">
        <v>21</v>
      </c>
      <c r="B134" s="51">
        <v>2638888.8703600001</v>
      </c>
      <c r="C134" s="51">
        <v>1556189.6465099999</v>
      </c>
      <c r="D134" s="51">
        <v>280608.20342999999</v>
      </c>
      <c r="E134" s="51">
        <v>44850.361749999996</v>
      </c>
      <c r="F134" s="51">
        <v>242359.59369999997</v>
      </c>
      <c r="G134" s="51">
        <v>414892.40033999999</v>
      </c>
      <c r="H134" s="51">
        <v>2538900.20573</v>
      </c>
      <c r="I134" s="51">
        <v>0</v>
      </c>
      <c r="J134" s="51">
        <v>215.79316</v>
      </c>
      <c r="K134" s="51">
        <v>53524.150580000001</v>
      </c>
      <c r="L134" s="161">
        <v>46248.720890000004</v>
      </c>
      <c r="M134" s="51">
        <v>99988.664630000014</v>
      </c>
      <c r="N134" s="161">
        <v>94111.028120000003</v>
      </c>
      <c r="O134" s="161">
        <v>0</v>
      </c>
      <c r="P134" s="51">
        <v>-477403.9571</v>
      </c>
      <c r="Q134" s="198"/>
      <c r="R134" s="198"/>
    </row>
    <row r="135" spans="1:18" s="41" customFormat="1" ht="15.75" customHeight="1" x14ac:dyDescent="0.3">
      <c r="A135" s="160" t="s">
        <v>22</v>
      </c>
      <c r="B135" s="51">
        <v>2063061.9793100001</v>
      </c>
      <c r="C135" s="51">
        <v>1038347.7673100001</v>
      </c>
      <c r="D135" s="51">
        <v>241004.64601</v>
      </c>
      <c r="E135" s="51">
        <v>21249.871030000002</v>
      </c>
      <c r="F135" s="51">
        <v>122235.4238</v>
      </c>
      <c r="G135" s="51">
        <v>436394.51301999995</v>
      </c>
      <c r="H135" s="51">
        <v>1859232.22117</v>
      </c>
      <c r="I135" s="51">
        <v>0</v>
      </c>
      <c r="J135" s="51">
        <v>91.680320000000009</v>
      </c>
      <c r="K135" s="51">
        <v>171200.60818000001</v>
      </c>
      <c r="L135" s="161">
        <v>32537.469639999999</v>
      </c>
      <c r="M135" s="51">
        <v>203829.75814000002</v>
      </c>
      <c r="N135" s="161">
        <v>75036.560010000001</v>
      </c>
      <c r="O135" s="161">
        <v>0</v>
      </c>
      <c r="P135" s="51">
        <v>960621.09572000045</v>
      </c>
      <c r="Q135" s="198"/>
      <c r="R135" s="198"/>
    </row>
    <row r="136" spans="1:18" s="41" customFormat="1" ht="15.75" customHeight="1" x14ac:dyDescent="0.3">
      <c r="A136" s="160" t="s">
        <v>23</v>
      </c>
      <c r="B136" s="51">
        <v>10914187.2038</v>
      </c>
      <c r="C136" s="51">
        <v>4879873.3579899995</v>
      </c>
      <c r="D136" s="51">
        <v>1718813.28523</v>
      </c>
      <c r="E136" s="51">
        <v>139222.66102</v>
      </c>
      <c r="F136" s="51">
        <v>658817.23566000001</v>
      </c>
      <c r="G136" s="51">
        <v>3169781.0816599997</v>
      </c>
      <c r="H136" s="51">
        <v>10566507.62156</v>
      </c>
      <c r="I136" s="51">
        <v>20190.75102</v>
      </c>
      <c r="J136" s="51">
        <v>378.46709999999996</v>
      </c>
      <c r="K136" s="51">
        <v>183172.83205000003</v>
      </c>
      <c r="L136" s="161">
        <v>143937.53206999999</v>
      </c>
      <c r="M136" s="51">
        <v>347679.58224000002</v>
      </c>
      <c r="N136" s="161">
        <v>365618.29479000001</v>
      </c>
      <c r="O136" s="161">
        <v>0</v>
      </c>
      <c r="P136" s="51">
        <v>-664525.64209999947</v>
      </c>
      <c r="Q136" s="198"/>
      <c r="R136" s="198"/>
    </row>
    <row r="137" spans="1:18" s="41" customFormat="1" ht="15.75" customHeight="1" x14ac:dyDescent="0.3">
      <c r="A137" s="160" t="s">
        <v>24</v>
      </c>
      <c r="B137" s="51">
        <v>2108796.4442799999</v>
      </c>
      <c r="C137" s="51">
        <v>1080544.8853199999</v>
      </c>
      <c r="D137" s="51">
        <v>254780.96127</v>
      </c>
      <c r="E137" s="51">
        <v>38852.000930000002</v>
      </c>
      <c r="F137" s="51">
        <v>199096.72873</v>
      </c>
      <c r="G137" s="51">
        <v>459265.68189000001</v>
      </c>
      <c r="H137" s="51">
        <v>2032540.25814</v>
      </c>
      <c r="I137" s="51">
        <v>5641.0664900000002</v>
      </c>
      <c r="J137" s="51">
        <v>123.84754</v>
      </c>
      <c r="K137" s="51">
        <v>45409.370699999999</v>
      </c>
      <c r="L137" s="161">
        <v>25081.901409999999</v>
      </c>
      <c r="M137" s="51">
        <v>76256.186140000005</v>
      </c>
      <c r="N137" s="161">
        <v>83655.462489999991</v>
      </c>
      <c r="O137" s="161">
        <v>0</v>
      </c>
      <c r="P137" s="51">
        <v>-338664.97289999988</v>
      </c>
      <c r="Q137" s="198"/>
      <c r="R137" s="198"/>
    </row>
    <row r="138" spans="1:18" s="41" customFormat="1" ht="15.75" customHeight="1" x14ac:dyDescent="0.3">
      <c r="A138" s="160" t="s">
        <v>25</v>
      </c>
      <c r="B138" s="51">
        <v>3479449.3909100001</v>
      </c>
      <c r="C138" s="51">
        <v>1690697.7605399999</v>
      </c>
      <c r="D138" s="51">
        <v>531821.36425999994</v>
      </c>
      <c r="E138" s="51">
        <v>77582.038409999994</v>
      </c>
      <c r="F138" s="51">
        <v>314049.00625999999</v>
      </c>
      <c r="G138" s="51">
        <v>765336.99121999997</v>
      </c>
      <c r="H138" s="51">
        <v>3379487.1606900003</v>
      </c>
      <c r="I138" s="51">
        <v>1061.3246000000001</v>
      </c>
      <c r="J138" s="51">
        <v>176.36553000000001</v>
      </c>
      <c r="K138" s="51">
        <v>51408.829850000002</v>
      </c>
      <c r="L138" s="161">
        <v>47315.710239999993</v>
      </c>
      <c r="M138" s="51">
        <v>99962.230219999998</v>
      </c>
      <c r="N138" s="161">
        <v>125563.65711</v>
      </c>
      <c r="O138" s="161">
        <v>0</v>
      </c>
      <c r="P138" s="51">
        <v>-462135.33365999971</v>
      </c>
      <c r="Q138" s="198"/>
      <c r="R138" s="198"/>
    </row>
    <row r="139" spans="1:18" s="41" customFormat="1" ht="15.75" customHeight="1" x14ac:dyDescent="0.3">
      <c r="A139" s="160" t="s">
        <v>26</v>
      </c>
      <c r="B139" s="51">
        <v>11923855.99288</v>
      </c>
      <c r="C139" s="51">
        <v>5783705.4369400004</v>
      </c>
      <c r="D139" s="51">
        <v>1831980.19704</v>
      </c>
      <c r="E139" s="51">
        <v>135404.95215999999</v>
      </c>
      <c r="F139" s="51">
        <v>850694.12033999991</v>
      </c>
      <c r="G139" s="51">
        <v>3076312.1592799998</v>
      </c>
      <c r="H139" s="51">
        <v>11678096.86576</v>
      </c>
      <c r="I139" s="51">
        <v>5923.9598699999997</v>
      </c>
      <c r="J139" s="51">
        <v>430.26954999999998</v>
      </c>
      <c r="K139" s="51">
        <v>139637.7487</v>
      </c>
      <c r="L139" s="161">
        <v>99767.149000000005</v>
      </c>
      <c r="M139" s="51">
        <v>245759.12711999999</v>
      </c>
      <c r="N139" s="161">
        <v>383520.25387999997</v>
      </c>
      <c r="O139" s="161">
        <v>0</v>
      </c>
      <c r="P139" s="51">
        <v>-1437842.5904500016</v>
      </c>
      <c r="Q139" s="198"/>
      <c r="R139" s="198"/>
    </row>
    <row r="140" spans="1:18" s="41" customFormat="1" ht="15.75" customHeight="1" x14ac:dyDescent="0.3">
      <c r="A140" s="163" t="s">
        <v>27</v>
      </c>
      <c r="B140" s="51">
        <v>12814591.13287</v>
      </c>
      <c r="C140" s="51">
        <v>5561248.77513</v>
      </c>
      <c r="D140" s="51">
        <v>-506910.88302999997</v>
      </c>
      <c r="E140" s="51">
        <v>80259.81018</v>
      </c>
      <c r="F140" s="51">
        <v>4094266.8353199996</v>
      </c>
      <c r="G140" s="51">
        <v>2627119.45621</v>
      </c>
      <c r="H140" s="51">
        <v>11855983.99381</v>
      </c>
      <c r="I140" s="51">
        <v>0</v>
      </c>
      <c r="J140" s="51">
        <v>717707.89939000004</v>
      </c>
      <c r="K140" s="51">
        <v>55849.916039999996</v>
      </c>
      <c r="L140" s="161">
        <v>185049.32363</v>
      </c>
      <c r="M140" s="51">
        <v>958607.13906000007</v>
      </c>
      <c r="N140" s="161">
        <v>386129.35995000001</v>
      </c>
      <c r="O140" s="161">
        <v>6258869.4653099999</v>
      </c>
      <c r="P140" s="51">
        <v>14456526.317090001</v>
      </c>
      <c r="Q140" s="198"/>
      <c r="R140" s="198"/>
    </row>
    <row r="141" spans="1:18" s="41" customFormat="1" ht="15.75" customHeight="1" x14ac:dyDescent="0.3">
      <c r="A141" s="111" t="s">
        <v>1175</v>
      </c>
      <c r="B141" s="51">
        <v>22604965.104750004</v>
      </c>
      <c r="C141" s="51">
        <v>10801100.128290001</v>
      </c>
      <c r="D141" s="51">
        <v>3717343.0974400002</v>
      </c>
      <c r="E141" s="51">
        <v>329651.61462999997</v>
      </c>
      <c r="F141" s="51">
        <v>1012887.91101</v>
      </c>
      <c r="G141" s="51">
        <v>5574423.5339500001</v>
      </c>
      <c r="H141" s="51">
        <v>21435406.285320003</v>
      </c>
      <c r="I141" s="51">
        <v>409013.16355</v>
      </c>
      <c r="J141" s="51">
        <v>1267.87337</v>
      </c>
      <c r="K141" s="51">
        <v>425352.51499</v>
      </c>
      <c r="L141" s="161">
        <v>333925.26751999999</v>
      </c>
      <c r="M141" s="51">
        <v>1169558.8194299999</v>
      </c>
      <c r="N141" s="161">
        <v>725442.49829000002</v>
      </c>
      <c r="O141" s="161">
        <v>0</v>
      </c>
      <c r="P141" s="51">
        <v>2729920.5280800038</v>
      </c>
      <c r="Q141" s="198"/>
      <c r="R141" s="198"/>
    </row>
    <row r="142" spans="1:18" s="41" customFormat="1" ht="15.75" customHeight="1" x14ac:dyDescent="0.3">
      <c r="A142" s="111" t="s">
        <v>562</v>
      </c>
      <c r="B142" s="51">
        <v>26094595.052820001</v>
      </c>
      <c r="C142" s="51">
        <v>11778863.87573</v>
      </c>
      <c r="D142" s="51">
        <v>4520672.1343600005</v>
      </c>
      <c r="E142" s="51">
        <v>434491.51395000005</v>
      </c>
      <c r="F142" s="51">
        <v>1536514.6013699998</v>
      </c>
      <c r="G142" s="51">
        <v>6509433.6120599993</v>
      </c>
      <c r="H142" s="51">
        <v>24779975.737470001</v>
      </c>
      <c r="I142" s="51">
        <v>283449.16258</v>
      </c>
      <c r="J142" s="51">
        <v>1469.72938</v>
      </c>
      <c r="K142" s="51">
        <v>580565.12274999998</v>
      </c>
      <c r="L142" s="161">
        <v>449135.30063999997</v>
      </c>
      <c r="M142" s="51">
        <v>1314619.31535</v>
      </c>
      <c r="N142" s="161">
        <v>786098.55096000002</v>
      </c>
      <c r="O142" s="161">
        <v>0</v>
      </c>
      <c r="P142" s="51">
        <v>-309882.50826000213</v>
      </c>
      <c r="Q142" s="198"/>
      <c r="R142" s="198"/>
    </row>
    <row r="143" spans="1:18" s="41" customFormat="1" ht="15.75" customHeight="1" x14ac:dyDescent="0.3">
      <c r="A143" s="111" t="s">
        <v>28</v>
      </c>
      <c r="B143" s="51">
        <v>4144480.7217000001</v>
      </c>
      <c r="C143" s="51">
        <v>2047119.8768699998</v>
      </c>
      <c r="D143" s="51">
        <v>708605.37329999998</v>
      </c>
      <c r="E143" s="51">
        <v>45810.597379999999</v>
      </c>
      <c r="F143" s="51">
        <v>227926.43636000002</v>
      </c>
      <c r="G143" s="51">
        <v>966083.31171000004</v>
      </c>
      <c r="H143" s="51">
        <v>3995545.5956200003</v>
      </c>
      <c r="I143" s="51">
        <v>6710.26919</v>
      </c>
      <c r="J143" s="51">
        <v>130.66692</v>
      </c>
      <c r="K143" s="51">
        <v>92026.895480000007</v>
      </c>
      <c r="L143" s="161">
        <v>50067.29449</v>
      </c>
      <c r="M143" s="51">
        <v>148935.12608000002</v>
      </c>
      <c r="N143" s="161">
        <v>155633.79961000002</v>
      </c>
      <c r="O143" s="161">
        <v>0</v>
      </c>
      <c r="P143" s="51">
        <v>-1107541.3796400004</v>
      </c>
      <c r="Q143" s="198"/>
      <c r="R143" s="198"/>
    </row>
    <row r="144" spans="1:18" s="41" customFormat="1" ht="15.75" customHeight="1" x14ac:dyDescent="0.3">
      <c r="A144" s="111" t="s">
        <v>29</v>
      </c>
      <c r="B144" s="51">
        <v>9645028.7372099999</v>
      </c>
      <c r="C144" s="51">
        <v>4408775.4871400008</v>
      </c>
      <c r="D144" s="51">
        <v>1707718.4962299999</v>
      </c>
      <c r="E144" s="51">
        <v>127197.42472</v>
      </c>
      <c r="F144" s="51">
        <v>646959.82802999998</v>
      </c>
      <c r="G144" s="51">
        <v>2418289.0585500002</v>
      </c>
      <c r="H144" s="51">
        <v>9308940.2946700007</v>
      </c>
      <c r="I144" s="51">
        <v>26995.898309999997</v>
      </c>
      <c r="J144" s="51">
        <v>325.07393999999999</v>
      </c>
      <c r="K144" s="51">
        <v>169503.51162</v>
      </c>
      <c r="L144" s="161">
        <v>139263.95866999999</v>
      </c>
      <c r="M144" s="51">
        <v>336088.44253999996</v>
      </c>
      <c r="N144" s="161">
        <v>334717.06742000004</v>
      </c>
      <c r="O144" s="161">
        <v>0</v>
      </c>
      <c r="P144" s="51">
        <v>836073.93894999695</v>
      </c>
      <c r="Q144" s="198"/>
      <c r="R144" s="198"/>
    </row>
    <row r="145" spans="1:18" s="41" customFormat="1" ht="15.75" customHeight="1" x14ac:dyDescent="0.3">
      <c r="A145" s="111" t="s">
        <v>30</v>
      </c>
      <c r="B145" s="51">
        <v>4085750.2478699996</v>
      </c>
      <c r="C145" s="51">
        <v>2011217.6228</v>
      </c>
      <c r="D145" s="51">
        <v>551285.98892999999</v>
      </c>
      <c r="E145" s="51">
        <v>206180.19136000003</v>
      </c>
      <c r="F145" s="51">
        <v>391206.21946000005</v>
      </c>
      <c r="G145" s="51">
        <v>833157.82305000001</v>
      </c>
      <c r="H145" s="51">
        <v>3993047.8455999997</v>
      </c>
      <c r="I145" s="51">
        <v>0</v>
      </c>
      <c r="J145" s="51">
        <v>214.43696</v>
      </c>
      <c r="K145" s="51">
        <v>49518.495729999995</v>
      </c>
      <c r="L145" s="161">
        <v>42969.469579999997</v>
      </c>
      <c r="M145" s="51">
        <v>92702.402269999991</v>
      </c>
      <c r="N145" s="161">
        <v>146940.41010000001</v>
      </c>
      <c r="O145" s="161">
        <v>0</v>
      </c>
      <c r="P145" s="51">
        <v>-1846510.0704400006</v>
      </c>
      <c r="Q145" s="198"/>
      <c r="R145" s="198"/>
    </row>
    <row r="146" spans="1:18" s="41" customFormat="1" ht="15.75" customHeight="1" x14ac:dyDescent="0.3">
      <c r="A146" s="111" t="s">
        <v>31</v>
      </c>
      <c r="B146" s="51">
        <v>3542577.6383100008</v>
      </c>
      <c r="C146" s="51">
        <v>1673970.53306</v>
      </c>
      <c r="D146" s="51">
        <v>426275.21478000004</v>
      </c>
      <c r="E146" s="51">
        <v>38337.335209999997</v>
      </c>
      <c r="F146" s="51">
        <v>361601.10059000005</v>
      </c>
      <c r="G146" s="51">
        <v>937737.23388000007</v>
      </c>
      <c r="H146" s="51">
        <v>3437921.4175200006</v>
      </c>
      <c r="I146" s="51">
        <v>9990.8210500000005</v>
      </c>
      <c r="J146" s="51">
        <v>214.95920000000001</v>
      </c>
      <c r="K146" s="51">
        <v>53914.497450000003</v>
      </c>
      <c r="L146" s="161">
        <v>40535.943090000001</v>
      </c>
      <c r="M146" s="51">
        <v>104656.22079000001</v>
      </c>
      <c r="N146" s="161">
        <v>127095.31362</v>
      </c>
      <c r="O146" s="161">
        <v>0</v>
      </c>
      <c r="P146" s="51">
        <v>-514922.12557000027</v>
      </c>
      <c r="Q146" s="198"/>
      <c r="R146" s="198"/>
    </row>
    <row r="147" spans="1:18" s="41" customFormat="1" ht="15.75" customHeight="1" x14ac:dyDescent="0.3">
      <c r="A147" s="111" t="s">
        <v>32</v>
      </c>
      <c r="B147" s="51">
        <v>21974439.683630001</v>
      </c>
      <c r="C147" s="51">
        <v>10192188.657540001</v>
      </c>
      <c r="D147" s="51">
        <v>4071807.3620099993</v>
      </c>
      <c r="E147" s="51">
        <v>301086.61410000001</v>
      </c>
      <c r="F147" s="51">
        <v>1234155.61632</v>
      </c>
      <c r="G147" s="51">
        <v>5397195.8039199999</v>
      </c>
      <c r="H147" s="51">
        <v>21196434.053890001</v>
      </c>
      <c r="I147" s="51">
        <v>16156.743930000001</v>
      </c>
      <c r="J147" s="51">
        <v>930.25118000000009</v>
      </c>
      <c r="K147" s="51">
        <v>391883.11245000002</v>
      </c>
      <c r="L147" s="161">
        <v>369035.52218000003</v>
      </c>
      <c r="M147" s="51">
        <v>778005.62974</v>
      </c>
      <c r="N147" s="161">
        <v>767744.37972000008</v>
      </c>
      <c r="O147" s="161">
        <v>0</v>
      </c>
      <c r="P147" s="51">
        <v>-1745926.15447</v>
      </c>
      <c r="Q147" s="198"/>
      <c r="R147" s="198"/>
    </row>
    <row r="148" spans="1:18" s="41" customFormat="1" ht="15.75" customHeight="1" x14ac:dyDescent="0.3">
      <c r="A148" s="111" t="s">
        <v>565</v>
      </c>
      <c r="B148" s="51">
        <v>15136133.573859999</v>
      </c>
      <c r="C148" s="51">
        <v>7418179.8958999999</v>
      </c>
      <c r="D148" s="51">
        <v>2114546.1552499998</v>
      </c>
      <c r="E148" s="51">
        <v>199489.80209000001</v>
      </c>
      <c r="F148" s="161">
        <v>988398.02687000018</v>
      </c>
      <c r="G148" s="51">
        <v>3955312.5528799999</v>
      </c>
      <c r="H148" s="51">
        <v>14675926.43299</v>
      </c>
      <c r="I148" s="51">
        <v>533.45812999999998</v>
      </c>
      <c r="J148" s="51">
        <v>701.45168999999999</v>
      </c>
      <c r="K148" s="51">
        <v>191291.87234</v>
      </c>
      <c r="L148" s="161">
        <v>267680.35871</v>
      </c>
      <c r="M148" s="51">
        <v>460207.14087</v>
      </c>
      <c r="N148" s="161">
        <v>592094.43432</v>
      </c>
      <c r="O148" s="161">
        <v>0</v>
      </c>
      <c r="P148" s="51">
        <v>-2614700.61332</v>
      </c>
      <c r="Q148" s="198"/>
      <c r="R148" s="198"/>
    </row>
    <row r="149" spans="1:18" s="41" customFormat="1" ht="15.75" customHeight="1" x14ac:dyDescent="0.3">
      <c r="A149" s="111" t="s">
        <v>563</v>
      </c>
      <c r="B149" s="51">
        <v>8407354.1752399988</v>
      </c>
      <c r="C149" s="51">
        <v>4215280.5441899998</v>
      </c>
      <c r="D149" s="51">
        <v>1214862.9903899999</v>
      </c>
      <c r="E149" s="51">
        <v>155447.79208000001</v>
      </c>
      <c r="F149" s="51">
        <v>602970.27073999983</v>
      </c>
      <c r="G149" s="51">
        <v>1927609.1169699999</v>
      </c>
      <c r="H149" s="51">
        <v>8116170.7143699992</v>
      </c>
      <c r="I149" s="51">
        <v>3946.8419199999998</v>
      </c>
      <c r="J149" s="51">
        <v>501.04392999999999</v>
      </c>
      <c r="K149" s="51">
        <v>174489.83843999999</v>
      </c>
      <c r="L149" s="161">
        <v>112245.73658</v>
      </c>
      <c r="M149" s="51">
        <v>291183.46086999995</v>
      </c>
      <c r="N149" s="161">
        <v>325616.22548999998</v>
      </c>
      <c r="O149" s="161">
        <v>0</v>
      </c>
      <c r="P149" s="51">
        <v>377123.7843900001</v>
      </c>
      <c r="Q149" s="198"/>
      <c r="R149" s="198"/>
    </row>
    <row r="150" spans="1:18" s="41" customFormat="1" ht="15.75" customHeight="1" x14ac:dyDescent="0.3">
      <c r="A150" s="160" t="s">
        <v>33</v>
      </c>
      <c r="B150" s="51">
        <v>6318426.4708800009</v>
      </c>
      <c r="C150" s="51">
        <v>2713592.4258699999</v>
      </c>
      <c r="D150" s="51">
        <v>1056880.28752</v>
      </c>
      <c r="E150" s="51">
        <v>90770.294190000001</v>
      </c>
      <c r="F150" s="51">
        <v>622550.87363000016</v>
      </c>
      <c r="G150" s="51">
        <v>1664068.8522000001</v>
      </c>
      <c r="H150" s="51">
        <v>6147862.7334100008</v>
      </c>
      <c r="I150" s="51">
        <v>12631.80322</v>
      </c>
      <c r="J150" s="51">
        <v>280.81779</v>
      </c>
      <c r="K150" s="51">
        <v>69524.143769999995</v>
      </c>
      <c r="L150" s="161">
        <v>88126.97269000001</v>
      </c>
      <c r="M150" s="51">
        <v>170563.73746999999</v>
      </c>
      <c r="N150" s="161">
        <v>182650.56177</v>
      </c>
      <c r="O150" s="161">
        <v>0</v>
      </c>
      <c r="P150" s="51">
        <v>-773562.5829500003</v>
      </c>
      <c r="Q150" s="198"/>
      <c r="R150" s="198"/>
    </row>
    <row r="151" spans="1:18" s="41" customFormat="1" ht="15.75" customHeight="1" x14ac:dyDescent="0.3">
      <c r="A151" s="160" t="s">
        <v>34</v>
      </c>
      <c r="B151" s="51">
        <v>4595364.3206799999</v>
      </c>
      <c r="C151" s="51">
        <v>1960628.16176</v>
      </c>
      <c r="D151" s="51">
        <v>632649.5981099999</v>
      </c>
      <c r="E151" s="51">
        <v>111046.45064</v>
      </c>
      <c r="F151" s="51">
        <v>444108.75476000004</v>
      </c>
      <c r="G151" s="51">
        <v>1225439.83669</v>
      </c>
      <c r="H151" s="51">
        <v>4373872.8019599998</v>
      </c>
      <c r="I151" s="51">
        <v>0</v>
      </c>
      <c r="J151" s="51">
        <v>343.49302</v>
      </c>
      <c r="K151" s="51">
        <v>185418.97080000001</v>
      </c>
      <c r="L151" s="161">
        <v>35729.054899999996</v>
      </c>
      <c r="M151" s="51">
        <v>221491.51871999999</v>
      </c>
      <c r="N151" s="161">
        <v>133857.09351999999</v>
      </c>
      <c r="O151" s="161">
        <v>0</v>
      </c>
      <c r="P151" s="51">
        <v>-1234899.7617000004</v>
      </c>
      <c r="Q151" s="198"/>
      <c r="R151" s="198"/>
    </row>
    <row r="152" spans="1:18" s="41" customFormat="1" ht="15.75" customHeight="1" x14ac:dyDescent="0.3">
      <c r="A152" s="160" t="s">
        <v>35</v>
      </c>
      <c r="B152" s="51">
        <v>2580139.8279599999</v>
      </c>
      <c r="C152" s="51">
        <v>1327117.7707700001</v>
      </c>
      <c r="D152" s="51">
        <v>336753.57604000007</v>
      </c>
      <c r="E152" s="51">
        <v>39907.726600000002</v>
      </c>
      <c r="F152" s="51">
        <v>202437.42666</v>
      </c>
      <c r="G152" s="51">
        <v>591217.81386999995</v>
      </c>
      <c r="H152" s="51">
        <v>2497434.3139399998</v>
      </c>
      <c r="I152" s="51">
        <v>0</v>
      </c>
      <c r="J152" s="51">
        <v>260.40737000000001</v>
      </c>
      <c r="K152" s="51">
        <v>54270.435299999997</v>
      </c>
      <c r="L152" s="161">
        <v>28174.671350000001</v>
      </c>
      <c r="M152" s="51">
        <v>82705.514020000002</v>
      </c>
      <c r="N152" s="161">
        <v>89188.99923999999</v>
      </c>
      <c r="O152" s="161">
        <v>0</v>
      </c>
      <c r="P152" s="51">
        <v>-765173.92620000034</v>
      </c>
      <c r="Q152" s="198"/>
      <c r="R152" s="198"/>
    </row>
    <row r="153" spans="1:18" s="41" customFormat="1" ht="15.75" customHeight="1" x14ac:dyDescent="0.3">
      <c r="A153" s="160" t="s">
        <v>36</v>
      </c>
      <c r="B153" s="51">
        <v>19058704.156920001</v>
      </c>
      <c r="C153" s="51">
        <v>8835512.4500399996</v>
      </c>
      <c r="D153" s="51">
        <v>3408059.0485599996</v>
      </c>
      <c r="E153" s="51">
        <v>303630.47492000001</v>
      </c>
      <c r="F153" s="51">
        <v>853142.19094999996</v>
      </c>
      <c r="G153" s="51">
        <v>4745631.8268800005</v>
      </c>
      <c r="H153" s="51">
        <v>18145975.991350003</v>
      </c>
      <c r="I153" s="51">
        <v>232220.52387</v>
      </c>
      <c r="J153" s="51">
        <v>585.98027999999999</v>
      </c>
      <c r="K153" s="51">
        <v>365176.02491000004</v>
      </c>
      <c r="L153" s="161">
        <v>314745.63650999998</v>
      </c>
      <c r="M153" s="51">
        <v>912728.16557000007</v>
      </c>
      <c r="N153" s="161">
        <v>532182.51166000008</v>
      </c>
      <c r="O153" s="161">
        <v>0</v>
      </c>
      <c r="P153" s="51">
        <v>2596979.636380001</v>
      </c>
      <c r="Q153" s="198"/>
      <c r="R153" s="198"/>
    </row>
    <row r="154" spans="1:18" s="41" customFormat="1" ht="15.75" customHeight="1" x14ac:dyDescent="0.3">
      <c r="A154" s="160" t="s">
        <v>37</v>
      </c>
      <c r="B154" s="51">
        <v>2834503.8520900002</v>
      </c>
      <c r="C154" s="51">
        <v>1460033.9249199999</v>
      </c>
      <c r="D154" s="51">
        <v>357378.32462000009</v>
      </c>
      <c r="E154" s="51">
        <v>34532.487270000005</v>
      </c>
      <c r="F154" s="51">
        <v>215267.61489999999</v>
      </c>
      <c r="G154" s="51">
        <v>693503.73931000009</v>
      </c>
      <c r="H154" s="51">
        <v>2760716.0910200002</v>
      </c>
      <c r="I154" s="51">
        <v>1201.3973100000001</v>
      </c>
      <c r="J154" s="51">
        <v>330.65578999999997</v>
      </c>
      <c r="K154" s="51">
        <v>38353.519049999995</v>
      </c>
      <c r="L154" s="161">
        <v>33902.188920000001</v>
      </c>
      <c r="M154" s="51">
        <v>73787.761069999993</v>
      </c>
      <c r="N154" s="161">
        <v>95830.008300000001</v>
      </c>
      <c r="O154" s="161">
        <v>0</v>
      </c>
      <c r="P154" s="51">
        <v>-220397.64885999996</v>
      </c>
      <c r="Q154" s="198"/>
      <c r="R154" s="198"/>
    </row>
    <row r="155" spans="1:18" s="41" customFormat="1" ht="15.75" customHeight="1" x14ac:dyDescent="0.3">
      <c r="A155" s="160" t="s">
        <v>38</v>
      </c>
      <c r="B155" s="51">
        <v>9213174.5432099998</v>
      </c>
      <c r="C155" s="51">
        <v>4265668.0355399996</v>
      </c>
      <c r="D155" s="51">
        <v>1526344.6612999998</v>
      </c>
      <c r="E155" s="51">
        <v>130251.67428000001</v>
      </c>
      <c r="F155" s="51">
        <v>437980.79332</v>
      </c>
      <c r="G155" s="51">
        <v>2523453.7146199998</v>
      </c>
      <c r="H155" s="51">
        <v>8883698.8790600002</v>
      </c>
      <c r="I155" s="51">
        <v>6571.0618099999992</v>
      </c>
      <c r="J155" s="51">
        <v>560.78217000000006</v>
      </c>
      <c r="K155" s="51">
        <v>156016.34742999999</v>
      </c>
      <c r="L155" s="161">
        <v>166327.47274</v>
      </c>
      <c r="M155" s="51">
        <v>329475.66414999997</v>
      </c>
      <c r="N155" s="161">
        <v>267425.02328999998</v>
      </c>
      <c r="O155" s="161">
        <v>0</v>
      </c>
      <c r="P155" s="51">
        <v>-1517070.0169999981</v>
      </c>
      <c r="Q155" s="198"/>
      <c r="R155" s="198"/>
    </row>
    <row r="156" spans="1:18" s="41" customFormat="1" ht="15.75" customHeight="1" x14ac:dyDescent="0.3">
      <c r="A156" s="160" t="s">
        <v>39</v>
      </c>
      <c r="B156" s="51">
        <v>4130202.2795399996</v>
      </c>
      <c r="C156" s="51">
        <v>1821679.7581199999</v>
      </c>
      <c r="D156" s="51">
        <v>580368.4659699999</v>
      </c>
      <c r="E156" s="51">
        <v>39611.507490000004</v>
      </c>
      <c r="F156" s="51">
        <v>339070.37480000005</v>
      </c>
      <c r="G156" s="51">
        <v>1216462.7798899999</v>
      </c>
      <c r="H156" s="51">
        <v>3997192.8862699997</v>
      </c>
      <c r="I156" s="51">
        <v>0</v>
      </c>
      <c r="J156" s="51">
        <v>275.78568999999999</v>
      </c>
      <c r="K156" s="51">
        <v>97735.882870000001</v>
      </c>
      <c r="L156" s="161">
        <v>34997.724710000002</v>
      </c>
      <c r="M156" s="51">
        <v>133009.39327</v>
      </c>
      <c r="N156" s="161">
        <v>123511.21807999999</v>
      </c>
      <c r="O156" s="161">
        <v>0</v>
      </c>
      <c r="P156" s="51">
        <v>2713175.2222699998</v>
      </c>
      <c r="Q156" s="198"/>
      <c r="R156" s="198"/>
    </row>
    <row r="157" spans="1:18" s="41" customFormat="1" ht="15.75" customHeight="1" x14ac:dyDescent="0.3">
      <c r="A157" s="160" t="s">
        <v>40</v>
      </c>
      <c r="B157" s="51">
        <v>3675491.0048699998</v>
      </c>
      <c r="C157" s="51">
        <v>2098968.75263</v>
      </c>
      <c r="D157" s="51">
        <v>477138.19235999999</v>
      </c>
      <c r="E157" s="51">
        <v>50101.921829999999</v>
      </c>
      <c r="F157" s="51">
        <v>282089.26444</v>
      </c>
      <c r="G157" s="51">
        <v>552910.54943000001</v>
      </c>
      <c r="H157" s="51">
        <v>3461208.6806899998</v>
      </c>
      <c r="I157" s="51">
        <v>0</v>
      </c>
      <c r="J157" s="51">
        <v>206.92098999999999</v>
      </c>
      <c r="K157" s="51">
        <v>132870.36705</v>
      </c>
      <c r="L157" s="161">
        <v>81205.036139999997</v>
      </c>
      <c r="M157" s="51">
        <v>214282.32418</v>
      </c>
      <c r="N157" s="161">
        <v>120276.75682</v>
      </c>
      <c r="O157" s="161">
        <v>0</v>
      </c>
      <c r="P157" s="51">
        <v>357691.4340499994</v>
      </c>
      <c r="Q157" s="198"/>
      <c r="R157" s="198"/>
    </row>
    <row r="158" spans="1:18" s="41" customFormat="1" ht="15.75" customHeight="1" x14ac:dyDescent="0.3">
      <c r="A158" s="160" t="s">
        <v>41</v>
      </c>
      <c r="B158" s="51">
        <v>4990839.4692100007</v>
      </c>
      <c r="C158" s="51">
        <v>2293205.4953999999</v>
      </c>
      <c r="D158" s="51">
        <v>833506.64548999991</v>
      </c>
      <c r="E158" s="51">
        <v>51585.990640000004</v>
      </c>
      <c r="F158" s="51">
        <v>398645.63216999994</v>
      </c>
      <c r="G158" s="51">
        <v>1303852.3731</v>
      </c>
      <c r="H158" s="51">
        <v>4880796.1368000004</v>
      </c>
      <c r="I158" s="51">
        <v>0</v>
      </c>
      <c r="J158" s="51">
        <v>468.11384000000004</v>
      </c>
      <c r="K158" s="51">
        <v>70067.97262</v>
      </c>
      <c r="L158" s="161">
        <v>39507.245950000004</v>
      </c>
      <c r="M158" s="51">
        <v>110043.33241</v>
      </c>
      <c r="N158" s="161">
        <v>153364.77472999998</v>
      </c>
      <c r="O158" s="161">
        <v>0</v>
      </c>
      <c r="P158" s="51">
        <v>15821.418270000964</v>
      </c>
      <c r="Q158" s="198"/>
      <c r="R158" s="198"/>
    </row>
    <row r="159" spans="1:18" s="41" customFormat="1" ht="15.75" customHeight="1" x14ac:dyDescent="0.3">
      <c r="A159" s="160" t="s">
        <v>42</v>
      </c>
      <c r="B159" s="51">
        <v>7681172.1454899991</v>
      </c>
      <c r="C159" s="51">
        <v>3494924.6829399997</v>
      </c>
      <c r="D159" s="51">
        <v>1487997.4452899999</v>
      </c>
      <c r="E159" s="51">
        <v>81713.035680000001</v>
      </c>
      <c r="F159" s="51">
        <v>533961.35367999994</v>
      </c>
      <c r="G159" s="51">
        <v>1820478.05021</v>
      </c>
      <c r="H159" s="51">
        <v>7419074.5677999994</v>
      </c>
      <c r="I159" s="51">
        <v>10654.52607</v>
      </c>
      <c r="J159" s="51">
        <v>258.87129999999996</v>
      </c>
      <c r="K159" s="51">
        <v>161222.55155</v>
      </c>
      <c r="L159" s="161">
        <v>89961.62877000001</v>
      </c>
      <c r="M159" s="51">
        <v>262097.57769000001</v>
      </c>
      <c r="N159" s="161">
        <v>229064.52430000002</v>
      </c>
      <c r="O159" s="161">
        <v>0</v>
      </c>
      <c r="P159" s="51">
        <v>-1590066.8464800003</v>
      </c>
      <c r="Q159" s="198"/>
      <c r="R159" s="198"/>
    </row>
    <row r="160" spans="1:18" s="41" customFormat="1" ht="15.75" customHeight="1" x14ac:dyDescent="0.3">
      <c r="A160" s="160" t="s">
        <v>43</v>
      </c>
      <c r="B160" s="51">
        <v>8930960.0620900001</v>
      </c>
      <c r="C160" s="51">
        <v>4070419.9936400005</v>
      </c>
      <c r="D160" s="51">
        <v>1705892.5650800001</v>
      </c>
      <c r="E160" s="51">
        <v>118568.70062999999</v>
      </c>
      <c r="F160" s="51">
        <v>851864.29388000001</v>
      </c>
      <c r="G160" s="51">
        <v>1905402.9022099997</v>
      </c>
      <c r="H160" s="51">
        <v>8652148.4554399997</v>
      </c>
      <c r="I160" s="51">
        <v>3821.7442900000001</v>
      </c>
      <c r="J160" s="51">
        <v>304.20889</v>
      </c>
      <c r="K160" s="51">
        <v>155921.02090999999</v>
      </c>
      <c r="L160" s="161">
        <v>118764.63256</v>
      </c>
      <c r="M160" s="51">
        <v>278811.60664999997</v>
      </c>
      <c r="N160" s="161">
        <v>267423.23032999999</v>
      </c>
      <c r="O160" s="161">
        <v>0</v>
      </c>
      <c r="P160" s="51">
        <v>-1508795.7056400003</v>
      </c>
      <c r="Q160" s="198"/>
      <c r="R160" s="198"/>
    </row>
    <row r="161" spans="1:18" s="41" customFormat="1" ht="15.75" customHeight="1" x14ac:dyDescent="0.3">
      <c r="A161" s="160" t="s">
        <v>44</v>
      </c>
      <c r="B161" s="51">
        <v>2823840.4271500004</v>
      </c>
      <c r="C161" s="51">
        <v>1505500.8233800002</v>
      </c>
      <c r="D161" s="51">
        <v>316668.74518000009</v>
      </c>
      <c r="E161" s="51">
        <v>45699.096990000005</v>
      </c>
      <c r="F161" s="51">
        <v>207354.42110000001</v>
      </c>
      <c r="G161" s="51">
        <v>660443.63274000003</v>
      </c>
      <c r="H161" s="51">
        <v>2735666.7193900002</v>
      </c>
      <c r="I161" s="51">
        <v>1946.99818</v>
      </c>
      <c r="J161" s="51">
        <v>225.92392999999998</v>
      </c>
      <c r="K161" s="51">
        <v>51462.433729999997</v>
      </c>
      <c r="L161" s="161">
        <v>34538.351920000001</v>
      </c>
      <c r="M161" s="51">
        <v>88173.70775999999</v>
      </c>
      <c r="N161" s="161">
        <v>86583.209719999999</v>
      </c>
      <c r="O161" s="161">
        <v>0</v>
      </c>
      <c r="P161" s="51">
        <v>51495.893089999467</v>
      </c>
      <c r="Q161" s="198"/>
      <c r="R161" s="198"/>
    </row>
    <row r="162" spans="1:18" s="41" customFormat="1" ht="15.75" customHeight="1" x14ac:dyDescent="0.3">
      <c r="A162" s="160" t="s">
        <v>45</v>
      </c>
      <c r="B162" s="51">
        <v>8641762.0703699999</v>
      </c>
      <c r="C162" s="51">
        <v>4017329.2586399997</v>
      </c>
      <c r="D162" s="51">
        <v>1327195.2856399999</v>
      </c>
      <c r="E162" s="51">
        <v>122449.31808</v>
      </c>
      <c r="F162" s="51">
        <v>751621.68012000003</v>
      </c>
      <c r="G162" s="51">
        <v>2285878.1458599996</v>
      </c>
      <c r="H162" s="51">
        <v>8504473.6883399989</v>
      </c>
      <c r="I162" s="51">
        <v>39.786760000000001</v>
      </c>
      <c r="J162" s="51">
        <v>351.07109000000003</v>
      </c>
      <c r="K162" s="51">
        <v>106625.17717</v>
      </c>
      <c r="L162" s="161">
        <v>30272.347009999998</v>
      </c>
      <c r="M162" s="51">
        <v>137288.38202999998</v>
      </c>
      <c r="N162" s="161">
        <v>246453.21387000001</v>
      </c>
      <c r="O162" s="161">
        <v>0</v>
      </c>
      <c r="P162" s="51">
        <v>342990.4208399991</v>
      </c>
      <c r="Q162" s="198"/>
      <c r="R162" s="198"/>
    </row>
    <row r="163" spans="1:18" s="41" customFormat="1" ht="15.75" customHeight="1" x14ac:dyDescent="0.3">
      <c r="A163" s="160" t="s">
        <v>46</v>
      </c>
      <c r="B163" s="51">
        <v>1828535.5589200002</v>
      </c>
      <c r="C163" s="51">
        <v>992759.19125000003</v>
      </c>
      <c r="D163" s="51">
        <v>211009.45713999998</v>
      </c>
      <c r="E163" s="51">
        <v>32296.746950000001</v>
      </c>
      <c r="F163" s="51">
        <v>126300.39244</v>
      </c>
      <c r="G163" s="51">
        <v>421309.70539999998</v>
      </c>
      <c r="H163" s="51">
        <v>1783675.4931800002</v>
      </c>
      <c r="I163" s="51">
        <v>0</v>
      </c>
      <c r="J163" s="51">
        <v>207.64751000000001</v>
      </c>
      <c r="K163" s="51">
        <v>21538.431649999999</v>
      </c>
      <c r="L163" s="161">
        <v>23113.986579999997</v>
      </c>
      <c r="M163" s="51">
        <v>44860.065739999991</v>
      </c>
      <c r="N163" s="161">
        <v>66814.788610000003</v>
      </c>
      <c r="O163" s="161">
        <v>0</v>
      </c>
      <c r="P163" s="51">
        <v>-677600.74895999965</v>
      </c>
      <c r="Q163" s="198"/>
      <c r="R163" s="198"/>
    </row>
    <row r="164" spans="1:18" s="41" customFormat="1" ht="15.75" customHeight="1" x14ac:dyDescent="0.3">
      <c r="A164" s="160" t="s">
        <v>47</v>
      </c>
      <c r="B164" s="51">
        <v>7970308.8388200002</v>
      </c>
      <c r="C164" s="51">
        <v>3772797.9575999998</v>
      </c>
      <c r="D164" s="51">
        <v>1300464.3970199998</v>
      </c>
      <c r="E164" s="51">
        <v>107294.44029000001</v>
      </c>
      <c r="F164" s="51">
        <v>453922.16375000001</v>
      </c>
      <c r="G164" s="51">
        <v>2107249.4024999999</v>
      </c>
      <c r="H164" s="51">
        <v>7741728.3611599999</v>
      </c>
      <c r="I164" s="51">
        <v>3733.6555499999999</v>
      </c>
      <c r="J164" s="51">
        <v>652.55171999999993</v>
      </c>
      <c r="K164" s="51">
        <v>124044.84024999999</v>
      </c>
      <c r="L164" s="161">
        <v>100149.43014</v>
      </c>
      <c r="M164" s="51">
        <v>228580.47765999998</v>
      </c>
      <c r="N164" s="161">
        <v>242331.33619</v>
      </c>
      <c r="O164" s="161">
        <v>0</v>
      </c>
      <c r="P164" s="51">
        <v>-920018.88762999966</v>
      </c>
      <c r="Q164" s="198"/>
      <c r="R164" s="198"/>
    </row>
    <row r="165" spans="1:18" s="41" customFormat="1" ht="15.75" customHeight="1" x14ac:dyDescent="0.3">
      <c r="A165" s="160" t="s">
        <v>48</v>
      </c>
      <c r="B165" s="51">
        <v>5574277.02862</v>
      </c>
      <c r="C165" s="51">
        <v>2891788.8681400004</v>
      </c>
      <c r="D165" s="51">
        <v>589678.52634999994</v>
      </c>
      <c r="E165" s="51">
        <v>99571.767400000012</v>
      </c>
      <c r="F165" s="51">
        <v>324149.87222000002</v>
      </c>
      <c r="G165" s="51">
        <v>1515252.7507299997</v>
      </c>
      <c r="H165" s="51">
        <v>5420441.7848399999</v>
      </c>
      <c r="I165" s="51">
        <v>0</v>
      </c>
      <c r="J165" s="51">
        <v>394.40224999999998</v>
      </c>
      <c r="K165" s="51">
        <v>98222.210319999998</v>
      </c>
      <c r="L165" s="161">
        <v>55218.631209999992</v>
      </c>
      <c r="M165" s="51">
        <v>153835.24377999999</v>
      </c>
      <c r="N165" s="161">
        <v>180998.91196</v>
      </c>
      <c r="O165" s="161">
        <v>0</v>
      </c>
      <c r="P165" s="51">
        <v>-1696879.0594499998</v>
      </c>
      <c r="Q165" s="198"/>
      <c r="R165" s="198"/>
    </row>
    <row r="166" spans="1:18" s="41" customFormat="1" ht="15.75" customHeight="1" x14ac:dyDescent="0.3">
      <c r="A166" s="160" t="s">
        <v>49</v>
      </c>
      <c r="B166" s="51">
        <v>5966413.6982199997</v>
      </c>
      <c r="C166" s="51">
        <v>3047839.7365799998</v>
      </c>
      <c r="D166" s="51">
        <v>1006065.77866</v>
      </c>
      <c r="E166" s="51">
        <v>81190.14761</v>
      </c>
      <c r="F166" s="51">
        <v>374383.12881999998</v>
      </c>
      <c r="G166" s="51">
        <v>1282432.42882</v>
      </c>
      <c r="H166" s="51">
        <v>5791911.2204899993</v>
      </c>
      <c r="I166" s="51">
        <v>5317.5225599999994</v>
      </c>
      <c r="J166" s="51">
        <v>210.69490999999999</v>
      </c>
      <c r="K166" s="51">
        <v>70674.13526000001</v>
      </c>
      <c r="L166" s="161">
        <v>98300.125</v>
      </c>
      <c r="M166" s="51">
        <v>174502.47773000001</v>
      </c>
      <c r="N166" s="161">
        <v>181700.05672999998</v>
      </c>
      <c r="O166" s="161">
        <v>0</v>
      </c>
      <c r="P166" s="51">
        <v>-2048449.5941199993</v>
      </c>
      <c r="Q166" s="198"/>
      <c r="R166" s="198"/>
    </row>
    <row r="167" spans="1:18" s="41" customFormat="1" ht="15.75" customHeight="1" thickBot="1" x14ac:dyDescent="0.35">
      <c r="A167" s="160" t="s">
        <v>50</v>
      </c>
      <c r="B167" s="51">
        <v>2583553.4828300006</v>
      </c>
      <c r="C167" s="51">
        <v>1165186.5348200002</v>
      </c>
      <c r="D167" s="51">
        <v>480464.89584999997</v>
      </c>
      <c r="E167" s="51">
        <v>29371.467390000002</v>
      </c>
      <c r="F167" s="51">
        <v>262106.81933000003</v>
      </c>
      <c r="G167" s="51">
        <v>572357.35311000003</v>
      </c>
      <c r="H167" s="51">
        <v>2509487.0705000004</v>
      </c>
      <c r="I167" s="51">
        <v>0</v>
      </c>
      <c r="J167" s="51">
        <v>88.672370000000001</v>
      </c>
      <c r="K167" s="51">
        <v>50288.317219999997</v>
      </c>
      <c r="L167" s="161">
        <v>23689.422739999998</v>
      </c>
      <c r="M167" s="51">
        <v>74066.412329999992</v>
      </c>
      <c r="N167" s="161">
        <v>80264.250010000003</v>
      </c>
      <c r="O167" s="161">
        <v>0</v>
      </c>
      <c r="P167" s="51">
        <v>-201041.74094000031</v>
      </c>
      <c r="Q167" s="198"/>
      <c r="R167" s="198"/>
    </row>
    <row r="168" spans="1:18" s="41" customFormat="1" ht="7.5" customHeight="1" thickTop="1" x14ac:dyDescent="0.3">
      <c r="A168" s="164"/>
      <c r="B168" s="113"/>
      <c r="C168" s="113"/>
      <c r="D168" s="113"/>
      <c r="E168" s="113"/>
      <c r="F168" s="113"/>
      <c r="G168" s="113"/>
      <c r="H168" s="113"/>
      <c r="I168" s="113"/>
      <c r="J168" s="113"/>
      <c r="K168" s="113"/>
      <c r="L168" s="199"/>
      <c r="M168" s="113"/>
      <c r="N168" s="199"/>
      <c r="O168" s="199"/>
      <c r="P168" s="113"/>
    </row>
    <row r="169" spans="1:18" s="41" customFormat="1" ht="15.75" customHeight="1" x14ac:dyDescent="0.3">
      <c r="A169" s="1005" t="s">
        <v>575</v>
      </c>
      <c r="B169" s="1005"/>
      <c r="C169" s="1005"/>
      <c r="D169" s="1005"/>
      <c r="E169" s="1005"/>
      <c r="F169" s="1005"/>
      <c r="G169" s="1005"/>
      <c r="H169" s="1005"/>
      <c r="I169" s="1005"/>
      <c r="J169" s="1005"/>
      <c r="K169" s="1005"/>
      <c r="L169" s="1005"/>
      <c r="M169" s="1005"/>
      <c r="N169" s="1005"/>
      <c r="O169" s="1005"/>
      <c r="P169" s="1005"/>
      <c r="Q169" s="54"/>
      <c r="R169" s="54"/>
    </row>
    <row r="170" spans="1:18" s="41" customFormat="1" ht="15.75" customHeight="1" x14ac:dyDescent="0.3">
      <c r="A170" s="1214" t="s">
        <v>189</v>
      </c>
      <c r="B170" s="1214"/>
      <c r="C170" s="1214"/>
      <c r="D170" s="1214"/>
      <c r="E170" s="1214"/>
      <c r="F170" s="1214"/>
      <c r="G170" s="1214"/>
      <c r="H170" s="1214"/>
      <c r="I170" s="1214"/>
      <c r="J170" s="1214"/>
      <c r="K170" s="1214"/>
      <c r="L170" s="1214"/>
      <c r="M170" s="1214"/>
      <c r="N170" s="1214"/>
      <c r="O170" s="1214"/>
      <c r="P170" s="1214"/>
      <c r="Q170" s="57"/>
      <c r="R170" s="57"/>
    </row>
    <row r="171" spans="1:18" s="41" customFormat="1" ht="15.75" customHeight="1" x14ac:dyDescent="0.3">
      <c r="A171" s="1026"/>
      <c r="B171" s="1026"/>
      <c r="C171" s="1026"/>
      <c r="D171" s="1026"/>
      <c r="E171" s="1026"/>
      <c r="F171" s="1026"/>
      <c r="G171" s="1026"/>
      <c r="H171" s="1026"/>
      <c r="I171" s="1026"/>
      <c r="J171" s="1026"/>
      <c r="K171" s="1026"/>
      <c r="L171" s="1026"/>
      <c r="M171" s="58"/>
      <c r="N171" s="58"/>
      <c r="O171" s="58"/>
      <c r="P171" s="58"/>
      <c r="Q171" s="58"/>
      <c r="R171" s="58"/>
    </row>
    <row r="172" spans="1:18" s="41" customFormat="1" ht="15.75" hidden="1" customHeight="1" x14ac:dyDescent="0.3"/>
  </sheetData>
  <mergeCells count="40">
    <mergeCell ref="A72:E72"/>
    <mergeCell ref="A74:A75"/>
    <mergeCell ref="B74:B75"/>
    <mergeCell ref="C74:D74"/>
    <mergeCell ref="E74:E75"/>
    <mergeCell ref="A116:E116"/>
    <mergeCell ref="A117:E117"/>
    <mergeCell ref="A121:P121"/>
    <mergeCell ref="A122:A128"/>
    <mergeCell ref="B122:M123"/>
    <mergeCell ref="N122:N128"/>
    <mergeCell ref="O122:O128"/>
    <mergeCell ref="P122:P128"/>
    <mergeCell ref="B124:B128"/>
    <mergeCell ref="C124:C128"/>
    <mergeCell ref="A68:J68"/>
    <mergeCell ref="G4:G6"/>
    <mergeCell ref="H4:H6"/>
    <mergeCell ref="J4:J6"/>
    <mergeCell ref="A2:J2"/>
    <mergeCell ref="A3:J3"/>
    <mergeCell ref="A4:A6"/>
    <mergeCell ref="B4:B6"/>
    <mergeCell ref="C4:D5"/>
    <mergeCell ref="E4:E6"/>
    <mergeCell ref="F4:F6"/>
    <mergeCell ref="A171:L171"/>
    <mergeCell ref="I124:M125"/>
    <mergeCell ref="I126:I128"/>
    <mergeCell ref="J126:J128"/>
    <mergeCell ref="K126:K128"/>
    <mergeCell ref="L126:L128"/>
    <mergeCell ref="M126:M128"/>
    <mergeCell ref="D124:D128"/>
    <mergeCell ref="E124:E128"/>
    <mergeCell ref="F124:F128"/>
    <mergeCell ref="G124:G128"/>
    <mergeCell ref="H124:H128"/>
    <mergeCell ref="A169:P169"/>
    <mergeCell ref="A170:P170"/>
  </mergeCells>
  <pageMargins left="0.17" right="0.17" top="0.75" bottom="0.75" header="0.3" footer="0.3"/>
  <pageSetup scale="65"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A1:Z171"/>
  <sheetViews>
    <sheetView showGridLines="0" workbookViewId="0"/>
  </sheetViews>
  <sheetFormatPr baseColWidth="10" defaultColWidth="0" defaultRowHeight="15" zeroHeight="1" x14ac:dyDescent="0.2"/>
  <cols>
    <col min="1" max="1" width="41.140625" style="8" customWidth="1"/>
    <col min="2" max="2" width="15.7109375" style="8" customWidth="1"/>
    <col min="3" max="3" width="15.42578125" style="8" customWidth="1"/>
    <col min="4" max="4" width="14.140625" style="8" customWidth="1"/>
    <col min="5" max="5" width="15.28515625" style="8" customWidth="1"/>
    <col min="6" max="6" width="14.28515625" style="8" customWidth="1"/>
    <col min="7" max="7" width="13.7109375" style="8" customWidth="1"/>
    <col min="8" max="8" width="12.42578125" style="8" bestFit="1" customWidth="1"/>
    <col min="9" max="9" width="17.42578125" style="8" customWidth="1"/>
    <col min="10" max="10" width="12.5703125" style="8" customWidth="1"/>
    <col min="11" max="11" width="15.85546875" style="8" customWidth="1"/>
    <col min="12" max="12" width="14.140625" style="8" customWidth="1"/>
    <col min="13" max="13" width="11.42578125" style="8" customWidth="1"/>
    <col min="14" max="14" width="13.85546875" style="8" customWidth="1"/>
    <col min="15" max="16" width="11.42578125" style="8" customWidth="1"/>
    <col min="17" max="17" width="4.28515625" style="8" customWidth="1"/>
    <col min="18" max="26" width="0" style="8" hidden="1" customWidth="1"/>
    <col min="27" max="16384" width="11.42578125" style="8" hidden="1"/>
  </cols>
  <sheetData>
    <row r="1" spans="1:26" s="59" customFormat="1" ht="15" customHeight="1" x14ac:dyDescent="0.2">
      <c r="A1" s="36"/>
      <c r="B1" s="61"/>
      <c r="C1" s="61"/>
      <c r="D1" s="61"/>
      <c r="E1" s="61"/>
      <c r="F1" s="61"/>
      <c r="G1" s="61"/>
      <c r="H1" s="61"/>
      <c r="I1" s="61"/>
      <c r="J1" s="61"/>
    </row>
    <row r="2" spans="1:26" s="5" customFormat="1" ht="15" customHeight="1" x14ac:dyDescent="0.2">
      <c r="A2" s="914" t="s">
        <v>507</v>
      </c>
      <c r="B2" s="914"/>
      <c r="C2" s="914"/>
      <c r="D2" s="914"/>
      <c r="E2" s="914"/>
      <c r="F2" s="914"/>
      <c r="G2" s="914"/>
      <c r="H2" s="914"/>
      <c r="I2" s="914"/>
      <c r="J2" s="914"/>
      <c r="K2" s="871"/>
      <c r="L2" s="871"/>
      <c r="M2" s="871"/>
      <c r="N2" s="871"/>
      <c r="O2" s="871"/>
      <c r="P2" s="871"/>
      <c r="Q2" s="629"/>
      <c r="R2" s="629"/>
      <c r="S2" s="629"/>
      <c r="T2" s="629"/>
      <c r="U2" s="629"/>
      <c r="V2" s="629"/>
      <c r="W2" s="629"/>
      <c r="X2" s="629"/>
      <c r="Y2" s="629"/>
      <c r="Z2" s="629"/>
    </row>
    <row r="3" spans="1:26" s="634" customFormat="1" ht="35.1" customHeight="1" thickBot="1" x14ac:dyDescent="0.25">
      <c r="A3" s="1121" t="s">
        <v>1312</v>
      </c>
      <c r="B3" s="915"/>
      <c r="C3" s="915"/>
      <c r="D3" s="915"/>
      <c r="E3" s="915"/>
      <c r="F3" s="915"/>
      <c r="G3" s="915"/>
      <c r="H3" s="915"/>
      <c r="I3" s="915"/>
      <c r="J3" s="915"/>
    </row>
    <row r="4" spans="1:26" ht="21.75" customHeight="1" thickTop="1" x14ac:dyDescent="0.2">
      <c r="A4" s="1209" t="s">
        <v>53</v>
      </c>
      <c r="B4" s="1184" t="s">
        <v>235</v>
      </c>
      <c r="C4" s="1187" t="s">
        <v>140</v>
      </c>
      <c r="D4" s="1187"/>
      <c r="E4" s="1184" t="s">
        <v>236</v>
      </c>
      <c r="F4" s="1184" t="s">
        <v>237</v>
      </c>
      <c r="G4" s="1184" t="s">
        <v>238</v>
      </c>
      <c r="H4" s="1184" t="s">
        <v>239</v>
      </c>
      <c r="I4" s="63" t="s">
        <v>120</v>
      </c>
      <c r="J4" s="1189" t="s">
        <v>191</v>
      </c>
    </row>
    <row r="5" spans="1:26" ht="9.75" customHeight="1" thickBot="1" x14ac:dyDescent="0.25">
      <c r="A5" s="1210"/>
      <c r="B5" s="1185"/>
      <c r="C5" s="1188"/>
      <c r="D5" s="1188"/>
      <c r="E5" s="1185"/>
      <c r="F5" s="1185"/>
      <c r="G5" s="1185"/>
      <c r="H5" s="1185"/>
      <c r="I5" s="168" t="s">
        <v>18</v>
      </c>
      <c r="J5" s="1190"/>
    </row>
    <row r="6" spans="1:26" ht="28.5" customHeight="1" thickBot="1" x14ac:dyDescent="0.25">
      <c r="A6" s="1211"/>
      <c r="B6" s="1186"/>
      <c r="C6" s="170" t="s">
        <v>240</v>
      </c>
      <c r="D6" s="170" t="s">
        <v>241</v>
      </c>
      <c r="E6" s="1186"/>
      <c r="F6" s="1186"/>
      <c r="G6" s="1186"/>
      <c r="H6" s="1186"/>
      <c r="I6" s="64" t="s">
        <v>120</v>
      </c>
      <c r="J6" s="1191"/>
    </row>
    <row r="7" spans="1:26" ht="15" customHeight="1" thickTop="1" x14ac:dyDescent="0.2">
      <c r="A7" s="65"/>
      <c r="B7" s="67"/>
      <c r="C7" s="65"/>
      <c r="D7" s="65"/>
      <c r="E7" s="65"/>
      <c r="F7" s="67"/>
      <c r="G7" s="67"/>
      <c r="H7" s="65"/>
      <c r="I7" s="65"/>
      <c r="J7" s="65"/>
    </row>
    <row r="8" spans="1:26" ht="15" customHeight="1" x14ac:dyDescent="0.2">
      <c r="A8" s="167" t="s">
        <v>54</v>
      </c>
      <c r="B8" s="179"/>
      <c r="C8" s="179"/>
      <c r="D8" s="179"/>
      <c r="E8" s="179"/>
      <c r="F8" s="179"/>
      <c r="G8" s="180"/>
      <c r="H8" s="179"/>
      <c r="I8" s="181"/>
      <c r="J8" s="188"/>
    </row>
    <row r="9" spans="1:26" ht="15" customHeight="1" x14ac:dyDescent="0.2">
      <c r="A9" s="69"/>
      <c r="B9" s="71"/>
      <c r="C9" s="72"/>
      <c r="D9" s="71"/>
      <c r="E9" s="71"/>
      <c r="F9" s="71"/>
      <c r="G9" s="71"/>
      <c r="H9" s="71"/>
      <c r="I9" s="73"/>
      <c r="J9" s="188"/>
    </row>
    <row r="10" spans="1:26" ht="15" customHeight="1" x14ac:dyDescent="0.2">
      <c r="A10" s="74" t="s">
        <v>192</v>
      </c>
      <c r="B10" s="75">
        <v>30547298.52358</v>
      </c>
      <c r="C10" s="75">
        <v>110798280.60368</v>
      </c>
      <c r="D10" s="75">
        <v>23358828.489939999</v>
      </c>
      <c r="E10" s="75">
        <v>134157109.09362</v>
      </c>
      <c r="F10" s="75">
        <v>38819045.715220004</v>
      </c>
      <c r="G10" s="75">
        <v>16074710.78785</v>
      </c>
      <c r="H10" s="75">
        <v>1068843.30859</v>
      </c>
      <c r="I10" s="75">
        <v>220667007.42886001</v>
      </c>
      <c r="J10" s="189">
        <v>69.350677363228698</v>
      </c>
    </row>
    <row r="11" spans="1:26" ht="15" customHeight="1" x14ac:dyDescent="0.2">
      <c r="A11" s="74" t="s">
        <v>242</v>
      </c>
      <c r="B11" s="75">
        <v>0</v>
      </c>
      <c r="C11" s="75">
        <v>60182008.952830002</v>
      </c>
      <c r="D11" s="75">
        <v>1250450.6964700001</v>
      </c>
      <c r="E11" s="75">
        <v>61432459.649300002</v>
      </c>
      <c r="F11" s="75">
        <v>2074095.7554899999</v>
      </c>
      <c r="G11" s="75">
        <v>0</v>
      </c>
      <c r="H11" s="75">
        <v>1104326.93775</v>
      </c>
      <c r="I11" s="75">
        <v>64610882.342539996</v>
      </c>
      <c r="J11" s="189">
        <v>20.30574714226627</v>
      </c>
    </row>
    <row r="12" spans="1:26" ht="15" customHeight="1" x14ac:dyDescent="0.2">
      <c r="A12" s="171" t="s">
        <v>243</v>
      </c>
      <c r="B12" s="75">
        <v>30547298.52358</v>
      </c>
      <c r="C12" s="75">
        <v>170980289.55651</v>
      </c>
      <c r="D12" s="75">
        <v>24609279.186409999</v>
      </c>
      <c r="E12" s="75">
        <v>195589568.74292001</v>
      </c>
      <c r="F12" s="75">
        <v>40893141.470710002</v>
      </c>
      <c r="G12" s="75">
        <v>16074710.78785</v>
      </c>
      <c r="H12" s="75">
        <v>2173170.2463400001</v>
      </c>
      <c r="I12" s="75">
        <v>285277889.77139997</v>
      </c>
      <c r="J12" s="189">
        <v>89.656424505495011</v>
      </c>
    </row>
    <row r="13" spans="1:26" ht="15" customHeight="1" x14ac:dyDescent="0.2">
      <c r="A13" s="78" t="s">
        <v>295</v>
      </c>
      <c r="B13" s="75">
        <v>5592586.9653000003</v>
      </c>
      <c r="C13" s="75">
        <v>18362332.362410001</v>
      </c>
      <c r="D13" s="75">
        <v>913234.63094000006</v>
      </c>
      <c r="E13" s="75">
        <v>19275566.993350003</v>
      </c>
      <c r="F13" s="75">
        <v>7459198.4306400008</v>
      </c>
      <c r="G13" s="75">
        <v>461274.97564999998</v>
      </c>
      <c r="H13" s="75">
        <v>123608.49589000001</v>
      </c>
      <c r="I13" s="75">
        <v>32912235.860830005</v>
      </c>
      <c r="J13" s="189">
        <v>10.343575494504998</v>
      </c>
    </row>
    <row r="14" spans="1:26" ht="15" customHeight="1" x14ac:dyDescent="0.2">
      <c r="A14" s="78" t="s">
        <v>296</v>
      </c>
      <c r="B14" s="75">
        <v>1056884.2611400001</v>
      </c>
      <c r="C14" s="75">
        <v>6558007.3442299999</v>
      </c>
      <c r="D14" s="75">
        <v>43313.577250000002</v>
      </c>
      <c r="E14" s="75">
        <v>6601320.92148</v>
      </c>
      <c r="F14" s="75">
        <v>1644969.62255</v>
      </c>
      <c r="G14" s="75">
        <v>3786.9574600000001</v>
      </c>
      <c r="H14" s="75">
        <v>2015.3771200000001</v>
      </c>
      <c r="I14" s="75">
        <v>9308977.1397499982</v>
      </c>
      <c r="J14" s="189">
        <v>2.9256021447093823</v>
      </c>
    </row>
    <row r="15" spans="1:26" ht="15" customHeight="1" x14ac:dyDescent="0.2">
      <c r="A15" s="78" t="s">
        <v>297</v>
      </c>
      <c r="B15" s="75">
        <v>4535702.7041600002</v>
      </c>
      <c r="C15" s="75">
        <v>11804325.01818</v>
      </c>
      <c r="D15" s="75">
        <v>869921.05369000009</v>
      </c>
      <c r="E15" s="75">
        <v>12674246.071869999</v>
      </c>
      <c r="F15" s="75">
        <v>5814228.8080900004</v>
      </c>
      <c r="G15" s="75">
        <v>457488.01818999997</v>
      </c>
      <c r="H15" s="75">
        <v>121593.11877</v>
      </c>
      <c r="I15" s="75">
        <v>23603258.721080001</v>
      </c>
      <c r="J15" s="189">
        <v>7.4179733497956137</v>
      </c>
    </row>
    <row r="16" spans="1:26" ht="15" customHeight="1" x14ac:dyDescent="0.2">
      <c r="A16" s="167" t="s">
        <v>199</v>
      </c>
      <c r="B16" s="75">
        <v>36139885.488880001</v>
      </c>
      <c r="C16" s="75">
        <v>189342621.91892001</v>
      </c>
      <c r="D16" s="75">
        <v>25522513.81735</v>
      </c>
      <c r="E16" s="75">
        <v>214865135.73627001</v>
      </c>
      <c r="F16" s="75">
        <v>48352339.901350006</v>
      </c>
      <c r="G16" s="75">
        <v>16535985.763499999</v>
      </c>
      <c r="H16" s="75">
        <v>2296778.74223</v>
      </c>
      <c r="I16" s="75">
        <v>318190125.63222998</v>
      </c>
      <c r="J16" s="189">
        <v>100</v>
      </c>
    </row>
    <row r="17" spans="1:10" ht="15" customHeight="1" x14ac:dyDescent="0.2">
      <c r="A17" s="82"/>
      <c r="B17" s="75">
        <v>0</v>
      </c>
      <c r="C17" s="75">
        <v>0</v>
      </c>
      <c r="D17" s="75">
        <v>0</v>
      </c>
      <c r="E17" s="75">
        <v>0</v>
      </c>
      <c r="F17" s="75">
        <v>0</v>
      </c>
      <c r="G17" s="75">
        <v>0</v>
      </c>
      <c r="H17" s="75">
        <v>0</v>
      </c>
      <c r="I17" s="75">
        <v>0</v>
      </c>
      <c r="J17" s="189"/>
    </row>
    <row r="18" spans="1:10" ht="15" customHeight="1" x14ac:dyDescent="0.2">
      <c r="A18" s="167" t="s">
        <v>338</v>
      </c>
      <c r="B18" s="75">
        <v>0</v>
      </c>
      <c r="C18" s="75">
        <v>0</v>
      </c>
      <c r="D18" s="75">
        <v>0</v>
      </c>
      <c r="E18" s="75">
        <v>0</v>
      </c>
      <c r="F18" s="75">
        <v>0</v>
      </c>
      <c r="G18" s="75">
        <v>0</v>
      </c>
      <c r="H18" s="75">
        <v>0</v>
      </c>
      <c r="I18" s="75">
        <v>0</v>
      </c>
      <c r="J18" s="189"/>
    </row>
    <row r="19" spans="1:10" ht="15" customHeight="1" x14ac:dyDescent="0.2">
      <c r="A19" s="69"/>
      <c r="B19" s="75">
        <v>0</v>
      </c>
      <c r="C19" s="75">
        <v>0</v>
      </c>
      <c r="D19" s="75">
        <v>0</v>
      </c>
      <c r="E19" s="75">
        <v>0</v>
      </c>
      <c r="F19" s="75">
        <v>0</v>
      </c>
      <c r="G19" s="75">
        <v>0</v>
      </c>
      <c r="H19" s="75">
        <v>0</v>
      </c>
      <c r="I19" s="75">
        <v>0</v>
      </c>
      <c r="J19" s="189"/>
    </row>
    <row r="20" spans="1:10" ht="15" customHeight="1" x14ac:dyDescent="0.2">
      <c r="A20" s="74" t="s">
        <v>247</v>
      </c>
      <c r="B20" s="75">
        <v>6822916.9829700403</v>
      </c>
      <c r="C20" s="75">
        <v>97662649.887589991</v>
      </c>
      <c r="D20" s="75">
        <v>29666543.62387</v>
      </c>
      <c r="E20" s="75">
        <v>127329193.51145999</v>
      </c>
      <c r="F20" s="75">
        <v>824918.1489400001</v>
      </c>
      <c r="G20" s="75">
        <v>4119577.07382</v>
      </c>
      <c r="H20" s="75">
        <v>4326369.6312799994</v>
      </c>
      <c r="I20" s="75">
        <v>143422975.34847003</v>
      </c>
      <c r="J20" s="189">
        <v>45.074615393389344</v>
      </c>
    </row>
    <row r="21" spans="1:10" ht="15" customHeight="1" x14ac:dyDescent="0.2">
      <c r="A21" s="82" t="s">
        <v>299</v>
      </c>
      <c r="B21" s="75">
        <v>2064995.56039</v>
      </c>
      <c r="C21" s="75">
        <v>32313102.122249998</v>
      </c>
      <c r="D21" s="75">
        <v>11070765.804030001</v>
      </c>
      <c r="E21" s="75">
        <v>43383867.926279999</v>
      </c>
      <c r="F21" s="75">
        <v>14759.651830000001</v>
      </c>
      <c r="G21" s="75">
        <v>201817.13908000002</v>
      </c>
      <c r="H21" s="75">
        <v>1631447.1971199999</v>
      </c>
      <c r="I21" s="75">
        <v>47296887.474700011</v>
      </c>
      <c r="J21" s="189">
        <v>14.864347968285674</v>
      </c>
    </row>
    <row r="22" spans="1:10" ht="15" customHeight="1" x14ac:dyDescent="0.2">
      <c r="A22" s="74" t="s">
        <v>249</v>
      </c>
      <c r="B22" s="75">
        <v>164221.10709999999</v>
      </c>
      <c r="C22" s="75">
        <v>2655234.3922899999</v>
      </c>
      <c r="D22" s="75">
        <v>854277.16047</v>
      </c>
      <c r="E22" s="75">
        <v>3509511.5527599999</v>
      </c>
      <c r="F22" s="75">
        <v>3508.76487</v>
      </c>
      <c r="G22" s="75">
        <v>238805.56138999999</v>
      </c>
      <c r="H22" s="75">
        <v>126300.75198</v>
      </c>
      <c r="I22" s="75">
        <v>4042347.7381000002</v>
      </c>
      <c r="J22" s="189">
        <v>1.2704189767259528</v>
      </c>
    </row>
    <row r="23" spans="1:10" ht="15" customHeight="1" x14ac:dyDescent="0.2">
      <c r="A23" s="74" t="s">
        <v>300</v>
      </c>
      <c r="B23" s="75">
        <v>619874.82409999997</v>
      </c>
      <c r="C23" s="75">
        <v>9777843.3402100001</v>
      </c>
      <c r="D23" s="75">
        <v>3309446.8389299996</v>
      </c>
      <c r="E23" s="75">
        <v>13087290.17914</v>
      </c>
      <c r="F23" s="75">
        <v>113349.77387999999</v>
      </c>
      <c r="G23" s="75">
        <v>8354449.4051000001</v>
      </c>
      <c r="H23" s="75">
        <v>490659.80817000003</v>
      </c>
      <c r="I23" s="75">
        <v>22665623.990389999</v>
      </c>
      <c r="J23" s="189">
        <v>7.1232958424949198</v>
      </c>
    </row>
    <row r="24" spans="1:10" ht="15" customHeight="1" x14ac:dyDescent="0.2">
      <c r="A24" s="74" t="s">
        <v>250</v>
      </c>
      <c r="B24" s="75">
        <v>8772078.1371599995</v>
      </c>
      <c r="C24" s="75">
        <v>44351997.793159999</v>
      </c>
      <c r="D24" s="75">
        <v>10571120.51316</v>
      </c>
      <c r="E24" s="75">
        <v>54923118.306319997</v>
      </c>
      <c r="F24" s="75">
        <v>8473707.4887900017</v>
      </c>
      <c r="G24" s="75">
        <v>1470922.31531</v>
      </c>
      <c r="H24" s="75">
        <v>1541575.7473499998</v>
      </c>
      <c r="I24" s="75">
        <v>75181401.994929999</v>
      </c>
      <c r="J24" s="189">
        <v>23.627823725059919</v>
      </c>
    </row>
    <row r="25" spans="1:10" ht="15" customHeight="1" x14ac:dyDescent="0.2">
      <c r="A25" s="82" t="s">
        <v>251</v>
      </c>
      <c r="B25" s="75">
        <v>2414434.9541499997</v>
      </c>
      <c r="C25" s="75">
        <v>0</v>
      </c>
      <c r="D25" s="75">
        <v>0</v>
      </c>
      <c r="E25" s="75">
        <v>0</v>
      </c>
      <c r="F25" s="75">
        <v>6869098.6278800005</v>
      </c>
      <c r="G25" s="75">
        <v>0</v>
      </c>
      <c r="H25" s="75">
        <v>0</v>
      </c>
      <c r="I25" s="75">
        <v>9283533.5820300002</v>
      </c>
      <c r="J25" s="189">
        <v>2.9176058067748087</v>
      </c>
    </row>
    <row r="26" spans="1:10" ht="15" customHeight="1" x14ac:dyDescent="0.2">
      <c r="A26" s="87" t="s">
        <v>425</v>
      </c>
      <c r="B26" s="75">
        <v>2425751.3733699997</v>
      </c>
      <c r="C26" s="75">
        <v>0</v>
      </c>
      <c r="D26" s="75">
        <v>0</v>
      </c>
      <c r="E26" s="75">
        <v>0</v>
      </c>
      <c r="F26" s="75">
        <v>10155819.12015</v>
      </c>
      <c r="G26" s="75">
        <v>0</v>
      </c>
      <c r="H26" s="75">
        <v>0</v>
      </c>
      <c r="I26" s="75">
        <v>12581570.493519999</v>
      </c>
      <c r="J26" s="189">
        <v>3.9541046311606824</v>
      </c>
    </row>
    <row r="27" spans="1:10" ht="15" customHeight="1" x14ac:dyDescent="0.2">
      <c r="A27" s="87" t="s">
        <v>426</v>
      </c>
      <c r="B27" s="75">
        <v>0</v>
      </c>
      <c r="C27" s="75">
        <v>0</v>
      </c>
      <c r="D27" s="75">
        <v>0</v>
      </c>
      <c r="E27" s="75">
        <v>0</v>
      </c>
      <c r="F27" s="75">
        <v>0</v>
      </c>
      <c r="G27" s="75">
        <v>0</v>
      </c>
      <c r="H27" s="75">
        <v>0</v>
      </c>
      <c r="I27" s="75">
        <v>0</v>
      </c>
      <c r="J27" s="189">
        <v>0</v>
      </c>
    </row>
    <row r="28" spans="1:10" ht="15" customHeight="1" x14ac:dyDescent="0.2">
      <c r="A28" s="87" t="s">
        <v>371</v>
      </c>
      <c r="B28" s="75">
        <v>-6466.54036</v>
      </c>
      <c r="C28" s="75">
        <v>0</v>
      </c>
      <c r="D28" s="75">
        <v>0</v>
      </c>
      <c r="E28" s="75">
        <v>0</v>
      </c>
      <c r="F28" s="75">
        <v>-90554.037849999993</v>
      </c>
      <c r="G28" s="75">
        <v>0</v>
      </c>
      <c r="H28" s="75">
        <v>0</v>
      </c>
      <c r="I28" s="75">
        <v>-97020.578209999992</v>
      </c>
      <c r="J28" s="189">
        <v>-3.0491385619595926E-2</v>
      </c>
    </row>
    <row r="29" spans="1:10" ht="15" customHeight="1" x14ac:dyDescent="0.2">
      <c r="A29" s="87" t="s">
        <v>418</v>
      </c>
      <c r="B29" s="75">
        <v>-4849.8788600000007</v>
      </c>
      <c r="C29" s="75">
        <v>0</v>
      </c>
      <c r="D29" s="75">
        <v>0</v>
      </c>
      <c r="E29" s="75">
        <v>0</v>
      </c>
      <c r="F29" s="75">
        <v>-57723.28456</v>
      </c>
      <c r="G29" s="75">
        <v>0</v>
      </c>
      <c r="H29" s="75">
        <v>0</v>
      </c>
      <c r="I29" s="75">
        <v>-62573.163419999997</v>
      </c>
      <c r="J29" s="189">
        <v>-1.9665337915709936E-2</v>
      </c>
    </row>
    <row r="30" spans="1:10" ht="15" customHeight="1" x14ac:dyDescent="0.2">
      <c r="A30" s="87" t="s">
        <v>427</v>
      </c>
      <c r="B30" s="75">
        <v>0</v>
      </c>
      <c r="C30" s="75">
        <v>0</v>
      </c>
      <c r="D30" s="75">
        <v>0</v>
      </c>
      <c r="E30" s="75">
        <v>0</v>
      </c>
      <c r="F30" s="75">
        <v>0</v>
      </c>
      <c r="G30" s="75">
        <v>0</v>
      </c>
      <c r="H30" s="75">
        <v>0</v>
      </c>
      <c r="I30" s="75">
        <v>0</v>
      </c>
      <c r="J30" s="189">
        <v>0</v>
      </c>
    </row>
    <row r="31" spans="1:10" ht="15" customHeight="1" x14ac:dyDescent="0.2">
      <c r="A31" s="87" t="s">
        <v>428</v>
      </c>
      <c r="B31" s="75">
        <v>0</v>
      </c>
      <c r="C31" s="75">
        <v>0</v>
      </c>
      <c r="D31" s="75">
        <v>0</v>
      </c>
      <c r="E31" s="75">
        <v>0</v>
      </c>
      <c r="F31" s="75">
        <v>-3138443.1698600003</v>
      </c>
      <c r="G31" s="75">
        <v>0</v>
      </c>
      <c r="H31" s="75">
        <v>0</v>
      </c>
      <c r="I31" s="75">
        <v>-3138443.1698600003</v>
      </c>
      <c r="J31" s="189">
        <v>-0.98634210085056839</v>
      </c>
    </row>
    <row r="32" spans="1:10" ht="15" customHeight="1" x14ac:dyDescent="0.2">
      <c r="A32" s="87" t="s">
        <v>429</v>
      </c>
      <c r="B32" s="75">
        <v>0</v>
      </c>
      <c r="C32" s="75">
        <v>0</v>
      </c>
      <c r="D32" s="75">
        <v>0</v>
      </c>
      <c r="E32" s="75">
        <v>0</v>
      </c>
      <c r="F32" s="75">
        <v>0</v>
      </c>
      <c r="G32" s="75">
        <v>0</v>
      </c>
      <c r="H32" s="75">
        <v>0</v>
      </c>
      <c r="I32" s="75">
        <v>0</v>
      </c>
      <c r="J32" s="189">
        <v>0</v>
      </c>
    </row>
    <row r="33" spans="1:10" ht="15" customHeight="1" x14ac:dyDescent="0.2">
      <c r="A33" s="74" t="s">
        <v>254</v>
      </c>
      <c r="B33" s="75">
        <v>2434946.4290100001</v>
      </c>
      <c r="C33" s="75">
        <v>34801237.34138</v>
      </c>
      <c r="D33" s="75">
        <v>10571120.51316</v>
      </c>
      <c r="E33" s="75">
        <v>45372357.854539998</v>
      </c>
      <c r="F33" s="75">
        <v>299875.58250000002</v>
      </c>
      <c r="G33" s="75">
        <v>1470922.31531</v>
      </c>
      <c r="H33" s="75">
        <v>1541575.7473499998</v>
      </c>
      <c r="I33" s="75">
        <v>51119677.928709999</v>
      </c>
      <c r="J33" s="189">
        <v>16.065765028734759</v>
      </c>
    </row>
    <row r="34" spans="1:10" ht="15" customHeight="1" x14ac:dyDescent="0.2">
      <c r="A34" s="190" t="s">
        <v>255</v>
      </c>
      <c r="B34" s="75">
        <v>3922696.7540000002</v>
      </c>
      <c r="C34" s="75">
        <v>9550760.4517800007</v>
      </c>
      <c r="D34" s="75">
        <v>0</v>
      </c>
      <c r="E34" s="75">
        <v>9550760.4517800007</v>
      </c>
      <c r="F34" s="75">
        <v>1304733.27841</v>
      </c>
      <c r="G34" s="75">
        <v>0</v>
      </c>
      <c r="H34" s="75">
        <v>0</v>
      </c>
      <c r="I34" s="75">
        <v>14778190.484190002</v>
      </c>
      <c r="J34" s="189">
        <v>4.6444528895503518</v>
      </c>
    </row>
    <row r="35" spans="1:10" ht="15" customHeight="1" x14ac:dyDescent="0.2">
      <c r="A35" s="87" t="s">
        <v>375</v>
      </c>
      <c r="B35" s="75">
        <v>2956006.8146299999</v>
      </c>
      <c r="C35" s="191"/>
      <c r="D35" s="75">
        <v>0</v>
      </c>
      <c r="E35" s="75"/>
      <c r="F35" s="75">
        <v>0</v>
      </c>
      <c r="G35" s="75">
        <v>0</v>
      </c>
      <c r="H35" s="75">
        <v>0</v>
      </c>
      <c r="I35" s="75">
        <v>2956006.8146299999</v>
      </c>
      <c r="J35" s="189">
        <v>0.92900645761918055</v>
      </c>
    </row>
    <row r="36" spans="1:10" ht="15" customHeight="1" x14ac:dyDescent="0.2">
      <c r="A36" s="87" t="s">
        <v>376</v>
      </c>
      <c r="B36" s="75">
        <v>0</v>
      </c>
      <c r="C36" s="75">
        <v>4590229.0316700004</v>
      </c>
      <c r="D36" s="75">
        <v>0</v>
      </c>
      <c r="E36" s="75">
        <v>4590229.0316700004</v>
      </c>
      <c r="F36" s="75">
        <v>0</v>
      </c>
      <c r="G36" s="75">
        <v>0</v>
      </c>
      <c r="H36" s="75">
        <v>0</v>
      </c>
      <c r="I36" s="75">
        <v>4590229.0316700004</v>
      </c>
      <c r="J36" s="189">
        <v>1.4426057447726934</v>
      </c>
    </row>
    <row r="37" spans="1:10" ht="15" customHeight="1" x14ac:dyDescent="0.2">
      <c r="A37" s="87" t="s">
        <v>377</v>
      </c>
      <c r="B37" s="75">
        <v>0</v>
      </c>
      <c r="C37" s="75">
        <v>4464288.0347700007</v>
      </c>
      <c r="D37" s="75">
        <v>0</v>
      </c>
      <c r="E37" s="75">
        <v>4464288.0347700007</v>
      </c>
      <c r="F37" s="75">
        <v>0</v>
      </c>
      <c r="G37" s="75">
        <v>0</v>
      </c>
      <c r="H37" s="75">
        <v>0</v>
      </c>
      <c r="I37" s="75">
        <v>4464288.0347700007</v>
      </c>
      <c r="J37" s="189">
        <v>1.4030253220145201</v>
      </c>
    </row>
    <row r="38" spans="1:10" ht="15" customHeight="1" x14ac:dyDescent="0.2">
      <c r="A38" s="87" t="s">
        <v>431</v>
      </c>
      <c r="B38" s="75">
        <v>0</v>
      </c>
      <c r="C38" s="75">
        <v>0</v>
      </c>
      <c r="D38" s="75">
        <v>0</v>
      </c>
      <c r="E38" s="75">
        <v>0</v>
      </c>
      <c r="F38" s="75">
        <v>0</v>
      </c>
      <c r="G38" s="75">
        <v>0</v>
      </c>
      <c r="H38" s="75">
        <v>0</v>
      </c>
      <c r="I38" s="75">
        <v>0</v>
      </c>
      <c r="J38" s="189">
        <v>0</v>
      </c>
    </row>
    <row r="39" spans="1:10" ht="15" customHeight="1" x14ac:dyDescent="0.2">
      <c r="A39" s="87" t="s">
        <v>379</v>
      </c>
      <c r="B39" s="75">
        <v>0</v>
      </c>
      <c r="C39" s="75">
        <v>0</v>
      </c>
      <c r="D39" s="75">
        <v>0</v>
      </c>
      <c r="E39" s="75">
        <v>0</v>
      </c>
      <c r="F39" s="75">
        <v>14817.6315</v>
      </c>
      <c r="G39" s="75">
        <v>0</v>
      </c>
      <c r="H39" s="75">
        <v>0</v>
      </c>
      <c r="I39" s="75">
        <v>14817.6315</v>
      </c>
      <c r="J39" s="189">
        <v>4.6568483137426116E-3</v>
      </c>
    </row>
    <row r="40" spans="1:10" ht="15" customHeight="1" x14ac:dyDescent="0.2">
      <c r="A40" s="87" t="s">
        <v>380</v>
      </c>
      <c r="B40" s="75">
        <v>0</v>
      </c>
      <c r="C40" s="75">
        <v>0</v>
      </c>
      <c r="D40" s="75">
        <v>0</v>
      </c>
      <c r="E40" s="75">
        <v>0</v>
      </c>
      <c r="F40" s="75">
        <v>0</v>
      </c>
      <c r="G40" s="75">
        <v>0</v>
      </c>
      <c r="H40" s="75">
        <v>0</v>
      </c>
      <c r="I40" s="75">
        <v>0</v>
      </c>
      <c r="J40" s="189">
        <v>0</v>
      </c>
    </row>
    <row r="41" spans="1:10" ht="15" customHeight="1" x14ac:dyDescent="0.2">
      <c r="A41" s="87" t="s">
        <v>381</v>
      </c>
      <c r="B41" s="75">
        <v>0</v>
      </c>
      <c r="C41" s="75">
        <v>0</v>
      </c>
      <c r="D41" s="75">
        <v>0</v>
      </c>
      <c r="E41" s="75">
        <v>0</v>
      </c>
      <c r="F41" s="75">
        <v>0</v>
      </c>
      <c r="G41" s="75">
        <v>0</v>
      </c>
      <c r="H41" s="75">
        <v>0</v>
      </c>
      <c r="I41" s="75">
        <v>0</v>
      </c>
      <c r="J41" s="189">
        <v>0</v>
      </c>
    </row>
    <row r="42" spans="1:10" ht="15" customHeight="1" x14ac:dyDescent="0.2">
      <c r="A42" s="87" t="s">
        <v>382</v>
      </c>
      <c r="B42" s="75">
        <v>6882.1364299999996</v>
      </c>
      <c r="C42" s="75">
        <v>0</v>
      </c>
      <c r="D42" s="75">
        <v>0</v>
      </c>
      <c r="E42" s="75">
        <v>0</v>
      </c>
      <c r="F42" s="75">
        <v>0</v>
      </c>
      <c r="G42" s="75">
        <v>0</v>
      </c>
      <c r="H42" s="75">
        <v>0</v>
      </c>
      <c r="I42" s="75">
        <v>6882.1364299999996</v>
      </c>
      <c r="J42" s="189">
        <v>2.1629006922592249E-3</v>
      </c>
    </row>
    <row r="43" spans="1:10" ht="15" customHeight="1" x14ac:dyDescent="0.2">
      <c r="A43" s="87" t="s">
        <v>383</v>
      </c>
      <c r="B43" s="75">
        <v>471844.73343999998</v>
      </c>
      <c r="C43" s="75">
        <v>0</v>
      </c>
      <c r="D43" s="75">
        <v>0</v>
      </c>
      <c r="E43" s="75">
        <v>0</v>
      </c>
      <c r="F43" s="75">
        <v>0</v>
      </c>
      <c r="G43" s="75">
        <v>0</v>
      </c>
      <c r="H43" s="75">
        <v>0</v>
      </c>
      <c r="I43" s="75">
        <v>471844.73343999998</v>
      </c>
      <c r="J43" s="189">
        <v>0.14829018735338342</v>
      </c>
    </row>
    <row r="44" spans="1:10" ht="15" customHeight="1" x14ac:dyDescent="0.2">
      <c r="A44" s="87" t="s">
        <v>437</v>
      </c>
      <c r="B44" s="75">
        <v>1327.3542</v>
      </c>
      <c r="C44" s="75">
        <v>512429.78435000003</v>
      </c>
      <c r="D44" s="75">
        <v>0</v>
      </c>
      <c r="E44" s="75">
        <v>512429.78435000003</v>
      </c>
      <c r="F44" s="75">
        <v>0</v>
      </c>
      <c r="G44" s="75">
        <v>0</v>
      </c>
      <c r="H44" s="75">
        <v>0</v>
      </c>
      <c r="I44" s="75">
        <v>513757.13855000003</v>
      </c>
      <c r="J44" s="189">
        <v>0.16146231361805677</v>
      </c>
    </row>
    <row r="45" spans="1:10" ht="15" customHeight="1" x14ac:dyDescent="0.2">
      <c r="A45" s="87" t="s">
        <v>432</v>
      </c>
      <c r="B45" s="75">
        <v>-2057.80456</v>
      </c>
      <c r="C45" s="75">
        <v>-15937.987810000001</v>
      </c>
      <c r="D45" s="75">
        <v>0</v>
      </c>
      <c r="E45" s="75">
        <v>-15937.987810000001</v>
      </c>
      <c r="F45" s="75">
        <v>12222.24612</v>
      </c>
      <c r="G45" s="75">
        <v>0</v>
      </c>
      <c r="H45" s="75">
        <v>0</v>
      </c>
      <c r="I45" s="75">
        <v>-5773.5462499999994</v>
      </c>
      <c r="J45" s="189">
        <v>-1.8144957322381436E-3</v>
      </c>
    </row>
    <row r="46" spans="1:10" ht="15" customHeight="1" x14ac:dyDescent="0.2">
      <c r="A46" s="87" t="s">
        <v>433</v>
      </c>
      <c r="B46" s="75">
        <v>-113.51546</v>
      </c>
      <c r="C46" s="75">
        <v>-248.41120000000001</v>
      </c>
      <c r="D46" s="75">
        <v>0</v>
      </c>
      <c r="E46" s="75">
        <v>-248.41120000000001</v>
      </c>
      <c r="F46" s="75">
        <v>361.92665999999997</v>
      </c>
      <c r="G46" s="75">
        <v>0</v>
      </c>
      <c r="H46" s="75">
        <v>0</v>
      </c>
      <c r="I46" s="75"/>
      <c r="J46" s="189">
        <v>0</v>
      </c>
    </row>
    <row r="47" spans="1:10" ht="15" customHeight="1" x14ac:dyDescent="0.2">
      <c r="A47" s="87" t="s">
        <v>434</v>
      </c>
      <c r="B47" s="75">
        <v>488807.03531999997</v>
      </c>
      <c r="C47" s="75">
        <v>0</v>
      </c>
      <c r="D47" s="75">
        <v>0</v>
      </c>
      <c r="E47" s="75">
        <v>0</v>
      </c>
      <c r="F47" s="75">
        <v>1277331.4741300002</v>
      </c>
      <c r="G47" s="75">
        <v>0</v>
      </c>
      <c r="H47" s="75">
        <v>0</v>
      </c>
      <c r="I47" s="75">
        <v>1766138.5094500002</v>
      </c>
      <c r="J47" s="189">
        <v>0.55505761089875416</v>
      </c>
    </row>
    <row r="48" spans="1:10" ht="15" customHeight="1" x14ac:dyDescent="0.2">
      <c r="A48" s="167" t="s">
        <v>264</v>
      </c>
      <c r="B48" s="75">
        <v>18444086.61172004</v>
      </c>
      <c r="C48" s="75">
        <v>186760827.53549996</v>
      </c>
      <c r="D48" s="75">
        <v>55472153.940460004</v>
      </c>
      <c r="E48" s="75">
        <v>242232981.47596002</v>
      </c>
      <c r="F48" s="75">
        <v>9430243.8283100016</v>
      </c>
      <c r="G48" s="75">
        <v>14385571.4947</v>
      </c>
      <c r="H48" s="75">
        <v>8116353.1358999992</v>
      </c>
      <c r="I48" s="75">
        <v>292609236.54659009</v>
      </c>
      <c r="J48" s="189">
        <v>91.960501905955823</v>
      </c>
    </row>
    <row r="49" spans="1:10" ht="15" customHeight="1" x14ac:dyDescent="0.2">
      <c r="A49" s="82"/>
      <c r="B49" s="75"/>
      <c r="C49" s="75"/>
      <c r="D49" s="75"/>
      <c r="E49" s="75"/>
      <c r="F49" s="75"/>
      <c r="G49" s="75"/>
      <c r="H49" s="75"/>
      <c r="I49" s="75"/>
      <c r="J49" s="189"/>
    </row>
    <row r="50" spans="1:10" ht="15" customHeight="1" x14ac:dyDescent="0.2">
      <c r="A50" s="167" t="s">
        <v>265</v>
      </c>
      <c r="B50" s="75"/>
      <c r="C50" s="75"/>
      <c r="D50" s="75"/>
      <c r="E50" s="75"/>
      <c r="F50" s="75"/>
      <c r="G50" s="75"/>
      <c r="H50" s="75"/>
      <c r="I50" s="75"/>
      <c r="J50" s="189"/>
    </row>
    <row r="51" spans="1:10" ht="15" customHeight="1" x14ac:dyDescent="0.2">
      <c r="A51" s="192" t="s">
        <v>285</v>
      </c>
      <c r="B51" s="75">
        <v>512423.00073000003</v>
      </c>
      <c r="C51" s="75">
        <v>4855459.0122600002</v>
      </c>
      <c r="D51" s="75">
        <v>-455219.79700999998</v>
      </c>
      <c r="E51" s="75">
        <v>4400239.2152500004</v>
      </c>
      <c r="F51" s="75">
        <v>-508547.51986</v>
      </c>
      <c r="G51" s="75">
        <v>-278930.65188000002</v>
      </c>
      <c r="H51" s="75">
        <v>402.11140999999998</v>
      </c>
      <c r="I51" s="75">
        <v>4125586.1556500006</v>
      </c>
      <c r="J51" s="189">
        <v>1.2965789392278091</v>
      </c>
    </row>
    <row r="52" spans="1:10" ht="15" customHeight="1" x14ac:dyDescent="0.2">
      <c r="A52" s="193" t="s">
        <v>390</v>
      </c>
      <c r="B52" s="75">
        <v>42119.352010000002</v>
      </c>
      <c r="C52" s="75">
        <v>313701.51380000002</v>
      </c>
      <c r="D52" s="75">
        <v>97668.080230000007</v>
      </c>
      <c r="E52" s="75">
        <v>411369.59403000004</v>
      </c>
      <c r="F52" s="75">
        <v>580113.98672000004</v>
      </c>
      <c r="G52" s="75">
        <v>20441.380539999998</v>
      </c>
      <c r="H52" s="75">
        <v>14327.496869999999</v>
      </c>
      <c r="I52" s="75">
        <v>1068371.81017</v>
      </c>
      <c r="J52" s="189">
        <v>0.33576523094398086</v>
      </c>
    </row>
    <row r="53" spans="1:10" ht="15" customHeight="1" x14ac:dyDescent="0.2">
      <c r="A53" s="193" t="s">
        <v>267</v>
      </c>
      <c r="B53" s="75">
        <v>6478.6642099999999</v>
      </c>
      <c r="C53" s="75">
        <v>4229205.0127299996</v>
      </c>
      <c r="D53" s="75">
        <v>34719.453139999998</v>
      </c>
      <c r="E53" s="75">
        <v>4263924.4658699995</v>
      </c>
      <c r="F53" s="75">
        <v>604821.02861000004</v>
      </c>
      <c r="G53" s="75">
        <v>64008.750110000001</v>
      </c>
      <c r="H53" s="75">
        <v>5116.4610999999995</v>
      </c>
      <c r="I53" s="75">
        <v>4944349.3699000003</v>
      </c>
      <c r="J53" s="189">
        <v>1.55389780247762</v>
      </c>
    </row>
    <row r="54" spans="1:10" ht="15" customHeight="1" x14ac:dyDescent="0.2">
      <c r="A54" s="115" t="s">
        <v>355</v>
      </c>
      <c r="B54" s="75">
        <v>434214.71354999999</v>
      </c>
      <c r="C54" s="75">
        <v>-1087965.7220300001</v>
      </c>
      <c r="D54" s="75">
        <v>581135.52302999992</v>
      </c>
      <c r="E54" s="75">
        <v>-506830.19900000014</v>
      </c>
      <c r="F54" s="75">
        <v>-404919.17910000001</v>
      </c>
      <c r="G54" s="75">
        <v>420240.00110000005</v>
      </c>
      <c r="H54" s="75">
        <v>57294.66345</v>
      </c>
      <c r="I54" s="75"/>
      <c r="J54" s="189">
        <v>0</v>
      </c>
    </row>
    <row r="55" spans="1:10" ht="15" customHeight="1" x14ac:dyDescent="0.2">
      <c r="A55" s="192" t="s">
        <v>223</v>
      </c>
      <c r="B55" s="75">
        <v>105980.2699</v>
      </c>
      <c r="C55" s="75">
        <v>994150.26928000001</v>
      </c>
      <c r="D55" s="75">
        <v>0</v>
      </c>
      <c r="E55" s="75">
        <v>994150.26928000001</v>
      </c>
      <c r="F55" s="75">
        <v>0</v>
      </c>
      <c r="G55" s="75">
        <v>0</v>
      </c>
      <c r="H55" s="75">
        <v>0</v>
      </c>
      <c r="I55" s="75">
        <v>1100130.5391800001</v>
      </c>
      <c r="J55" s="189">
        <v>0.34574628517905404</v>
      </c>
    </row>
    <row r="56" spans="1:10" ht="15" customHeight="1" x14ac:dyDescent="0.2">
      <c r="A56" s="167" t="s">
        <v>268</v>
      </c>
      <c r="B56" s="75">
        <v>1101216.0004</v>
      </c>
      <c r="C56" s="75">
        <v>9304550.0860399995</v>
      </c>
      <c r="D56" s="75">
        <v>258303.25938999996</v>
      </c>
      <c r="E56" s="75">
        <v>9562853.3454299998</v>
      </c>
      <c r="F56" s="75">
        <v>271468.31637000007</v>
      </c>
      <c r="G56" s="75">
        <v>225759.47987000001</v>
      </c>
      <c r="H56" s="75">
        <v>77140.732829999994</v>
      </c>
      <c r="I56" s="75">
        <v>11238437.874899998</v>
      </c>
      <c r="J56" s="189">
        <v>3.5319882578284632</v>
      </c>
    </row>
    <row r="57" spans="1:10" ht="15" customHeight="1" x14ac:dyDescent="0.2">
      <c r="A57" s="193"/>
      <c r="B57" s="75"/>
      <c r="C57" s="75"/>
      <c r="D57" s="75"/>
      <c r="E57" s="75"/>
      <c r="F57" s="75"/>
      <c r="G57" s="75"/>
      <c r="H57" s="75"/>
      <c r="I57" s="75"/>
      <c r="J57" s="189"/>
    </row>
    <row r="58" spans="1:10" ht="15" customHeight="1" x14ac:dyDescent="0.2">
      <c r="A58" s="167" t="s">
        <v>229</v>
      </c>
      <c r="B58" s="75">
        <v>19545302.61212004</v>
      </c>
      <c r="C58" s="75">
        <v>196065377.62153995</v>
      </c>
      <c r="D58" s="75">
        <v>55730457.19985</v>
      </c>
      <c r="E58" s="75">
        <v>251795834.82139</v>
      </c>
      <c r="F58" s="75">
        <v>9701712.1446800008</v>
      </c>
      <c r="G58" s="75">
        <v>14611330.974570001</v>
      </c>
      <c r="H58" s="75">
        <v>8193493.8687299993</v>
      </c>
      <c r="I58" s="75">
        <v>303847674.42149007</v>
      </c>
      <c r="J58" s="189">
        <v>95.492490163784282</v>
      </c>
    </row>
    <row r="59" spans="1:10" ht="15" customHeight="1" x14ac:dyDescent="0.2">
      <c r="A59" s="193"/>
      <c r="B59" s="75"/>
      <c r="C59" s="75"/>
      <c r="D59" s="75"/>
      <c r="E59" s="75"/>
      <c r="F59" s="75"/>
      <c r="G59" s="75"/>
      <c r="H59" s="75"/>
      <c r="I59" s="75"/>
      <c r="J59" s="189"/>
    </row>
    <row r="60" spans="1:10" ht="15" customHeight="1" x14ac:dyDescent="0.2">
      <c r="A60" s="167" t="s">
        <v>335</v>
      </c>
      <c r="B60" s="75">
        <v>16594582.876759961</v>
      </c>
      <c r="C60" s="75">
        <v>-6722755.70261994</v>
      </c>
      <c r="D60" s="75">
        <v>-30207943.3825</v>
      </c>
      <c r="E60" s="75">
        <v>-36930699.085119992</v>
      </c>
      <c r="F60" s="75">
        <v>38650627.756670006</v>
      </c>
      <c r="G60" s="75">
        <v>1924654.7889299989</v>
      </c>
      <c r="H60" s="75">
        <v>-5896715.1264999993</v>
      </c>
      <c r="I60" s="75">
        <v>14342451.210739974</v>
      </c>
      <c r="J60" s="189">
        <v>4.5075098362157364</v>
      </c>
    </row>
    <row r="61" spans="1:10" ht="15" customHeight="1" x14ac:dyDescent="0.2">
      <c r="A61" s="180"/>
      <c r="B61" s="75"/>
      <c r="C61" s="75"/>
      <c r="D61" s="75"/>
      <c r="E61" s="75"/>
      <c r="F61" s="75"/>
      <c r="G61" s="75"/>
      <c r="H61" s="75"/>
      <c r="I61" s="75"/>
      <c r="J61" s="189"/>
    </row>
    <row r="62" spans="1:10" ht="15" customHeight="1" x14ac:dyDescent="0.2">
      <c r="A62" s="194" t="s">
        <v>293</v>
      </c>
      <c r="B62" s="75">
        <v>494236.89318000001</v>
      </c>
      <c r="C62" s="75">
        <v>6640570.3430399997</v>
      </c>
      <c r="D62" s="75">
        <v>1988085.95872</v>
      </c>
      <c r="E62" s="75">
        <v>8628656.3017599992</v>
      </c>
      <c r="F62" s="75">
        <v>96230.303150000007</v>
      </c>
      <c r="G62" s="75">
        <v>361560.74462000001</v>
      </c>
      <c r="H62" s="75">
        <v>287649.28879000002</v>
      </c>
      <c r="I62" s="75">
        <v>9868333.5314999986</v>
      </c>
      <c r="J62" s="189">
        <v>3.1013952780250635</v>
      </c>
    </row>
    <row r="63" spans="1:10" ht="15" customHeight="1" x14ac:dyDescent="0.2">
      <c r="A63" s="194" t="s">
        <v>336</v>
      </c>
      <c r="B63" s="75">
        <v>604089.90009000001</v>
      </c>
      <c r="C63" s="75">
        <v>2456912.1727</v>
      </c>
      <c r="D63" s="75">
        <v>29610.4398</v>
      </c>
      <c r="E63" s="75">
        <v>2486522.6124999998</v>
      </c>
      <c r="F63" s="75">
        <v>1105897.9907200001</v>
      </c>
      <c r="G63" s="75">
        <v>0</v>
      </c>
      <c r="H63" s="75">
        <v>0</v>
      </c>
      <c r="I63" s="75">
        <v>4196510.5033100005</v>
      </c>
      <c r="J63" s="189">
        <v>1.318868866521774</v>
      </c>
    </row>
    <row r="64" spans="1:10" ht="15" customHeight="1" x14ac:dyDescent="0.2">
      <c r="A64" s="115"/>
      <c r="B64" s="75"/>
      <c r="C64" s="75"/>
      <c r="D64" s="75"/>
      <c r="E64" s="75"/>
      <c r="F64" s="75"/>
      <c r="G64" s="75"/>
      <c r="H64" s="75"/>
      <c r="I64" s="75">
        <v>0</v>
      </c>
      <c r="J64" s="189"/>
    </row>
    <row r="65" spans="1:10" ht="15" customHeight="1" x14ac:dyDescent="0.2">
      <c r="A65" s="167" t="s">
        <v>337</v>
      </c>
      <c r="B65" s="75">
        <v>15496256.083489962</v>
      </c>
      <c r="C65" s="75">
        <v>-15820238.21835994</v>
      </c>
      <c r="D65" s="75">
        <v>-32225639.781020001</v>
      </c>
      <c r="E65" s="75">
        <v>-48045877.999379992</v>
      </c>
      <c r="F65" s="75">
        <v>37448499.462800011</v>
      </c>
      <c r="G65" s="75">
        <v>1563094.0443099989</v>
      </c>
      <c r="H65" s="75">
        <v>-6184364.415289999</v>
      </c>
      <c r="I65" s="75">
        <v>277607.17592998035</v>
      </c>
      <c r="J65" s="189">
        <v>0.1</v>
      </c>
    </row>
    <row r="66" spans="1:10" ht="15" customHeight="1" thickBot="1" x14ac:dyDescent="0.25">
      <c r="A66" s="169"/>
      <c r="B66" s="172"/>
      <c r="C66" s="172"/>
      <c r="D66" s="172"/>
      <c r="E66" s="172"/>
      <c r="F66" s="172"/>
      <c r="G66" s="172"/>
      <c r="H66" s="172"/>
      <c r="I66" s="172"/>
      <c r="J66" s="195"/>
    </row>
    <row r="67" spans="1:10" ht="9.75" customHeight="1" thickTop="1" x14ac:dyDescent="0.2">
      <c r="A67" s="167"/>
      <c r="B67" s="75"/>
      <c r="C67" s="75"/>
      <c r="D67" s="75"/>
      <c r="E67" s="75"/>
      <c r="F67" s="75"/>
      <c r="G67" s="75"/>
      <c r="H67" s="75"/>
      <c r="I67" s="75"/>
      <c r="J67" s="189"/>
    </row>
    <row r="68" spans="1:10" ht="15" customHeight="1" x14ac:dyDescent="0.2">
      <c r="A68" s="174" t="s">
        <v>320</v>
      </c>
      <c r="B68" s="74"/>
      <c r="C68" s="74"/>
      <c r="D68" s="74"/>
      <c r="E68" s="74"/>
      <c r="F68" s="74"/>
      <c r="G68" s="74"/>
      <c r="H68" s="74"/>
      <c r="I68" s="96"/>
      <c r="J68" s="74"/>
    </row>
    <row r="69" spans="1:10" x14ac:dyDescent="0.2">
      <c r="A69" s="26"/>
      <c r="B69" s="26"/>
      <c r="C69" s="26"/>
      <c r="D69" s="26"/>
      <c r="E69" s="26"/>
      <c r="F69" s="26"/>
      <c r="G69" s="26"/>
      <c r="H69" s="26"/>
      <c r="I69" s="26"/>
      <c r="J69" s="26"/>
    </row>
    <row r="70" spans="1:10" x14ac:dyDescent="0.2">
      <c r="C70" s="97"/>
      <c r="D70" s="98"/>
      <c r="E70" s="98"/>
      <c r="F70" s="98"/>
      <c r="G70" s="97"/>
    </row>
    <row r="71" spans="1:10" s="5" customFormat="1" ht="32.25" customHeight="1" x14ac:dyDescent="0.2">
      <c r="A71" s="1193" t="s">
        <v>1314</v>
      </c>
      <c r="B71" s="1193"/>
      <c r="C71" s="1193"/>
      <c r="D71" s="1193"/>
      <c r="E71" s="1193"/>
    </row>
    <row r="72" spans="1:10" s="5" customFormat="1" ht="21.75" customHeight="1" thickBot="1" x14ac:dyDescent="0.25">
      <c r="A72" s="867"/>
      <c r="B72" s="867"/>
      <c r="C72" s="867"/>
      <c r="D72" s="867"/>
      <c r="E72" s="867"/>
    </row>
    <row r="73" spans="1:10" ht="30" customHeight="1" thickTop="1" thickBot="1" x14ac:dyDescent="0.25">
      <c r="A73" s="1219" t="s">
        <v>574</v>
      </c>
      <c r="B73" s="1223" t="s">
        <v>18</v>
      </c>
      <c r="C73" s="929" t="s">
        <v>356</v>
      </c>
      <c r="D73" s="929"/>
      <c r="E73" s="1219" t="s">
        <v>357</v>
      </c>
    </row>
    <row r="74" spans="1:10" ht="30" customHeight="1" thickBot="1" x14ac:dyDescent="0.25">
      <c r="A74" s="1220"/>
      <c r="B74" s="1224"/>
      <c r="C74" s="175" t="s">
        <v>118</v>
      </c>
      <c r="D74" s="175" t="s">
        <v>358</v>
      </c>
      <c r="E74" s="1220"/>
    </row>
    <row r="75" spans="1:10" ht="15" customHeight="1" thickTop="1" x14ac:dyDescent="0.2">
      <c r="A75" s="103"/>
      <c r="B75" s="104"/>
      <c r="C75" s="105"/>
      <c r="D75" s="105"/>
      <c r="E75" s="105"/>
    </row>
    <row r="76" spans="1:10" ht="15" customHeight="1" x14ac:dyDescent="0.2">
      <c r="A76" s="121" t="s">
        <v>359</v>
      </c>
      <c r="B76" s="21">
        <v>318190125.63222003</v>
      </c>
      <c r="C76" s="21">
        <v>220667007.42886001</v>
      </c>
      <c r="D76" s="21">
        <v>64610882.342539988</v>
      </c>
      <c r="E76" s="21">
        <v>32912235.860820003</v>
      </c>
    </row>
    <row r="77" spans="1:10" ht="15" customHeight="1" x14ac:dyDescent="0.2">
      <c r="A77" s="107"/>
      <c r="B77" s="21"/>
      <c r="C77" s="21"/>
      <c r="D77" s="21"/>
      <c r="E77" s="21"/>
    </row>
    <row r="78" spans="1:10" ht="15" customHeight="1" x14ac:dyDescent="0.2">
      <c r="A78" s="122" t="s">
        <v>19</v>
      </c>
      <c r="B78" s="21">
        <v>3823476.5886300006</v>
      </c>
      <c r="C78" s="21">
        <v>2866794.4501900002</v>
      </c>
      <c r="D78" s="21">
        <v>928130.52448000002</v>
      </c>
      <c r="E78" s="21">
        <v>28551.613960000002</v>
      </c>
    </row>
    <row r="79" spans="1:10" ht="15" customHeight="1" x14ac:dyDescent="0.2">
      <c r="A79" s="122" t="s">
        <v>20</v>
      </c>
      <c r="B79" s="21">
        <v>11886692.139159998</v>
      </c>
      <c r="C79" s="21">
        <v>9155810.9472299982</v>
      </c>
      <c r="D79" s="21">
        <v>2683184.1177500002</v>
      </c>
      <c r="E79" s="21">
        <v>47697.074180000003</v>
      </c>
    </row>
    <row r="80" spans="1:10" ht="15" customHeight="1" x14ac:dyDescent="0.2">
      <c r="A80" s="122" t="s">
        <v>21</v>
      </c>
      <c r="B80" s="21">
        <v>2331486.0147899999</v>
      </c>
      <c r="C80" s="21">
        <v>1810233.5214599997</v>
      </c>
      <c r="D80" s="21">
        <v>501102.98473999993</v>
      </c>
      <c r="E80" s="21">
        <v>20149.508590000001</v>
      </c>
    </row>
    <row r="81" spans="1:5" ht="15" customHeight="1" x14ac:dyDescent="0.2">
      <c r="A81" s="122" t="s">
        <v>22</v>
      </c>
      <c r="B81" s="21">
        <v>3127817.4855800006</v>
      </c>
      <c r="C81" s="21">
        <v>2523489.4620700004</v>
      </c>
      <c r="D81" s="21">
        <v>590709.92974000005</v>
      </c>
      <c r="E81" s="21">
        <v>13618.093769999999</v>
      </c>
    </row>
    <row r="82" spans="1:5" ht="15" customHeight="1" x14ac:dyDescent="0.2">
      <c r="A82" s="122" t="s">
        <v>23</v>
      </c>
      <c r="B82" s="21">
        <v>11447496.978069998</v>
      </c>
      <c r="C82" s="21">
        <v>8957525.9722099993</v>
      </c>
      <c r="D82" s="21">
        <v>2420634.2677599997</v>
      </c>
      <c r="E82" s="21">
        <v>69336.738100000002</v>
      </c>
    </row>
    <row r="83" spans="1:5" ht="15" customHeight="1" x14ac:dyDescent="0.2">
      <c r="A83" s="122" t="s">
        <v>24</v>
      </c>
      <c r="B83" s="21">
        <v>1942930.4852699998</v>
      </c>
      <c r="C83" s="21">
        <v>1479312.0585299998</v>
      </c>
      <c r="D83" s="21">
        <v>446218.55785000004</v>
      </c>
      <c r="E83" s="21">
        <v>17399.868889999998</v>
      </c>
    </row>
    <row r="84" spans="1:5" ht="15" customHeight="1" x14ac:dyDescent="0.2">
      <c r="A84" s="122" t="s">
        <v>25</v>
      </c>
      <c r="B84" s="21">
        <v>3272904.39035</v>
      </c>
      <c r="C84" s="21">
        <v>2370291.72425</v>
      </c>
      <c r="D84" s="21">
        <v>883922.83800999995</v>
      </c>
      <c r="E84" s="21">
        <v>18689.828089999999</v>
      </c>
    </row>
    <row r="85" spans="1:5" ht="15" customHeight="1" x14ac:dyDescent="0.2">
      <c r="A85" s="122" t="s">
        <v>26</v>
      </c>
      <c r="B85" s="21">
        <v>11853509.82127</v>
      </c>
      <c r="C85" s="21">
        <v>9109813.7056300007</v>
      </c>
      <c r="D85" s="21">
        <v>2682742.2740299995</v>
      </c>
      <c r="E85" s="21">
        <v>60953.841609999996</v>
      </c>
    </row>
    <row r="86" spans="1:5" ht="15" customHeight="1" x14ac:dyDescent="0.2">
      <c r="A86" s="123" t="s">
        <v>27</v>
      </c>
      <c r="B86" s="21">
        <v>30459854.698830005</v>
      </c>
      <c r="C86" s="21">
        <v>0</v>
      </c>
      <c r="D86" s="21">
        <v>0</v>
      </c>
      <c r="E86" s="21">
        <v>30459854.698830005</v>
      </c>
    </row>
    <row r="87" spans="1:5" ht="15" customHeight="1" x14ac:dyDescent="0.2">
      <c r="A87" s="26" t="s">
        <v>1175</v>
      </c>
      <c r="B87" s="21">
        <v>28463563.098769996</v>
      </c>
      <c r="C87" s="21">
        <v>22668576.764379997</v>
      </c>
      <c r="D87" s="21">
        <v>5676631.84987</v>
      </c>
      <c r="E87" s="21">
        <v>118354.48452</v>
      </c>
    </row>
    <row r="88" spans="1:5" ht="15" customHeight="1" x14ac:dyDescent="0.2">
      <c r="A88" s="26" t="s">
        <v>1176</v>
      </c>
      <c r="B88" s="21">
        <v>28737232.429379996</v>
      </c>
      <c r="C88" s="21">
        <v>22550544.139209997</v>
      </c>
      <c r="D88" s="21">
        <v>6020454.26033</v>
      </c>
      <c r="E88" s="21">
        <v>166234.02984</v>
      </c>
    </row>
    <row r="89" spans="1:5" ht="15" customHeight="1" x14ac:dyDescent="0.2">
      <c r="A89" s="26" t="s">
        <v>28</v>
      </c>
      <c r="B89" s="21">
        <v>3503949.9052300001</v>
      </c>
      <c r="C89" s="21">
        <v>2657346.9009500002</v>
      </c>
      <c r="D89" s="21">
        <v>820223.24906000006</v>
      </c>
      <c r="E89" s="21">
        <v>26379.755219999999</v>
      </c>
    </row>
    <row r="90" spans="1:5" ht="15" customHeight="1" x14ac:dyDescent="0.2">
      <c r="A90" s="26" t="s">
        <v>29</v>
      </c>
      <c r="B90" s="21">
        <v>11801418.6006</v>
      </c>
      <c r="C90" s="21">
        <v>8907319.0693100002</v>
      </c>
      <c r="D90" s="21">
        <v>2808821.3781599998</v>
      </c>
      <c r="E90" s="21">
        <v>85278.153130000006</v>
      </c>
    </row>
    <row r="91" spans="1:5" ht="15" customHeight="1" x14ac:dyDescent="0.2">
      <c r="A91" s="26" t="s">
        <v>30</v>
      </c>
      <c r="B91" s="21">
        <v>3052074.1731999996</v>
      </c>
      <c r="C91" s="21">
        <v>1888388.9490399999</v>
      </c>
      <c r="D91" s="21">
        <v>641655.02390000015</v>
      </c>
      <c r="E91" s="21">
        <v>522030.20025999995</v>
      </c>
    </row>
    <row r="92" spans="1:5" ht="15" customHeight="1" x14ac:dyDescent="0.2">
      <c r="A92" s="26" t="s">
        <v>31</v>
      </c>
      <c r="B92" s="21">
        <v>3456888.9733799999</v>
      </c>
      <c r="C92" s="21">
        <v>2600272.5955899996</v>
      </c>
      <c r="D92" s="21">
        <v>821036.95941000001</v>
      </c>
      <c r="E92" s="21">
        <v>35579.418379999996</v>
      </c>
    </row>
    <row r="93" spans="1:5" ht="15" customHeight="1" x14ac:dyDescent="0.2">
      <c r="A93" s="26" t="s">
        <v>32</v>
      </c>
      <c r="B93" s="21">
        <v>22311538.904629998</v>
      </c>
      <c r="C93" s="21">
        <v>16883238.67447</v>
      </c>
      <c r="D93" s="21">
        <v>5330471.48991</v>
      </c>
      <c r="E93" s="21">
        <v>97828.740250000003</v>
      </c>
    </row>
    <row r="94" spans="1:5" ht="15" customHeight="1" x14ac:dyDescent="0.2">
      <c r="A94" s="26" t="s">
        <v>565</v>
      </c>
      <c r="B94" s="21">
        <v>13676802.50812</v>
      </c>
      <c r="C94" s="21">
        <v>10472214.799000001</v>
      </c>
      <c r="D94" s="21">
        <v>3113007.8098599995</v>
      </c>
      <c r="E94" s="21">
        <v>91579.899259999991</v>
      </c>
    </row>
    <row r="95" spans="1:5" ht="15" customHeight="1" x14ac:dyDescent="0.2">
      <c r="A95" s="26" t="s">
        <v>563</v>
      </c>
      <c r="B95" s="21">
        <v>9725903.5005200002</v>
      </c>
      <c r="C95" s="21">
        <v>7474397.5611699997</v>
      </c>
      <c r="D95" s="21">
        <v>2204223.18102</v>
      </c>
      <c r="E95" s="21">
        <v>47282.758330000004</v>
      </c>
    </row>
    <row r="96" spans="1:5" ht="15" customHeight="1" x14ac:dyDescent="0.2">
      <c r="A96" s="122" t="s">
        <v>33</v>
      </c>
      <c r="B96" s="21">
        <v>5912859.1810600003</v>
      </c>
      <c r="C96" s="21">
        <v>4476849.1062599998</v>
      </c>
      <c r="D96" s="21">
        <v>1410055.8513500001</v>
      </c>
      <c r="E96" s="21">
        <v>25954.223450000001</v>
      </c>
    </row>
    <row r="97" spans="1:5" ht="15" customHeight="1" x14ac:dyDescent="0.2">
      <c r="A97" s="122" t="s">
        <v>34</v>
      </c>
      <c r="B97" s="21">
        <v>3749994.27305</v>
      </c>
      <c r="C97" s="21">
        <v>2774791.1659400002</v>
      </c>
      <c r="D97" s="21">
        <v>787711.97563999984</v>
      </c>
      <c r="E97" s="21">
        <v>187491.13146999999</v>
      </c>
    </row>
    <row r="98" spans="1:5" ht="15" customHeight="1" x14ac:dyDescent="0.2">
      <c r="A98" s="122" t="s">
        <v>35</v>
      </c>
      <c r="B98" s="21">
        <v>1915031.2807099998</v>
      </c>
      <c r="C98" s="21">
        <v>1417686.66982</v>
      </c>
      <c r="D98" s="21">
        <v>475894.45749</v>
      </c>
      <c r="E98" s="21">
        <v>21450.153399999999</v>
      </c>
    </row>
    <row r="99" spans="1:5" ht="15" customHeight="1" x14ac:dyDescent="0.2">
      <c r="A99" s="122" t="s">
        <v>36</v>
      </c>
      <c r="B99" s="21">
        <v>23493537.432940003</v>
      </c>
      <c r="C99" s="21">
        <v>18449216.283500005</v>
      </c>
      <c r="D99" s="21">
        <v>4935405.5654799994</v>
      </c>
      <c r="E99" s="21">
        <v>108915.58396</v>
      </c>
    </row>
    <row r="100" spans="1:5" ht="15" customHeight="1" x14ac:dyDescent="0.2">
      <c r="A100" s="122" t="s">
        <v>37</v>
      </c>
      <c r="B100" s="21">
        <v>2953812.7602899997</v>
      </c>
      <c r="C100" s="21">
        <v>2163299.7766399998</v>
      </c>
      <c r="D100" s="21">
        <v>745741.99744999991</v>
      </c>
      <c r="E100" s="21">
        <v>44770.986199999999</v>
      </c>
    </row>
    <row r="101" spans="1:5" ht="15" customHeight="1" x14ac:dyDescent="0.2">
      <c r="A101" s="122" t="s">
        <v>38</v>
      </c>
      <c r="B101" s="21">
        <v>8515342.6527299993</v>
      </c>
      <c r="C101" s="21">
        <v>6455631.3703100001</v>
      </c>
      <c r="D101" s="21">
        <v>1943696.31244</v>
      </c>
      <c r="E101" s="21">
        <v>116014.96998000001</v>
      </c>
    </row>
    <row r="102" spans="1:5" ht="15" customHeight="1" x14ac:dyDescent="0.2">
      <c r="A102" s="122" t="s">
        <v>39</v>
      </c>
      <c r="B102" s="21">
        <v>7725706.76786</v>
      </c>
      <c r="C102" s="21">
        <v>6043163.9672600003</v>
      </c>
      <c r="D102" s="21">
        <v>1654123.2345999999</v>
      </c>
      <c r="E102" s="21">
        <v>28419.565999999999</v>
      </c>
    </row>
    <row r="103" spans="1:5" ht="15" customHeight="1" x14ac:dyDescent="0.2">
      <c r="A103" s="122" t="s">
        <v>40</v>
      </c>
      <c r="B103" s="21">
        <v>4575252.7079400001</v>
      </c>
      <c r="C103" s="21">
        <v>3455474.7701600003</v>
      </c>
      <c r="D103" s="21">
        <v>1092233.7748800002</v>
      </c>
      <c r="E103" s="21">
        <v>27544.162899999999</v>
      </c>
    </row>
    <row r="104" spans="1:5" ht="15" customHeight="1" x14ac:dyDescent="0.2">
      <c r="A104" s="122" t="s">
        <v>41</v>
      </c>
      <c r="B104" s="21">
        <v>5667006.5473300004</v>
      </c>
      <c r="C104" s="21">
        <v>4314406.3376099998</v>
      </c>
      <c r="D104" s="21">
        <v>1329621.1050200001</v>
      </c>
      <c r="E104" s="21">
        <v>22979.1047</v>
      </c>
    </row>
    <row r="105" spans="1:5" ht="15" customHeight="1" x14ac:dyDescent="0.2">
      <c r="A105" s="122" t="s">
        <v>42</v>
      </c>
      <c r="B105" s="21">
        <v>6803928.7123299995</v>
      </c>
      <c r="C105" s="21">
        <v>5057425.7648999998</v>
      </c>
      <c r="D105" s="21">
        <v>1700717.5117599999</v>
      </c>
      <c r="E105" s="21">
        <v>45785.435669999999</v>
      </c>
    </row>
    <row r="106" spans="1:5" ht="15" customHeight="1" x14ac:dyDescent="0.2">
      <c r="A106" s="122" t="s">
        <v>43</v>
      </c>
      <c r="B106" s="21">
        <v>8407160.2773700003</v>
      </c>
      <c r="C106" s="21">
        <v>6449534.7566399993</v>
      </c>
      <c r="D106" s="21">
        <v>1905628.9521799998</v>
      </c>
      <c r="E106" s="21">
        <v>51996.568549999996</v>
      </c>
    </row>
    <row r="107" spans="1:5" ht="15" customHeight="1" x14ac:dyDescent="0.2">
      <c r="A107" s="122" t="s">
        <v>44</v>
      </c>
      <c r="B107" s="21">
        <v>3251415.9087700001</v>
      </c>
      <c r="C107" s="21">
        <v>2431886.4920800002</v>
      </c>
      <c r="D107" s="21">
        <v>798286.05703999999</v>
      </c>
      <c r="E107" s="21">
        <v>21243.359649999999</v>
      </c>
    </row>
    <row r="108" spans="1:5" ht="15" customHeight="1" x14ac:dyDescent="0.2">
      <c r="A108" s="122" t="s">
        <v>45</v>
      </c>
      <c r="B108" s="21">
        <v>9786650.6195400003</v>
      </c>
      <c r="C108" s="21">
        <v>7519534.1378999995</v>
      </c>
      <c r="D108" s="21">
        <v>2231989.60702</v>
      </c>
      <c r="E108" s="21">
        <v>35126.874620000002</v>
      </c>
    </row>
    <row r="109" spans="1:5" ht="15" customHeight="1" x14ac:dyDescent="0.2">
      <c r="A109" s="122" t="s">
        <v>46</v>
      </c>
      <c r="B109" s="21">
        <v>1323156.33393</v>
      </c>
      <c r="C109" s="21">
        <v>946585.48722999997</v>
      </c>
      <c r="D109" s="21">
        <v>334056.16241000005</v>
      </c>
      <c r="E109" s="21">
        <v>42514.684289999997</v>
      </c>
    </row>
    <row r="110" spans="1:5" ht="15" customHeight="1" x14ac:dyDescent="0.2">
      <c r="A110" s="122" t="s">
        <v>47</v>
      </c>
      <c r="B110" s="21">
        <v>7649575.1033299994</v>
      </c>
      <c r="C110" s="21">
        <v>5628444.8853899995</v>
      </c>
      <c r="D110" s="21">
        <v>1899474.50819</v>
      </c>
      <c r="E110" s="21">
        <v>121655.70975000001</v>
      </c>
    </row>
    <row r="111" spans="1:5" ht="15" customHeight="1" x14ac:dyDescent="0.2">
      <c r="A111" s="122" t="s">
        <v>48</v>
      </c>
      <c r="B111" s="21">
        <v>4518857.4609300001</v>
      </c>
      <c r="C111" s="21">
        <v>3424495.8183700005</v>
      </c>
      <c r="D111" s="21">
        <v>1055867.92665</v>
      </c>
      <c r="E111" s="21">
        <v>38493.715909999999</v>
      </c>
    </row>
    <row r="112" spans="1:5" ht="15" customHeight="1" x14ac:dyDescent="0.2">
      <c r="A112" s="122" t="s">
        <v>49</v>
      </c>
      <c r="B112" s="21">
        <v>4434365.3425400006</v>
      </c>
      <c r="C112" s="21">
        <v>3271738.0449200002</v>
      </c>
      <c r="D112" s="21">
        <v>1137500.9068500001</v>
      </c>
      <c r="E112" s="21">
        <v>25126.390769999998</v>
      </c>
    </row>
    <row r="113" spans="1:18" ht="15" customHeight="1" thickBot="1" x14ac:dyDescent="0.25">
      <c r="A113" s="122" t="s">
        <v>50</v>
      </c>
      <c r="B113" s="21">
        <v>2630931.5737899998</v>
      </c>
      <c r="C113" s="21">
        <v>2011271.2992400001</v>
      </c>
      <c r="D113" s="21">
        <v>599705.74021000008</v>
      </c>
      <c r="E113" s="21">
        <v>19954.534339999998</v>
      </c>
    </row>
    <row r="114" spans="1:18" ht="6" customHeight="1" thickTop="1" x14ac:dyDescent="0.2">
      <c r="A114" s="125"/>
      <c r="B114" s="28"/>
      <c r="C114" s="28"/>
      <c r="D114" s="28"/>
      <c r="E114" s="28"/>
    </row>
    <row r="115" spans="1:18" ht="27" customHeight="1" x14ac:dyDescent="0.2">
      <c r="A115" s="1221" t="s">
        <v>575</v>
      </c>
      <c r="B115" s="1221"/>
      <c r="C115" s="1221"/>
      <c r="D115" s="1221"/>
      <c r="E115" s="1221"/>
      <c r="F115" s="126"/>
      <c r="G115" s="126"/>
      <c r="H115" s="126"/>
      <c r="I115" s="126"/>
      <c r="J115" s="126"/>
      <c r="K115" s="126"/>
      <c r="L115" s="126"/>
      <c r="M115" s="54"/>
      <c r="N115" s="127"/>
      <c r="O115" s="128"/>
      <c r="P115" s="127"/>
      <c r="Q115" s="54"/>
      <c r="R115" s="54"/>
    </row>
    <row r="116" spans="1:18" x14ac:dyDescent="0.2">
      <c r="A116" s="1177" t="s">
        <v>189</v>
      </c>
      <c r="B116" s="1177"/>
      <c r="C116" s="1177"/>
      <c r="D116" s="1177"/>
      <c r="E116" s="1177"/>
      <c r="F116" s="129"/>
      <c r="G116" s="129"/>
      <c r="H116" s="129"/>
      <c r="I116" s="129"/>
      <c r="J116" s="129"/>
      <c r="K116" s="129"/>
      <c r="L116" s="129"/>
      <c r="M116" s="129"/>
      <c r="N116" s="129"/>
      <c r="O116" s="129"/>
      <c r="P116" s="129"/>
      <c r="Q116" s="129"/>
      <c r="R116" s="129"/>
    </row>
    <row r="117" spans="1:18" x14ac:dyDescent="0.2">
      <c r="A117" s="612"/>
      <c r="B117" s="612"/>
      <c r="C117" s="612"/>
      <c r="D117" s="612"/>
      <c r="E117" s="612"/>
      <c r="F117" s="129"/>
      <c r="G117" s="129"/>
      <c r="H117" s="129"/>
      <c r="I117" s="129"/>
      <c r="J117" s="129"/>
      <c r="K117" s="129"/>
      <c r="L117" s="129"/>
      <c r="M117" s="129"/>
      <c r="N117" s="129"/>
      <c r="O117" s="129"/>
      <c r="P117" s="129"/>
      <c r="Q117" s="129"/>
      <c r="R117" s="129"/>
    </row>
    <row r="118" spans="1:18" x14ac:dyDescent="0.2"/>
    <row r="119" spans="1:18" x14ac:dyDescent="0.2"/>
    <row r="120" spans="1:18" s="5" customFormat="1" ht="35.1" customHeight="1" thickBot="1" x14ac:dyDescent="0.25">
      <c r="A120" s="1179" t="s">
        <v>1273</v>
      </c>
      <c r="B120" s="1179"/>
      <c r="C120" s="1179"/>
      <c r="D120" s="1179"/>
      <c r="E120" s="1179"/>
      <c r="F120" s="1179"/>
      <c r="G120" s="1179"/>
      <c r="H120" s="1179"/>
      <c r="I120" s="1179"/>
      <c r="J120" s="1179"/>
      <c r="K120" s="1179"/>
      <c r="L120" s="1179"/>
      <c r="M120" s="1179"/>
      <c r="N120" s="1179"/>
      <c r="O120" s="1179"/>
      <c r="P120" s="1179"/>
    </row>
    <row r="121" spans="1:18" ht="16.5" thickTop="1" thickBot="1" x14ac:dyDescent="0.25">
      <c r="A121" s="1202" t="s">
        <v>574</v>
      </c>
      <c r="B121" s="1202" t="s">
        <v>55</v>
      </c>
      <c r="C121" s="1202"/>
      <c r="D121" s="1202"/>
      <c r="E121" s="1202"/>
      <c r="F121" s="1202"/>
      <c r="G121" s="1202"/>
      <c r="H121" s="1202"/>
      <c r="I121" s="1202"/>
      <c r="J121" s="1202"/>
      <c r="K121" s="1202"/>
      <c r="L121" s="1202"/>
      <c r="M121" s="1202"/>
      <c r="N121" s="1213" t="s">
        <v>424</v>
      </c>
      <c r="O121" s="1213" t="s">
        <v>436</v>
      </c>
      <c r="P121" s="1203" t="s">
        <v>187</v>
      </c>
    </row>
    <row r="122" spans="1:18" ht="11.25" customHeight="1" thickTop="1" thickBot="1" x14ac:dyDescent="0.25">
      <c r="A122" s="1202"/>
      <c r="B122" s="1167"/>
      <c r="C122" s="1167"/>
      <c r="D122" s="1167"/>
      <c r="E122" s="1167"/>
      <c r="F122" s="1167"/>
      <c r="G122" s="1167"/>
      <c r="H122" s="1167"/>
      <c r="I122" s="936"/>
      <c r="J122" s="936"/>
      <c r="K122" s="936"/>
      <c r="L122" s="936"/>
      <c r="M122" s="936"/>
      <c r="N122" s="1213"/>
      <c r="O122" s="1213"/>
      <c r="P122" s="1203"/>
    </row>
    <row r="123" spans="1:18" ht="12.75" customHeight="1" thickTop="1" thickBot="1" x14ac:dyDescent="0.25">
      <c r="A123" s="1202"/>
      <c r="B123" s="938" t="s">
        <v>229</v>
      </c>
      <c r="C123" s="942" t="s">
        <v>360</v>
      </c>
      <c r="D123" s="942" t="s">
        <v>124</v>
      </c>
      <c r="E123" s="942" t="s">
        <v>123</v>
      </c>
      <c r="F123" s="942" t="s">
        <v>114</v>
      </c>
      <c r="G123" s="942" t="s">
        <v>127</v>
      </c>
      <c r="H123" s="942" t="s">
        <v>361</v>
      </c>
      <c r="I123" s="1205" t="s">
        <v>228</v>
      </c>
      <c r="J123" s="1205"/>
      <c r="K123" s="1205"/>
      <c r="L123" s="1205"/>
      <c r="M123" s="1205"/>
      <c r="N123" s="1213"/>
      <c r="O123" s="1213"/>
      <c r="P123" s="1203"/>
    </row>
    <row r="124" spans="1:18" ht="18.75" customHeight="1" thickTop="1" thickBot="1" x14ac:dyDescent="0.25">
      <c r="A124" s="1202"/>
      <c r="B124" s="1202"/>
      <c r="C124" s="1203"/>
      <c r="D124" s="1203"/>
      <c r="E124" s="1203"/>
      <c r="F124" s="1203"/>
      <c r="G124" s="1203"/>
      <c r="H124" s="1203"/>
      <c r="I124" s="1167"/>
      <c r="J124" s="1167"/>
      <c r="K124" s="1167"/>
      <c r="L124" s="1167"/>
      <c r="M124" s="1167"/>
      <c r="N124" s="1213"/>
      <c r="O124" s="1213"/>
      <c r="P124" s="1203"/>
    </row>
    <row r="125" spans="1:18" ht="23.25" customHeight="1" thickTop="1" thickBot="1" x14ac:dyDescent="0.25">
      <c r="A125" s="1202"/>
      <c r="B125" s="1202"/>
      <c r="C125" s="1203"/>
      <c r="D125" s="1203"/>
      <c r="E125" s="1203"/>
      <c r="F125" s="1203"/>
      <c r="G125" s="1203"/>
      <c r="H125" s="1203"/>
      <c r="I125" s="942" t="s">
        <v>364</v>
      </c>
      <c r="J125" s="942" t="s">
        <v>365</v>
      </c>
      <c r="K125" s="942" t="s">
        <v>366</v>
      </c>
      <c r="L125" s="1212" t="s">
        <v>367</v>
      </c>
      <c r="M125" s="942" t="s">
        <v>368</v>
      </c>
      <c r="N125" s="1213"/>
      <c r="O125" s="1213"/>
      <c r="P125" s="1203"/>
    </row>
    <row r="126" spans="1:18" ht="21.75" customHeight="1" thickTop="1" thickBot="1" x14ac:dyDescent="0.25">
      <c r="A126" s="1202"/>
      <c r="B126" s="1202"/>
      <c r="C126" s="1203"/>
      <c r="D126" s="1203"/>
      <c r="E126" s="1203"/>
      <c r="F126" s="1203"/>
      <c r="G126" s="1203"/>
      <c r="H126" s="1203"/>
      <c r="I126" s="1203"/>
      <c r="J126" s="1203"/>
      <c r="K126" s="1203"/>
      <c r="L126" s="1213"/>
      <c r="M126" s="1203"/>
      <c r="N126" s="1213"/>
      <c r="O126" s="1213"/>
      <c r="P126" s="1203"/>
    </row>
    <row r="127" spans="1:18" ht="23.25" customHeight="1" thickTop="1" thickBot="1" x14ac:dyDescent="0.25">
      <c r="A127" s="1202"/>
      <c r="B127" s="1202"/>
      <c r="C127" s="1203"/>
      <c r="D127" s="1203"/>
      <c r="E127" s="1203"/>
      <c r="F127" s="1203"/>
      <c r="G127" s="1203"/>
      <c r="H127" s="1203"/>
      <c r="I127" s="1203"/>
      <c r="J127" s="1203"/>
      <c r="K127" s="1203"/>
      <c r="L127" s="1213"/>
      <c r="M127" s="1203"/>
      <c r="N127" s="1213"/>
      <c r="O127" s="1213"/>
      <c r="P127" s="1203"/>
    </row>
    <row r="128" spans="1:18" ht="15" customHeight="1" thickTop="1" x14ac:dyDescent="0.2">
      <c r="A128" s="9"/>
      <c r="B128" s="9"/>
      <c r="C128" s="9"/>
      <c r="D128" s="9"/>
      <c r="E128" s="9"/>
      <c r="F128" s="9"/>
      <c r="G128" s="9"/>
      <c r="H128" s="9"/>
      <c r="I128" s="9"/>
      <c r="J128" s="9"/>
      <c r="K128" s="9"/>
      <c r="L128" s="9"/>
      <c r="M128" s="9"/>
      <c r="N128" s="9"/>
      <c r="O128" s="9"/>
      <c r="P128" s="9"/>
    </row>
    <row r="129" spans="1:18" ht="15" customHeight="1" x14ac:dyDescent="0.2">
      <c r="A129" s="13" t="s">
        <v>359</v>
      </c>
      <c r="B129" s="21">
        <v>303847674.42148995</v>
      </c>
      <c r="C129" s="21">
        <v>143422975.34847</v>
      </c>
      <c r="D129" s="21">
        <v>47296887.474699996</v>
      </c>
      <c r="E129" s="21">
        <v>4042347.7380999997</v>
      </c>
      <c r="F129" s="21">
        <v>22665623.990389999</v>
      </c>
      <c r="G129" s="21">
        <v>75181401.994930029</v>
      </c>
      <c r="H129" s="21">
        <v>292609236.54658997</v>
      </c>
      <c r="I129" s="21">
        <v>1100130.5391799998</v>
      </c>
      <c r="J129" s="21">
        <v>1068371.81017</v>
      </c>
      <c r="K129" s="21">
        <v>4125586.155650001</v>
      </c>
      <c r="L129" s="21">
        <v>4944349.3698999994</v>
      </c>
      <c r="M129" s="21">
        <v>11238437.874899998</v>
      </c>
      <c r="N129" s="21">
        <v>9868333.5314999986</v>
      </c>
      <c r="O129" s="21">
        <v>4196510.5033099996</v>
      </c>
      <c r="P129" s="21">
        <v>277607.17592000007</v>
      </c>
      <c r="Q129" s="185"/>
    </row>
    <row r="130" spans="1:18" ht="15" customHeight="1" x14ac:dyDescent="0.2">
      <c r="A130" s="101"/>
      <c r="B130" s="21"/>
      <c r="C130" s="21"/>
      <c r="D130" s="21"/>
      <c r="E130" s="21"/>
      <c r="F130" s="21"/>
      <c r="G130" s="21"/>
      <c r="H130" s="21"/>
      <c r="I130" s="21"/>
      <c r="J130" s="21"/>
      <c r="K130" s="21"/>
      <c r="L130" s="102"/>
      <c r="M130" s="21"/>
      <c r="N130" s="102"/>
      <c r="O130" s="102"/>
      <c r="P130" s="21"/>
      <c r="Q130" s="185"/>
    </row>
    <row r="131" spans="1:18" ht="15" customHeight="1" x14ac:dyDescent="0.2">
      <c r="A131" s="22" t="s">
        <v>19</v>
      </c>
      <c r="B131" s="21">
        <v>3806166.6067400002</v>
      </c>
      <c r="C131" s="21">
        <v>1849535.5812900001</v>
      </c>
      <c r="D131" s="21">
        <v>705803.45371999999</v>
      </c>
      <c r="E131" s="21">
        <v>42502.3001</v>
      </c>
      <c r="F131" s="21">
        <v>365900.50947000005</v>
      </c>
      <c r="G131" s="21">
        <v>809690.41945000004</v>
      </c>
      <c r="H131" s="21">
        <v>3773432.2640300002</v>
      </c>
      <c r="I131" s="21">
        <v>0</v>
      </c>
      <c r="J131" s="21">
        <v>133.57723999999999</v>
      </c>
      <c r="K131" s="21">
        <v>-6354.0299000000005</v>
      </c>
      <c r="L131" s="102">
        <v>38954.79537</v>
      </c>
      <c r="M131" s="21">
        <v>32734.342709999997</v>
      </c>
      <c r="N131" s="102">
        <v>133702.02885</v>
      </c>
      <c r="O131" s="102">
        <v>0</v>
      </c>
      <c r="P131" s="21">
        <v>-116392.04696000001</v>
      </c>
      <c r="Q131" s="185"/>
      <c r="R131" s="185"/>
    </row>
    <row r="132" spans="1:18" ht="15" customHeight="1" x14ac:dyDescent="0.2">
      <c r="A132" s="22" t="s">
        <v>20</v>
      </c>
      <c r="B132" s="21">
        <v>11618963.08219</v>
      </c>
      <c r="C132" s="21">
        <v>5873863.4148399998</v>
      </c>
      <c r="D132" s="21">
        <v>1620758.64319</v>
      </c>
      <c r="E132" s="21">
        <v>101719.35156</v>
      </c>
      <c r="F132" s="21">
        <v>852812.43839999998</v>
      </c>
      <c r="G132" s="21">
        <v>2763743.7684499999</v>
      </c>
      <c r="H132" s="21">
        <v>11212897.61644</v>
      </c>
      <c r="I132" s="21">
        <v>4571.0646500000003</v>
      </c>
      <c r="J132" s="21">
        <v>210.24258</v>
      </c>
      <c r="K132" s="21">
        <v>268839.21160000004</v>
      </c>
      <c r="L132" s="102">
        <v>132444.94691999999</v>
      </c>
      <c r="M132" s="21">
        <v>406065.46574999997</v>
      </c>
      <c r="N132" s="102">
        <v>325690.39864999999</v>
      </c>
      <c r="O132" s="102">
        <v>0</v>
      </c>
      <c r="P132" s="21">
        <v>-57961.341680002573</v>
      </c>
      <c r="Q132" s="185"/>
      <c r="R132" s="185"/>
    </row>
    <row r="133" spans="1:18" ht="15" customHeight="1" x14ac:dyDescent="0.2">
      <c r="A133" s="22" t="s">
        <v>21</v>
      </c>
      <c r="B133" s="21">
        <v>2798056.7612199998</v>
      </c>
      <c r="C133" s="21">
        <v>1695018.29923</v>
      </c>
      <c r="D133" s="21">
        <v>289228.13104000001</v>
      </c>
      <c r="E133" s="21">
        <v>40632.816500000001</v>
      </c>
      <c r="F133" s="21">
        <v>234657.91023999997</v>
      </c>
      <c r="G133" s="21">
        <v>435955.51727999997</v>
      </c>
      <c r="H133" s="21">
        <v>2695492.6742899995</v>
      </c>
      <c r="I133" s="21">
        <v>0</v>
      </c>
      <c r="J133" s="21">
        <v>189.10235</v>
      </c>
      <c r="K133" s="21">
        <v>49184.657169999999</v>
      </c>
      <c r="L133" s="102">
        <v>53190.327410000005</v>
      </c>
      <c r="M133" s="21">
        <v>102564.08693</v>
      </c>
      <c r="N133" s="102">
        <v>94519.521829999998</v>
      </c>
      <c r="O133" s="102">
        <v>0</v>
      </c>
      <c r="P133" s="21">
        <v>-561090.26825999992</v>
      </c>
      <c r="Q133" s="185"/>
      <c r="R133" s="185"/>
    </row>
    <row r="134" spans="1:18" ht="15" customHeight="1" x14ac:dyDescent="0.2">
      <c r="A134" s="22" t="s">
        <v>22</v>
      </c>
      <c r="B134" s="21">
        <v>2388054.8799200002</v>
      </c>
      <c r="C134" s="21">
        <v>1104021.9638500002</v>
      </c>
      <c r="D134" s="21">
        <v>208079.99473000001</v>
      </c>
      <c r="E134" s="21">
        <v>24599.558789999999</v>
      </c>
      <c r="F134" s="21">
        <v>116372.95739999998</v>
      </c>
      <c r="G134" s="21">
        <v>485562.40009000007</v>
      </c>
      <c r="H134" s="21">
        <v>1938636.8748600001</v>
      </c>
      <c r="I134" s="21">
        <v>0</v>
      </c>
      <c r="J134" s="21">
        <v>86.605279999999993</v>
      </c>
      <c r="K134" s="21">
        <v>423292.86580999999</v>
      </c>
      <c r="L134" s="102">
        <v>26038.53397</v>
      </c>
      <c r="M134" s="21">
        <v>449418.00506</v>
      </c>
      <c r="N134" s="102">
        <v>74696.421239999996</v>
      </c>
      <c r="O134" s="102">
        <v>0</v>
      </c>
      <c r="P134" s="21">
        <v>665066.1844200003</v>
      </c>
      <c r="Q134" s="185"/>
      <c r="R134" s="185"/>
    </row>
    <row r="135" spans="1:18" ht="15" customHeight="1" x14ac:dyDescent="0.2">
      <c r="A135" s="22" t="s">
        <v>23</v>
      </c>
      <c r="B135" s="21">
        <v>11203253.913039999</v>
      </c>
      <c r="C135" s="21">
        <v>5112003.1402099999</v>
      </c>
      <c r="D135" s="21">
        <v>1852005.0991800004</v>
      </c>
      <c r="E135" s="21">
        <v>128370.33738</v>
      </c>
      <c r="F135" s="21">
        <v>676892.03806999989</v>
      </c>
      <c r="G135" s="21">
        <v>3182047.4673899994</v>
      </c>
      <c r="H135" s="21">
        <v>10951318.08223</v>
      </c>
      <c r="I135" s="21">
        <v>22201.281239999997</v>
      </c>
      <c r="J135" s="21">
        <v>347.92538000000002</v>
      </c>
      <c r="K135" s="21">
        <v>95377.214030000003</v>
      </c>
      <c r="L135" s="102">
        <v>134009.41016</v>
      </c>
      <c r="M135" s="21">
        <v>251935.83081000001</v>
      </c>
      <c r="N135" s="102">
        <v>358290.62605999998</v>
      </c>
      <c r="O135" s="102">
        <v>0</v>
      </c>
      <c r="P135" s="21">
        <v>-114047.56102999931</v>
      </c>
      <c r="Q135" s="185"/>
      <c r="R135" s="185"/>
    </row>
    <row r="136" spans="1:18" ht="15" customHeight="1" x14ac:dyDescent="0.2">
      <c r="A136" s="22" t="s">
        <v>24</v>
      </c>
      <c r="B136" s="21">
        <v>2260477.7646000003</v>
      </c>
      <c r="C136" s="21">
        <v>1152557.87164</v>
      </c>
      <c r="D136" s="21">
        <v>286700.94834</v>
      </c>
      <c r="E136" s="21">
        <v>39120.097700000006</v>
      </c>
      <c r="F136" s="21">
        <v>215233.26972000001</v>
      </c>
      <c r="G136" s="21">
        <v>502592.45458999998</v>
      </c>
      <c r="H136" s="21">
        <v>2196204.6419900004</v>
      </c>
      <c r="I136" s="21">
        <v>5548.7224999999999</v>
      </c>
      <c r="J136" s="21">
        <v>114.63266</v>
      </c>
      <c r="K136" s="21">
        <v>40338.698360000002</v>
      </c>
      <c r="L136" s="102">
        <v>18271.069090000001</v>
      </c>
      <c r="M136" s="21">
        <v>64273.122610000006</v>
      </c>
      <c r="N136" s="102">
        <v>83115.369409999999</v>
      </c>
      <c r="O136" s="102">
        <v>0</v>
      </c>
      <c r="P136" s="21">
        <v>-400662.64874000062</v>
      </c>
      <c r="Q136" s="185"/>
      <c r="R136" s="185"/>
    </row>
    <row r="137" spans="1:18" ht="15" customHeight="1" x14ac:dyDescent="0.2">
      <c r="A137" s="22" t="s">
        <v>25</v>
      </c>
      <c r="B137" s="21">
        <v>3656912.2483199993</v>
      </c>
      <c r="C137" s="21">
        <v>1837885.7595200001</v>
      </c>
      <c r="D137" s="21">
        <v>521894.38448999997</v>
      </c>
      <c r="E137" s="21">
        <v>62373.965729999996</v>
      </c>
      <c r="F137" s="21">
        <v>337372.97106000007</v>
      </c>
      <c r="G137" s="21">
        <v>788546.48732999992</v>
      </c>
      <c r="H137" s="21">
        <v>3548073.5681299996</v>
      </c>
      <c r="I137" s="21">
        <v>1071.60446</v>
      </c>
      <c r="J137" s="21">
        <v>157.61288000000002</v>
      </c>
      <c r="K137" s="21">
        <v>59526.040959999998</v>
      </c>
      <c r="L137" s="102">
        <v>48083.421889999991</v>
      </c>
      <c r="M137" s="21">
        <v>108838.68018999998</v>
      </c>
      <c r="N137" s="102">
        <v>129280.20864</v>
      </c>
      <c r="O137" s="102">
        <v>0</v>
      </c>
      <c r="P137" s="21">
        <v>-513288.06660999928</v>
      </c>
      <c r="Q137" s="185"/>
      <c r="R137" s="185"/>
    </row>
    <row r="138" spans="1:18" ht="15" customHeight="1" x14ac:dyDescent="0.2">
      <c r="A138" s="22" t="s">
        <v>26</v>
      </c>
      <c r="B138" s="21">
        <v>12477924.664590001</v>
      </c>
      <c r="C138" s="21">
        <v>6169425.8413300011</v>
      </c>
      <c r="D138" s="21">
        <v>1910953.2782999999</v>
      </c>
      <c r="E138" s="21">
        <v>104988.29378000001</v>
      </c>
      <c r="F138" s="21">
        <v>941328.15203999996</v>
      </c>
      <c r="G138" s="21">
        <v>3251344.0981699997</v>
      </c>
      <c r="H138" s="21">
        <v>12378039.663620001</v>
      </c>
      <c r="I138" s="21">
        <v>6725.1993200000006</v>
      </c>
      <c r="J138" s="21">
        <v>421.94372000000004</v>
      </c>
      <c r="K138" s="21">
        <v>-3589.64194</v>
      </c>
      <c r="L138" s="102">
        <v>96327.49987</v>
      </c>
      <c r="M138" s="21">
        <v>99885.000969999994</v>
      </c>
      <c r="N138" s="102">
        <v>378773.40669999999</v>
      </c>
      <c r="O138" s="102">
        <v>0</v>
      </c>
      <c r="P138" s="21">
        <v>-1003188.2500199997</v>
      </c>
      <c r="Q138" s="185"/>
      <c r="R138" s="185"/>
    </row>
    <row r="139" spans="1:18" ht="15" customHeight="1" x14ac:dyDescent="0.2">
      <c r="A139" s="25" t="s">
        <v>27</v>
      </c>
      <c r="B139" s="21">
        <v>13800889.403349999</v>
      </c>
      <c r="C139" s="21">
        <v>6015654.1458700001</v>
      </c>
      <c r="D139" s="21">
        <v>-10114.765149999996</v>
      </c>
      <c r="E139" s="21">
        <v>60728.012459999998</v>
      </c>
      <c r="F139" s="21">
        <v>3269237.2852400006</v>
      </c>
      <c r="G139" s="21">
        <v>2724645.4077299996</v>
      </c>
      <c r="H139" s="21">
        <v>12060150.08615</v>
      </c>
      <c r="I139" s="21">
        <v>0</v>
      </c>
      <c r="J139" s="21">
        <v>1055226.9502399999</v>
      </c>
      <c r="K139" s="21">
        <v>-79859.166930000007</v>
      </c>
      <c r="L139" s="102">
        <v>765371.53388999996</v>
      </c>
      <c r="M139" s="21">
        <v>1740739.3171999999</v>
      </c>
      <c r="N139" s="102">
        <v>349391.07506</v>
      </c>
      <c r="O139" s="102">
        <v>4196510.5033099996</v>
      </c>
      <c r="P139" s="21">
        <v>12113063.717110004</v>
      </c>
      <c r="Q139" s="185"/>
      <c r="R139" s="185"/>
    </row>
    <row r="140" spans="1:18" ht="15" customHeight="1" x14ac:dyDescent="0.2">
      <c r="A140" s="26" t="s">
        <v>564</v>
      </c>
      <c r="B140" s="21">
        <v>23858002.439690001</v>
      </c>
      <c r="C140" s="21">
        <v>11504669.2937</v>
      </c>
      <c r="D140" s="21">
        <v>4140607.1832300001</v>
      </c>
      <c r="E140" s="21">
        <v>332083.19136</v>
      </c>
      <c r="F140" s="21">
        <v>1062096.8370300001</v>
      </c>
      <c r="G140" s="21">
        <v>6023361.5406900002</v>
      </c>
      <c r="H140" s="21">
        <v>23062818.046010002</v>
      </c>
      <c r="I140" s="21">
        <v>431699.47600000002</v>
      </c>
      <c r="J140" s="21">
        <v>1261.2012099999999</v>
      </c>
      <c r="K140" s="21">
        <v>121590.10995</v>
      </c>
      <c r="L140" s="102">
        <v>240633.60652</v>
      </c>
      <c r="M140" s="21">
        <v>795184.3936800001</v>
      </c>
      <c r="N140" s="102">
        <v>840292.83080999996</v>
      </c>
      <c r="O140" s="102">
        <v>0</v>
      </c>
      <c r="P140" s="21">
        <v>3765267.8282699985</v>
      </c>
      <c r="Q140" s="185"/>
      <c r="R140" s="185"/>
    </row>
    <row r="141" spans="1:18" ht="15" customHeight="1" x14ac:dyDescent="0.2">
      <c r="A141" s="26" t="s">
        <v>562</v>
      </c>
      <c r="B141" s="21">
        <v>27784974.990799997</v>
      </c>
      <c r="C141" s="21">
        <v>12355683.014360001</v>
      </c>
      <c r="D141" s="21">
        <v>4961712.1581999995</v>
      </c>
      <c r="E141" s="21">
        <v>455982.49904999998</v>
      </c>
      <c r="F141" s="21">
        <v>1600203.8017000002</v>
      </c>
      <c r="G141" s="21">
        <v>7014557.6750599993</v>
      </c>
      <c r="H141" s="21">
        <v>26388139.148369998</v>
      </c>
      <c r="I141" s="21">
        <v>297869.19406000001</v>
      </c>
      <c r="J141" s="21">
        <v>1458.8049300000002</v>
      </c>
      <c r="K141" s="21">
        <v>553071.92632000009</v>
      </c>
      <c r="L141" s="102">
        <v>544435.91712</v>
      </c>
      <c r="M141" s="21">
        <v>1396835.8424300002</v>
      </c>
      <c r="N141" s="102">
        <v>901100.31565</v>
      </c>
      <c r="O141" s="102">
        <v>0</v>
      </c>
      <c r="P141" s="21">
        <v>51157.122929994584</v>
      </c>
      <c r="Q141" s="185"/>
      <c r="R141" s="185"/>
    </row>
    <row r="142" spans="1:18" ht="15" customHeight="1" x14ac:dyDescent="0.2">
      <c r="A142" s="26" t="s">
        <v>28</v>
      </c>
      <c r="B142" s="21">
        <v>4446702.7756200004</v>
      </c>
      <c r="C142" s="21">
        <v>2160225.63943</v>
      </c>
      <c r="D142" s="21">
        <v>753993.2498600001</v>
      </c>
      <c r="E142" s="21">
        <v>50162.255210000003</v>
      </c>
      <c r="F142" s="21">
        <v>232515.53748999999</v>
      </c>
      <c r="G142" s="21">
        <v>1069847.65928</v>
      </c>
      <c r="H142" s="21">
        <v>4266744.3412700007</v>
      </c>
      <c r="I142" s="21">
        <v>6777.56005</v>
      </c>
      <c r="J142" s="21">
        <v>124.82229000000001</v>
      </c>
      <c r="K142" s="21">
        <v>125806.24198999999</v>
      </c>
      <c r="L142" s="102">
        <v>47249.810020000004</v>
      </c>
      <c r="M142" s="21">
        <v>179958.43435</v>
      </c>
      <c r="N142" s="102">
        <v>153892.69687000001</v>
      </c>
      <c r="O142" s="102">
        <v>0</v>
      </c>
      <c r="P142" s="21">
        <v>-1096645.5672599997</v>
      </c>
      <c r="Q142" s="185"/>
      <c r="R142" s="185"/>
    </row>
    <row r="143" spans="1:18" ht="15" customHeight="1" x14ac:dyDescent="0.2">
      <c r="A143" s="26" t="s">
        <v>29</v>
      </c>
      <c r="B143" s="21">
        <v>10106487.635880001</v>
      </c>
      <c r="C143" s="21">
        <v>4689905.7623399999</v>
      </c>
      <c r="D143" s="21">
        <v>1845544.8087500001</v>
      </c>
      <c r="E143" s="21">
        <v>144589.84222999998</v>
      </c>
      <c r="F143" s="21">
        <v>652730.54674999998</v>
      </c>
      <c r="G143" s="21">
        <v>2634394.31929</v>
      </c>
      <c r="H143" s="21">
        <v>9967165.27936</v>
      </c>
      <c r="I143" s="21">
        <v>8232.5726699999996</v>
      </c>
      <c r="J143" s="21">
        <v>335.49268999999998</v>
      </c>
      <c r="K143" s="21">
        <v>-402.46055000000001</v>
      </c>
      <c r="L143" s="102">
        <v>131156.75170999998</v>
      </c>
      <c r="M143" s="21">
        <v>139322.35651999997</v>
      </c>
      <c r="N143" s="102">
        <v>331320.51256</v>
      </c>
      <c r="O143" s="102">
        <v>0</v>
      </c>
      <c r="P143" s="21">
        <v>1363610.4521599975</v>
      </c>
      <c r="Q143" s="185"/>
      <c r="R143" s="185"/>
    </row>
    <row r="144" spans="1:18" ht="15" customHeight="1" x14ac:dyDescent="0.2">
      <c r="A144" s="26" t="s">
        <v>30</v>
      </c>
      <c r="B144" s="21">
        <v>4260758.8775800001</v>
      </c>
      <c r="C144" s="21">
        <v>2110526.1092300001</v>
      </c>
      <c r="D144" s="21">
        <v>553102.68125999998</v>
      </c>
      <c r="E144" s="21">
        <v>212135.68307</v>
      </c>
      <c r="F144" s="21">
        <v>420163.36554000003</v>
      </c>
      <c r="G144" s="21">
        <v>891342.53844000003</v>
      </c>
      <c r="H144" s="21">
        <v>4187270.3775399998</v>
      </c>
      <c r="I144" s="21">
        <v>0</v>
      </c>
      <c r="J144" s="21">
        <v>211.92711000000003</v>
      </c>
      <c r="K144" s="21">
        <v>35366.32935</v>
      </c>
      <c r="L144" s="102">
        <v>37910.243580000002</v>
      </c>
      <c r="M144" s="21">
        <v>73488.500039999999</v>
      </c>
      <c r="N144" s="102">
        <v>143430.5319</v>
      </c>
      <c r="O144" s="102">
        <v>0</v>
      </c>
      <c r="P144" s="21">
        <v>-1352115.2362800003</v>
      </c>
      <c r="Q144" s="185"/>
      <c r="R144" s="185"/>
    </row>
    <row r="145" spans="1:18" ht="15" customHeight="1" x14ac:dyDescent="0.2">
      <c r="A145" s="26" t="s">
        <v>31</v>
      </c>
      <c r="B145" s="21">
        <v>3772959.9814099995</v>
      </c>
      <c r="C145" s="21">
        <v>1780847.1367499998</v>
      </c>
      <c r="D145" s="21">
        <v>462068.26083999989</v>
      </c>
      <c r="E145" s="21">
        <v>53908.25232</v>
      </c>
      <c r="F145" s="21">
        <v>348019.55912999995</v>
      </c>
      <c r="G145" s="21">
        <v>1027448.34948</v>
      </c>
      <c r="H145" s="21">
        <v>3672291.5585199995</v>
      </c>
      <c r="I145" s="21">
        <v>9784.7273999999998</v>
      </c>
      <c r="J145" s="21">
        <v>192.3364</v>
      </c>
      <c r="K145" s="21">
        <v>52174.935250000002</v>
      </c>
      <c r="L145" s="102">
        <v>38516.423840000003</v>
      </c>
      <c r="M145" s="21">
        <v>100668.42289</v>
      </c>
      <c r="N145" s="102">
        <v>126525.46670999999</v>
      </c>
      <c r="O145" s="102">
        <v>0</v>
      </c>
      <c r="P145" s="21">
        <v>-442596.47474000021</v>
      </c>
      <c r="Q145" s="185"/>
      <c r="R145" s="185"/>
    </row>
    <row r="146" spans="1:18" ht="15" customHeight="1" x14ac:dyDescent="0.2">
      <c r="A146" s="26" t="s">
        <v>32</v>
      </c>
      <c r="B146" s="21">
        <v>23363438.735059999</v>
      </c>
      <c r="C146" s="21">
        <v>10794344.928140001</v>
      </c>
      <c r="D146" s="21">
        <v>4412895.6848500008</v>
      </c>
      <c r="E146" s="21">
        <v>280923.66960000002</v>
      </c>
      <c r="F146" s="21">
        <v>1393015.05406</v>
      </c>
      <c r="G146" s="21">
        <v>5802067.5976899993</v>
      </c>
      <c r="H146" s="21">
        <v>22683246.93434</v>
      </c>
      <c r="I146" s="21">
        <v>19012.53098</v>
      </c>
      <c r="J146" s="21">
        <v>1015.29512</v>
      </c>
      <c r="K146" s="21">
        <v>213509.22915</v>
      </c>
      <c r="L146" s="102">
        <v>446654.74546999997</v>
      </c>
      <c r="M146" s="21">
        <v>680191.80071999994</v>
      </c>
      <c r="N146" s="102">
        <v>762728.47439999995</v>
      </c>
      <c r="O146" s="102">
        <v>0</v>
      </c>
      <c r="P146" s="21">
        <v>-1814628.3048300042</v>
      </c>
      <c r="Q146" s="185"/>
      <c r="R146" s="185"/>
    </row>
    <row r="147" spans="1:18" ht="15" customHeight="1" x14ac:dyDescent="0.2">
      <c r="A147" s="26" t="s">
        <v>565</v>
      </c>
      <c r="B147" s="21">
        <v>16043237.862819999</v>
      </c>
      <c r="C147" s="21">
        <v>7814586.0492399996</v>
      </c>
      <c r="D147" s="21">
        <v>2264605.7180999997</v>
      </c>
      <c r="E147" s="21">
        <v>187948.03498</v>
      </c>
      <c r="F147" s="102">
        <v>1049494.82498</v>
      </c>
      <c r="G147" s="21">
        <v>4307586.3923099991</v>
      </c>
      <c r="H147" s="21">
        <v>15624221.019609999</v>
      </c>
      <c r="I147" s="21">
        <v>591.79349999999999</v>
      </c>
      <c r="J147" s="21">
        <v>655.02188000000001</v>
      </c>
      <c r="K147" s="21">
        <v>148213.83061</v>
      </c>
      <c r="L147" s="102">
        <v>269556.19722000003</v>
      </c>
      <c r="M147" s="21">
        <v>419016.84321000002</v>
      </c>
      <c r="N147" s="102">
        <v>582944.59404999996</v>
      </c>
      <c r="O147" s="102">
        <v>0</v>
      </c>
      <c r="P147" s="21">
        <v>-2949379.9487499991</v>
      </c>
      <c r="Q147" s="185"/>
      <c r="R147" s="185"/>
    </row>
    <row r="148" spans="1:18" ht="15" customHeight="1" x14ac:dyDescent="0.2">
      <c r="A148" s="26" t="s">
        <v>563</v>
      </c>
      <c r="B148" s="21">
        <v>9282685.2911399994</v>
      </c>
      <c r="C148" s="21">
        <v>4552973.1715599997</v>
      </c>
      <c r="D148" s="21">
        <v>1341075.3226399999</v>
      </c>
      <c r="E148" s="21">
        <v>151112.64827999999</v>
      </c>
      <c r="F148" s="21">
        <v>657891.04645999987</v>
      </c>
      <c r="G148" s="21">
        <v>2106404.98233</v>
      </c>
      <c r="H148" s="21">
        <v>8809457.1712699998</v>
      </c>
      <c r="I148" s="21">
        <v>4154.4872100000002</v>
      </c>
      <c r="J148" s="21">
        <v>512.86135999999999</v>
      </c>
      <c r="K148" s="21">
        <v>285310.44404000003</v>
      </c>
      <c r="L148" s="102">
        <v>183250.32725999999</v>
      </c>
      <c r="M148" s="21">
        <v>473228.11986999999</v>
      </c>
      <c r="N148" s="102">
        <v>344953.68231</v>
      </c>
      <c r="O148" s="102">
        <v>0</v>
      </c>
      <c r="P148" s="21">
        <v>98264.527070001059</v>
      </c>
      <c r="Q148" s="185"/>
      <c r="R148" s="185"/>
    </row>
    <row r="149" spans="1:18" ht="15" customHeight="1" x14ac:dyDescent="0.2">
      <c r="A149" s="22" t="s">
        <v>33</v>
      </c>
      <c r="B149" s="21">
        <v>6823465.5972300004</v>
      </c>
      <c r="C149" s="21">
        <v>2887463.37537</v>
      </c>
      <c r="D149" s="21">
        <v>1186720.2041600002</v>
      </c>
      <c r="E149" s="21">
        <v>87350.079719999994</v>
      </c>
      <c r="F149" s="21">
        <v>642953.78120000008</v>
      </c>
      <c r="G149" s="21">
        <v>1810662.7423800002</v>
      </c>
      <c r="H149" s="21">
        <v>6615150.1828300003</v>
      </c>
      <c r="I149" s="21">
        <v>13155.34375</v>
      </c>
      <c r="J149" s="21">
        <v>271.10975999999999</v>
      </c>
      <c r="K149" s="21">
        <v>3780.8327899999999</v>
      </c>
      <c r="L149" s="102">
        <v>191108.12810000003</v>
      </c>
      <c r="M149" s="21">
        <v>208315.41440000004</v>
      </c>
      <c r="N149" s="102">
        <v>212583.70913</v>
      </c>
      <c r="O149" s="102">
        <v>0</v>
      </c>
      <c r="P149" s="21">
        <v>-1123190.1252999993</v>
      </c>
      <c r="Q149" s="185"/>
      <c r="R149" s="185"/>
    </row>
    <row r="150" spans="1:18" ht="15" customHeight="1" x14ac:dyDescent="0.2">
      <c r="A150" s="22" t="s">
        <v>34</v>
      </c>
      <c r="B150" s="21">
        <v>4743909.8469199995</v>
      </c>
      <c r="C150" s="21">
        <v>2077654.87378</v>
      </c>
      <c r="D150" s="21">
        <v>686713.51091000007</v>
      </c>
      <c r="E150" s="21">
        <v>77509.069069999998</v>
      </c>
      <c r="F150" s="21">
        <v>442221.54748999997</v>
      </c>
      <c r="G150" s="21">
        <v>1288213.4506999997</v>
      </c>
      <c r="H150" s="21">
        <v>4572312.4519499997</v>
      </c>
      <c r="I150" s="21">
        <v>0</v>
      </c>
      <c r="J150" s="21">
        <v>334.61154999999997</v>
      </c>
      <c r="K150" s="21">
        <v>133601.35316</v>
      </c>
      <c r="L150" s="102">
        <v>37661.430260000001</v>
      </c>
      <c r="M150" s="21">
        <v>171597.39496999999</v>
      </c>
      <c r="N150" s="102">
        <v>151436.58658999999</v>
      </c>
      <c r="O150" s="102">
        <v>0</v>
      </c>
      <c r="P150" s="21">
        <v>-1145352.1604600004</v>
      </c>
      <c r="Q150" s="185"/>
      <c r="R150" s="185"/>
    </row>
    <row r="151" spans="1:18" ht="15" customHeight="1" x14ac:dyDescent="0.2">
      <c r="A151" s="22" t="s">
        <v>35</v>
      </c>
      <c r="B151" s="21">
        <v>2739680.2601600005</v>
      </c>
      <c r="C151" s="21">
        <v>1383039.3844500002</v>
      </c>
      <c r="D151" s="21">
        <v>371310.84079000005</v>
      </c>
      <c r="E151" s="21">
        <v>39390.493799999997</v>
      </c>
      <c r="F151" s="21">
        <v>219528.88660999999</v>
      </c>
      <c r="G151" s="21">
        <v>639426.01854000008</v>
      </c>
      <c r="H151" s="21">
        <v>2652695.6241900004</v>
      </c>
      <c r="I151" s="21">
        <v>0</v>
      </c>
      <c r="J151" s="21">
        <v>254.85291000000001</v>
      </c>
      <c r="K151" s="21">
        <v>55893.033470000002</v>
      </c>
      <c r="L151" s="102">
        <v>30836.749589999999</v>
      </c>
      <c r="M151" s="21">
        <v>86984.635970000003</v>
      </c>
      <c r="N151" s="102">
        <v>99374.455920000008</v>
      </c>
      <c r="O151" s="102">
        <v>0</v>
      </c>
      <c r="P151" s="21">
        <v>-924023.43536999973</v>
      </c>
      <c r="Q151" s="185"/>
      <c r="R151" s="185"/>
    </row>
    <row r="152" spans="1:18" ht="15" customHeight="1" x14ac:dyDescent="0.2">
      <c r="A152" s="22" t="s">
        <v>36</v>
      </c>
      <c r="B152" s="21">
        <v>20116955.550250001</v>
      </c>
      <c r="C152" s="21">
        <v>9348495.5371499993</v>
      </c>
      <c r="D152" s="21">
        <v>3729407.5943900002</v>
      </c>
      <c r="E152" s="21">
        <v>283584.98369999998</v>
      </c>
      <c r="F152" s="21">
        <v>914657.55885000003</v>
      </c>
      <c r="G152" s="21">
        <v>5131117.7391499998</v>
      </c>
      <c r="H152" s="21">
        <v>19407263.413240001</v>
      </c>
      <c r="I152" s="21">
        <v>234339.37122</v>
      </c>
      <c r="J152" s="21">
        <v>536.89108999999996</v>
      </c>
      <c r="K152" s="21">
        <v>65162.402909999997</v>
      </c>
      <c r="L152" s="102">
        <v>409653.47179000004</v>
      </c>
      <c r="M152" s="21">
        <v>709692.13700999995</v>
      </c>
      <c r="N152" s="102">
        <v>600653.29241999995</v>
      </c>
      <c r="O152" s="102">
        <v>0</v>
      </c>
      <c r="P152" s="21">
        <v>2775928.5902700024</v>
      </c>
      <c r="Q152" s="185"/>
      <c r="R152" s="185"/>
    </row>
    <row r="153" spans="1:18" ht="15" customHeight="1" x14ac:dyDescent="0.2">
      <c r="A153" s="22" t="s">
        <v>37</v>
      </c>
      <c r="B153" s="21">
        <v>3011831.8511599996</v>
      </c>
      <c r="C153" s="21">
        <v>1523126.99076</v>
      </c>
      <c r="D153" s="21">
        <v>359163.1078</v>
      </c>
      <c r="E153" s="21">
        <v>50181.787799999998</v>
      </c>
      <c r="F153" s="21">
        <v>249368.17017</v>
      </c>
      <c r="G153" s="21">
        <v>782318.3762099999</v>
      </c>
      <c r="H153" s="21">
        <v>2964158.4327399996</v>
      </c>
      <c r="I153" s="21">
        <v>1163.1301100000001</v>
      </c>
      <c r="J153" s="21">
        <v>291.56956000000002</v>
      </c>
      <c r="K153" s="21">
        <v>11504.109490000001</v>
      </c>
      <c r="L153" s="102">
        <v>34714.609259999997</v>
      </c>
      <c r="M153" s="21">
        <v>47673.418420000002</v>
      </c>
      <c r="N153" s="102">
        <v>107624.31239000001</v>
      </c>
      <c r="O153" s="102">
        <v>0</v>
      </c>
      <c r="P153" s="21">
        <v>-165643.40326000034</v>
      </c>
      <c r="Q153" s="185"/>
      <c r="R153" s="185"/>
    </row>
    <row r="154" spans="1:18" ht="15" customHeight="1" x14ac:dyDescent="0.2">
      <c r="A154" s="22" t="s">
        <v>38</v>
      </c>
      <c r="B154" s="21">
        <v>9564140.5622700006</v>
      </c>
      <c r="C154" s="21">
        <v>4383091.9276400004</v>
      </c>
      <c r="D154" s="21">
        <v>1581345.1042899999</v>
      </c>
      <c r="E154" s="21">
        <v>144035.96530000001</v>
      </c>
      <c r="F154" s="21">
        <v>475686.28886000003</v>
      </c>
      <c r="G154" s="21">
        <v>2671421.15387</v>
      </c>
      <c r="H154" s="21">
        <v>9255580.439960001</v>
      </c>
      <c r="I154" s="21">
        <v>7135.4530400000003</v>
      </c>
      <c r="J154" s="21">
        <v>540.37004999999999</v>
      </c>
      <c r="K154" s="21">
        <v>127879.50386</v>
      </c>
      <c r="L154" s="102">
        <v>173004.79535999999</v>
      </c>
      <c r="M154" s="21">
        <v>308560.12231000001</v>
      </c>
      <c r="N154" s="102">
        <v>303349.82598000002</v>
      </c>
      <c r="O154" s="102">
        <v>0</v>
      </c>
      <c r="P154" s="21">
        <v>-1352147.7355199989</v>
      </c>
      <c r="Q154" s="185"/>
      <c r="R154" s="185"/>
    </row>
    <row r="155" spans="1:18" ht="15" customHeight="1" x14ac:dyDescent="0.2">
      <c r="A155" s="22" t="s">
        <v>39</v>
      </c>
      <c r="B155" s="21">
        <v>4417070.5084599992</v>
      </c>
      <c r="C155" s="21">
        <v>1949648.7428300001</v>
      </c>
      <c r="D155" s="21">
        <v>680842.20550000004</v>
      </c>
      <c r="E155" s="21">
        <v>44864.663280000001</v>
      </c>
      <c r="F155" s="21">
        <v>371992.04738999996</v>
      </c>
      <c r="G155" s="21">
        <v>1338605.1632499998</v>
      </c>
      <c r="H155" s="21">
        <v>4385952.8222499993</v>
      </c>
      <c r="I155" s="21">
        <v>0</v>
      </c>
      <c r="J155" s="21">
        <v>267.26452</v>
      </c>
      <c r="K155" s="21">
        <v>-6075.96504</v>
      </c>
      <c r="L155" s="102">
        <v>36926.386729999998</v>
      </c>
      <c r="M155" s="21">
        <v>31117.68621</v>
      </c>
      <c r="N155" s="102">
        <v>143444.18096</v>
      </c>
      <c r="O155" s="102">
        <v>0</v>
      </c>
      <c r="P155" s="21">
        <v>3165192.0784400003</v>
      </c>
      <c r="Q155" s="185"/>
      <c r="R155" s="185"/>
    </row>
    <row r="156" spans="1:18" ht="15" customHeight="1" x14ac:dyDescent="0.2">
      <c r="A156" s="22" t="s">
        <v>40</v>
      </c>
      <c r="B156" s="21">
        <v>4014093.8875500001</v>
      </c>
      <c r="C156" s="21">
        <v>2211243.2611599998</v>
      </c>
      <c r="D156" s="21">
        <v>516466.45031000004</v>
      </c>
      <c r="E156" s="21">
        <v>44289.234490000003</v>
      </c>
      <c r="F156" s="21">
        <v>307509.28410000005</v>
      </c>
      <c r="G156" s="21">
        <v>620489.18890999991</v>
      </c>
      <c r="H156" s="21">
        <v>3699997.41897</v>
      </c>
      <c r="I156" s="21">
        <v>0</v>
      </c>
      <c r="J156" s="21">
        <v>198.08580000000001</v>
      </c>
      <c r="K156" s="21">
        <v>247018.91390000001</v>
      </c>
      <c r="L156" s="102">
        <v>66879.46888</v>
      </c>
      <c r="M156" s="21">
        <v>314096.46857999999</v>
      </c>
      <c r="N156" s="102">
        <v>135516.5588</v>
      </c>
      <c r="O156" s="102">
        <v>0</v>
      </c>
      <c r="P156" s="21">
        <v>425642.26159000129</v>
      </c>
      <c r="Q156" s="185"/>
      <c r="R156" s="185"/>
    </row>
    <row r="157" spans="1:18" ht="15" customHeight="1" x14ac:dyDescent="0.2">
      <c r="A157" s="22" t="s">
        <v>41</v>
      </c>
      <c r="B157" s="21">
        <v>5279778.8791999994</v>
      </c>
      <c r="C157" s="21">
        <v>2426419.5653199996</v>
      </c>
      <c r="D157" s="21">
        <v>926324.22413999971</v>
      </c>
      <c r="E157" s="21">
        <v>59741.76008</v>
      </c>
      <c r="F157" s="21">
        <v>427550.37659</v>
      </c>
      <c r="G157" s="21">
        <v>1391796.1503000001</v>
      </c>
      <c r="H157" s="21">
        <v>5231832.0764299994</v>
      </c>
      <c r="I157" s="21">
        <v>0</v>
      </c>
      <c r="J157" s="21">
        <v>442.17732000000001</v>
      </c>
      <c r="K157" s="21">
        <v>7654.3032699999994</v>
      </c>
      <c r="L157" s="102">
        <v>39850.322179999996</v>
      </c>
      <c r="M157" s="21">
        <v>47946.802769999995</v>
      </c>
      <c r="N157" s="102">
        <v>177477.82399</v>
      </c>
      <c r="O157" s="102">
        <v>0</v>
      </c>
      <c r="P157" s="21">
        <v>209749.84413999916</v>
      </c>
      <c r="Q157" s="185"/>
      <c r="R157" s="185"/>
    </row>
    <row r="158" spans="1:18" ht="15" customHeight="1" x14ac:dyDescent="0.2">
      <c r="A158" s="22" t="s">
        <v>42</v>
      </c>
      <c r="B158" s="21">
        <v>8334623.8987599993</v>
      </c>
      <c r="C158" s="21">
        <v>3752632.2112699999</v>
      </c>
      <c r="D158" s="21">
        <v>1673584.4707900002</v>
      </c>
      <c r="E158" s="21">
        <v>86279.774439999994</v>
      </c>
      <c r="F158" s="21">
        <v>546096.59528000001</v>
      </c>
      <c r="G158" s="21">
        <v>1984962.0080599999</v>
      </c>
      <c r="H158" s="21">
        <v>8043555.0598399993</v>
      </c>
      <c r="I158" s="21">
        <v>11193.513510000001</v>
      </c>
      <c r="J158" s="21">
        <v>251.97717</v>
      </c>
      <c r="K158" s="21">
        <v>215209.1121</v>
      </c>
      <c r="L158" s="102">
        <v>64414.236139999994</v>
      </c>
      <c r="M158" s="21">
        <v>291068.83892000001</v>
      </c>
      <c r="N158" s="102">
        <v>264421.08507999999</v>
      </c>
      <c r="O158" s="102">
        <v>0</v>
      </c>
      <c r="P158" s="21">
        <v>-1795116.2715100003</v>
      </c>
      <c r="Q158" s="185"/>
      <c r="R158" s="185"/>
    </row>
    <row r="159" spans="1:18" ht="15" customHeight="1" x14ac:dyDescent="0.2">
      <c r="A159" s="22" t="s">
        <v>43</v>
      </c>
      <c r="B159" s="21">
        <v>9899070.7723100018</v>
      </c>
      <c r="C159" s="21">
        <v>4512324.9917900003</v>
      </c>
      <c r="D159" s="21">
        <v>1817336.44435</v>
      </c>
      <c r="E159" s="21">
        <v>115467.74093</v>
      </c>
      <c r="F159" s="21">
        <v>983377.72438000003</v>
      </c>
      <c r="G159" s="21">
        <v>2138557.9516100003</v>
      </c>
      <c r="H159" s="21">
        <v>9567064.8530600015</v>
      </c>
      <c r="I159" s="21">
        <v>3887.6966000000002</v>
      </c>
      <c r="J159" s="21">
        <v>292.39966999999996</v>
      </c>
      <c r="K159" s="21">
        <v>133522.49616000001</v>
      </c>
      <c r="L159" s="102">
        <v>194303.32682000002</v>
      </c>
      <c r="M159" s="21">
        <v>332005.91925000004</v>
      </c>
      <c r="N159" s="102">
        <v>319209.55122000002</v>
      </c>
      <c r="O159" s="102">
        <v>0</v>
      </c>
      <c r="P159" s="21">
        <v>-1811120.0461599997</v>
      </c>
      <c r="Q159" s="185"/>
      <c r="R159" s="185"/>
    </row>
    <row r="160" spans="1:18" ht="15" customHeight="1" x14ac:dyDescent="0.2">
      <c r="A160" s="22" t="s">
        <v>44</v>
      </c>
      <c r="B160" s="21">
        <v>2986146.2095400002</v>
      </c>
      <c r="C160" s="21">
        <v>1589117.7</v>
      </c>
      <c r="D160" s="21">
        <v>350127.16246999998</v>
      </c>
      <c r="E160" s="21">
        <v>43218.069439999999</v>
      </c>
      <c r="F160" s="21">
        <v>206371.52339000002</v>
      </c>
      <c r="G160" s="21">
        <v>743197.46081999992</v>
      </c>
      <c r="H160" s="21">
        <v>2932031.9161200002</v>
      </c>
      <c r="I160" s="21">
        <v>1897.0025600000001</v>
      </c>
      <c r="J160" s="21">
        <v>213.52086000000003</v>
      </c>
      <c r="K160" s="21">
        <v>16310.90641</v>
      </c>
      <c r="L160" s="102">
        <v>35692.863590000001</v>
      </c>
      <c r="M160" s="21">
        <v>54114.293420000002</v>
      </c>
      <c r="N160" s="102">
        <v>98010.856939999998</v>
      </c>
      <c r="O160" s="102">
        <v>0</v>
      </c>
      <c r="P160" s="21">
        <v>167258.8422900005</v>
      </c>
      <c r="Q160" s="185"/>
      <c r="R160" s="185"/>
    </row>
    <row r="161" spans="1:18" ht="15" customHeight="1" x14ac:dyDescent="0.2">
      <c r="A161" s="22" t="s">
        <v>45</v>
      </c>
      <c r="B161" s="21">
        <v>9386015.0543399993</v>
      </c>
      <c r="C161" s="21">
        <v>4208773.4784500003</v>
      </c>
      <c r="D161" s="21">
        <v>1461793.6473000003</v>
      </c>
      <c r="E161" s="21">
        <v>128905.89287000001</v>
      </c>
      <c r="F161" s="21">
        <v>854610.9760599999</v>
      </c>
      <c r="G161" s="21">
        <v>2405057.2521199998</v>
      </c>
      <c r="H161" s="21">
        <v>9059141.2467999998</v>
      </c>
      <c r="I161" s="21">
        <v>35.251220000000004</v>
      </c>
      <c r="J161" s="21">
        <v>323.86060000000003</v>
      </c>
      <c r="K161" s="21">
        <v>237924.89300000001</v>
      </c>
      <c r="L161" s="102">
        <v>88589.802719999992</v>
      </c>
      <c r="M161" s="21">
        <v>326873.80754000001</v>
      </c>
      <c r="N161" s="102">
        <v>288516.04437000002</v>
      </c>
      <c r="O161" s="102">
        <v>0</v>
      </c>
      <c r="P161" s="21">
        <v>112119.52083000077</v>
      </c>
      <c r="Q161" s="185"/>
      <c r="R161" s="185"/>
    </row>
    <row r="162" spans="1:18" ht="15" customHeight="1" x14ac:dyDescent="0.2">
      <c r="A162" s="22" t="s">
        <v>46</v>
      </c>
      <c r="B162" s="21">
        <v>1933142.7262800001</v>
      </c>
      <c r="C162" s="21">
        <v>1063657.27847</v>
      </c>
      <c r="D162" s="21">
        <v>232166.57580000005</v>
      </c>
      <c r="E162" s="21">
        <v>36712.034869999996</v>
      </c>
      <c r="F162" s="21">
        <v>124873.92669999998</v>
      </c>
      <c r="G162" s="21">
        <v>442557.32581000007</v>
      </c>
      <c r="H162" s="21">
        <v>1899967.1416500001</v>
      </c>
      <c r="I162" s="21">
        <v>0</v>
      </c>
      <c r="J162" s="21">
        <v>203.47245000000001</v>
      </c>
      <c r="K162" s="21">
        <v>14249.404359999999</v>
      </c>
      <c r="L162" s="102">
        <v>18722.707819999996</v>
      </c>
      <c r="M162" s="21">
        <v>33175.584629999998</v>
      </c>
      <c r="N162" s="102">
        <v>75282.762829999992</v>
      </c>
      <c r="O162" s="102">
        <v>0</v>
      </c>
      <c r="P162" s="21">
        <v>-685269.15518000023</v>
      </c>
      <c r="Q162" s="185"/>
      <c r="R162" s="185"/>
    </row>
    <row r="163" spans="1:18" ht="15" customHeight="1" x14ac:dyDescent="0.2">
      <c r="A163" s="22" t="s">
        <v>47</v>
      </c>
      <c r="B163" s="21">
        <v>8541577.4122299999</v>
      </c>
      <c r="C163" s="21">
        <v>4023416.7478300002</v>
      </c>
      <c r="D163" s="21">
        <v>1360784.6740599999</v>
      </c>
      <c r="E163" s="21">
        <v>138220.45996000001</v>
      </c>
      <c r="F163" s="21">
        <v>492188.85360999999</v>
      </c>
      <c r="G163" s="21">
        <v>2309361.6514700004</v>
      </c>
      <c r="H163" s="21">
        <v>8323972.38693</v>
      </c>
      <c r="I163" s="21">
        <v>3709.4915000000001</v>
      </c>
      <c r="J163" s="21">
        <v>609.01651000000004</v>
      </c>
      <c r="K163" s="21">
        <v>131802.23980000001</v>
      </c>
      <c r="L163" s="102">
        <v>81484.277489999993</v>
      </c>
      <c r="M163" s="21">
        <v>217605.02529999998</v>
      </c>
      <c r="N163" s="102">
        <v>276262.20504999999</v>
      </c>
      <c r="O163" s="102">
        <v>0</v>
      </c>
      <c r="P163" s="21">
        <v>-1168264.5139500005</v>
      </c>
      <c r="Q163" s="185"/>
      <c r="R163" s="185"/>
    </row>
    <row r="164" spans="1:18" ht="15" customHeight="1" x14ac:dyDescent="0.2">
      <c r="A164" s="22" t="s">
        <v>48</v>
      </c>
      <c r="B164" s="21">
        <v>6134980.0826599998</v>
      </c>
      <c r="C164" s="21">
        <v>3037052.5606</v>
      </c>
      <c r="D164" s="21">
        <v>678534.31971000007</v>
      </c>
      <c r="E164" s="21">
        <v>74066.252139999997</v>
      </c>
      <c r="F164" s="21">
        <v>355109.57462000009</v>
      </c>
      <c r="G164" s="21">
        <v>1701677.3191099998</v>
      </c>
      <c r="H164" s="21">
        <v>5846440.02618</v>
      </c>
      <c r="I164" s="21">
        <v>0</v>
      </c>
      <c r="J164" s="21">
        <v>394.76504999999997</v>
      </c>
      <c r="K164" s="21">
        <v>235996.36234999998</v>
      </c>
      <c r="L164" s="102">
        <v>52148.929080000009</v>
      </c>
      <c r="M164" s="21">
        <v>288540.05647999997</v>
      </c>
      <c r="N164" s="102">
        <v>204222.67613000001</v>
      </c>
      <c r="O164" s="102">
        <v>0</v>
      </c>
      <c r="P164" s="21">
        <v>-1820345.2978599996</v>
      </c>
      <c r="Q164" s="185"/>
      <c r="R164" s="185"/>
    </row>
    <row r="165" spans="1:18" ht="15" customHeight="1" x14ac:dyDescent="0.2">
      <c r="A165" s="22" t="s">
        <v>49</v>
      </c>
      <c r="B165" s="21">
        <v>6305360.3284499999</v>
      </c>
      <c r="C165" s="21">
        <v>3233866.9404099998</v>
      </c>
      <c r="D165" s="21">
        <v>1066142.22092</v>
      </c>
      <c r="E165" s="21">
        <v>80203.120030000005</v>
      </c>
      <c r="F165" s="21">
        <v>364713.83218999999</v>
      </c>
      <c r="G165" s="21">
        <v>1365260.46206</v>
      </c>
      <c r="H165" s="21">
        <v>6110186.5756099997</v>
      </c>
      <c r="I165" s="21">
        <v>5374.0716299999995</v>
      </c>
      <c r="J165" s="21">
        <v>204.57691</v>
      </c>
      <c r="K165" s="21">
        <v>78866.61176</v>
      </c>
      <c r="L165" s="102">
        <v>110728.49253999999</v>
      </c>
      <c r="M165" s="21">
        <v>195173.75283999997</v>
      </c>
      <c r="N165" s="102">
        <v>206759.74609</v>
      </c>
      <c r="O165" s="102">
        <v>0</v>
      </c>
      <c r="P165" s="21">
        <v>-2077754.7319999977</v>
      </c>
      <c r="Q165" s="185"/>
      <c r="R165" s="185"/>
    </row>
    <row r="166" spans="1:18" ht="15" customHeight="1" thickBot="1" x14ac:dyDescent="0.25">
      <c r="A166" s="22" t="s">
        <v>50</v>
      </c>
      <c r="B166" s="21">
        <v>2685883.0797500005</v>
      </c>
      <c r="C166" s="21">
        <v>1238222.6586600002</v>
      </c>
      <c r="D166" s="21">
        <v>497210.48143999994</v>
      </c>
      <c r="E166" s="21">
        <v>34445.54608</v>
      </c>
      <c r="F166" s="21">
        <v>260874.93811999998</v>
      </c>
      <c r="G166" s="21">
        <v>595581.50551000005</v>
      </c>
      <c r="H166" s="21">
        <v>2626335.1298100003</v>
      </c>
      <c r="I166" s="21">
        <v>0</v>
      </c>
      <c r="J166" s="21">
        <v>84.933070000000001</v>
      </c>
      <c r="K166" s="21">
        <v>33889.206630000001</v>
      </c>
      <c r="L166" s="102">
        <v>25573.810240000003</v>
      </c>
      <c r="M166" s="21">
        <v>59547.949940000006</v>
      </c>
      <c r="N166" s="102">
        <v>89539.695909999995</v>
      </c>
      <c r="O166" s="102">
        <v>0</v>
      </c>
      <c r="P166" s="21">
        <v>-144491.20186999955</v>
      </c>
      <c r="Q166" s="185"/>
      <c r="R166" s="185"/>
    </row>
    <row r="167" spans="1:18" ht="4.5" customHeight="1" thickTop="1" x14ac:dyDescent="0.2">
      <c r="A167" s="27"/>
      <c r="B167" s="28"/>
      <c r="C167" s="28"/>
      <c r="D167" s="28"/>
      <c r="E167" s="28"/>
      <c r="F167" s="28"/>
      <c r="G167" s="28"/>
      <c r="H167" s="28"/>
      <c r="I167" s="28"/>
      <c r="J167" s="28"/>
      <c r="K167" s="28"/>
      <c r="L167" s="186"/>
      <c r="M167" s="28"/>
      <c r="N167" s="186"/>
      <c r="O167" s="186"/>
      <c r="P167" s="28"/>
    </row>
    <row r="168" spans="1:18" ht="15" customHeight="1" x14ac:dyDescent="0.2">
      <c r="A168" s="1222" t="s">
        <v>575</v>
      </c>
      <c r="B168" s="1222"/>
      <c r="C168" s="1222"/>
      <c r="D168" s="1222"/>
      <c r="E168" s="1222"/>
      <c r="F168" s="1222"/>
      <c r="G168" s="1222"/>
      <c r="H168" s="1222"/>
      <c r="I168" s="1222"/>
      <c r="J168" s="1222"/>
      <c r="K168" s="1222"/>
      <c r="L168" s="1222"/>
      <c r="M168" s="1222"/>
      <c r="N168" s="1222"/>
      <c r="O168" s="1222"/>
      <c r="P168" s="1222"/>
      <c r="Q168" s="54"/>
      <c r="R168" s="54"/>
    </row>
    <row r="169" spans="1:18" ht="15" customHeight="1" x14ac:dyDescent="0.2">
      <c r="A169" s="1175" t="s">
        <v>189</v>
      </c>
      <c r="B169" s="1175"/>
      <c r="C169" s="1175"/>
      <c r="D169" s="1175"/>
      <c r="E169" s="1175"/>
      <c r="F169" s="1175"/>
      <c r="G169" s="1175"/>
      <c r="H169" s="1175"/>
      <c r="I169" s="1175"/>
      <c r="J169" s="1175"/>
      <c r="K169" s="1175"/>
      <c r="L169" s="1175"/>
      <c r="M169" s="1175"/>
      <c r="N169" s="1175"/>
      <c r="O169" s="1175"/>
      <c r="P169" s="1175"/>
      <c r="Q169" s="129"/>
      <c r="R169" s="129"/>
    </row>
    <row r="170" spans="1:18" ht="15" customHeight="1" x14ac:dyDescent="0.2">
      <c r="A170" s="130"/>
      <c r="B170" s="130"/>
      <c r="C170" s="130"/>
      <c r="D170" s="130"/>
      <c r="E170" s="130"/>
      <c r="F170" s="130"/>
      <c r="G170" s="130"/>
      <c r="H170" s="130"/>
      <c r="I170" s="130"/>
      <c r="J170" s="130"/>
      <c r="K170" s="130"/>
      <c r="L170" s="130"/>
      <c r="M170" s="58"/>
      <c r="N170" s="58"/>
      <c r="O170" s="58"/>
      <c r="P170" s="58"/>
      <c r="Q170" s="58"/>
      <c r="R170" s="58"/>
    </row>
    <row r="171" spans="1:18" ht="15" hidden="1" customHeight="1" x14ac:dyDescent="0.2"/>
  </sheetData>
  <mergeCells count="38">
    <mergeCell ref="A2:J2"/>
    <mergeCell ref="A168:P168"/>
    <mergeCell ref="A169:P169"/>
    <mergeCell ref="J4:J6"/>
    <mergeCell ref="A3:J3"/>
    <mergeCell ref="A4:A6"/>
    <mergeCell ref="B4:B6"/>
    <mergeCell ref="C4:D5"/>
    <mergeCell ref="E4:E6"/>
    <mergeCell ref="F4:F6"/>
    <mergeCell ref="G4:G6"/>
    <mergeCell ref="H4:H6"/>
    <mergeCell ref="A71:E71"/>
    <mergeCell ref="A73:A74"/>
    <mergeCell ref="B73:B74"/>
    <mergeCell ref="C73:D73"/>
    <mergeCell ref="E73:E74"/>
    <mergeCell ref="A115:E115"/>
    <mergeCell ref="A116:E116"/>
    <mergeCell ref="A120:P120"/>
    <mergeCell ref="A121:A127"/>
    <mergeCell ref="B121:M122"/>
    <mergeCell ref="N121:N127"/>
    <mergeCell ref="O121:O127"/>
    <mergeCell ref="P121:P127"/>
    <mergeCell ref="B123:B127"/>
    <mergeCell ref="C123:C127"/>
    <mergeCell ref="D123:D127"/>
    <mergeCell ref="E123:E127"/>
    <mergeCell ref="F123:F127"/>
    <mergeCell ref="G123:G127"/>
    <mergeCell ref="H123:H127"/>
    <mergeCell ref="I123:M124"/>
    <mergeCell ref="I125:I127"/>
    <mergeCell ref="J125:J127"/>
    <mergeCell ref="K125:K127"/>
    <mergeCell ref="L125:L127"/>
    <mergeCell ref="M125:M127"/>
  </mergeCells>
  <pageMargins left="0.17" right="0.17" top="0.75" bottom="0.75" header="0.3" footer="0.3"/>
  <pageSetup scale="65"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Z144"/>
  <sheetViews>
    <sheetView showGridLines="0" workbookViewId="0"/>
  </sheetViews>
  <sheetFormatPr baseColWidth="10" defaultColWidth="0" defaultRowHeight="15" zeroHeight="1" x14ac:dyDescent="0.2"/>
  <cols>
    <col min="1" max="1" width="39.5703125" style="8" customWidth="1"/>
    <col min="2" max="2" width="27.42578125" style="8" customWidth="1"/>
    <col min="3" max="3" width="15.28515625" style="8" customWidth="1"/>
    <col min="4" max="4" width="15.85546875" style="8" customWidth="1"/>
    <col min="5" max="5" width="13.140625" style="8" customWidth="1"/>
    <col min="6" max="6" width="12.140625" style="8" customWidth="1"/>
    <col min="7" max="7" width="20.85546875" style="8" customWidth="1"/>
    <col min="8" max="8" width="13" style="8" customWidth="1"/>
    <col min="9" max="9" width="14.7109375" style="8" customWidth="1"/>
    <col min="10" max="10" width="14.5703125" style="8" customWidth="1"/>
    <col min="11" max="13" width="11.42578125" style="8" customWidth="1"/>
    <col min="14" max="14" width="5.42578125" style="8" customWidth="1"/>
    <col min="15" max="21" width="0" style="8" hidden="1" customWidth="1"/>
    <col min="22" max="16384" width="11.42578125" style="8" hidden="1"/>
  </cols>
  <sheetData>
    <row r="1" spans="1:26" s="59" customFormat="1" ht="15" customHeight="1" x14ac:dyDescent="0.2">
      <c r="A1" s="60"/>
      <c r="B1" s="60"/>
      <c r="C1" s="61"/>
      <c r="D1" s="61"/>
      <c r="E1" s="61"/>
      <c r="F1" s="61"/>
      <c r="G1" s="61"/>
      <c r="H1" s="61"/>
      <c r="I1" s="61"/>
      <c r="J1" s="61"/>
    </row>
    <row r="2" spans="1:26" s="5" customFormat="1" ht="15" customHeight="1" x14ac:dyDescent="0.2">
      <c r="A2" s="914" t="s">
        <v>508</v>
      </c>
      <c r="B2" s="914"/>
      <c r="C2" s="914"/>
      <c r="D2" s="914"/>
      <c r="E2" s="914"/>
      <c r="F2" s="914"/>
      <c r="G2" s="914"/>
      <c r="H2" s="914"/>
      <c r="I2" s="914"/>
      <c r="J2" s="914"/>
      <c r="K2" s="871"/>
      <c r="L2" s="871"/>
      <c r="M2" s="871"/>
      <c r="N2" s="629"/>
      <c r="O2" s="629"/>
      <c r="P2" s="629"/>
      <c r="Q2" s="629"/>
      <c r="R2" s="629"/>
      <c r="S2" s="629"/>
      <c r="T2" s="629"/>
      <c r="U2" s="629"/>
      <c r="V2" s="629"/>
      <c r="W2" s="629"/>
      <c r="X2" s="629"/>
      <c r="Y2" s="629"/>
      <c r="Z2" s="629"/>
    </row>
    <row r="3" spans="1:26" s="634" customFormat="1" ht="35.1" customHeight="1" x14ac:dyDescent="0.2">
      <c r="A3" s="1121" t="s">
        <v>1315</v>
      </c>
      <c r="B3" s="915"/>
      <c r="C3" s="915"/>
      <c r="D3" s="915"/>
      <c r="E3" s="915"/>
      <c r="F3" s="915"/>
      <c r="G3" s="915"/>
      <c r="H3" s="915"/>
      <c r="I3" s="915"/>
      <c r="J3" s="915"/>
    </row>
    <row r="4" spans="1:26" s="634" customFormat="1" ht="15" customHeight="1" thickBot="1" x14ac:dyDescent="0.25">
      <c r="A4" s="874"/>
      <c r="B4" s="635"/>
      <c r="C4" s="635"/>
      <c r="D4" s="635"/>
      <c r="E4" s="635"/>
      <c r="F4" s="635"/>
      <c r="G4" s="635"/>
      <c r="H4" s="635"/>
      <c r="I4" s="635"/>
      <c r="J4" s="635"/>
    </row>
    <row r="5" spans="1:26" ht="15.75" customHeight="1" thickTop="1" thickBot="1" x14ac:dyDescent="0.25">
      <c r="A5" s="916" t="s">
        <v>53</v>
      </c>
      <c r="B5" s="916"/>
      <c r="C5" s="917" t="s">
        <v>235</v>
      </c>
      <c r="D5" s="1230" t="s">
        <v>140</v>
      </c>
      <c r="E5" s="1230"/>
      <c r="F5" s="917" t="s">
        <v>236</v>
      </c>
      <c r="G5" s="917" t="s">
        <v>237</v>
      </c>
      <c r="H5" s="917" t="s">
        <v>238</v>
      </c>
      <c r="I5" s="917" t="s">
        <v>239</v>
      </c>
      <c r="J5" s="921" t="s">
        <v>18</v>
      </c>
    </row>
    <row r="6" spans="1:26" ht="15.75" customHeight="1" thickTop="1" thickBot="1" x14ac:dyDescent="0.25">
      <c r="A6" s="916"/>
      <c r="B6" s="916"/>
      <c r="C6" s="917"/>
      <c r="D6" s="1231"/>
      <c r="E6" s="1231"/>
      <c r="F6" s="917"/>
      <c r="G6" s="917"/>
      <c r="H6" s="917"/>
      <c r="I6" s="917"/>
      <c r="J6" s="922"/>
    </row>
    <row r="7" spans="1:26" ht="27" customHeight="1" thickTop="1" thickBot="1" x14ac:dyDescent="0.25">
      <c r="A7" s="916"/>
      <c r="B7" s="916"/>
      <c r="C7" s="917"/>
      <c r="D7" s="170" t="s">
        <v>240</v>
      </c>
      <c r="E7" s="170" t="s">
        <v>241</v>
      </c>
      <c r="F7" s="917"/>
      <c r="G7" s="917"/>
      <c r="H7" s="917"/>
      <c r="I7" s="917"/>
      <c r="J7" s="923"/>
    </row>
    <row r="8" spans="1:26" ht="15.75" customHeight="1" thickTop="1" x14ac:dyDescent="0.2">
      <c r="A8" s="65"/>
      <c r="B8" s="65"/>
      <c r="C8" s="67"/>
      <c r="D8" s="65"/>
      <c r="E8" s="65"/>
      <c r="F8" s="65"/>
      <c r="G8" s="67"/>
      <c r="H8" s="67"/>
      <c r="I8" s="65"/>
      <c r="J8" s="65"/>
    </row>
    <row r="9" spans="1:26" ht="15.75" customHeight="1" x14ac:dyDescent="0.2">
      <c r="A9" s="70" t="s">
        <v>444</v>
      </c>
      <c r="B9" s="78"/>
      <c r="C9" s="179"/>
      <c r="D9" s="179"/>
      <c r="E9" s="179"/>
      <c r="F9" s="179"/>
      <c r="G9" s="179"/>
      <c r="H9" s="180"/>
      <c r="I9" s="179"/>
      <c r="J9" s="181"/>
    </row>
    <row r="10" spans="1:26" ht="15.75" customHeight="1" x14ac:dyDescent="0.2">
      <c r="A10" s="69"/>
      <c r="B10" s="69"/>
      <c r="C10" s="71"/>
      <c r="D10" s="72"/>
      <c r="E10" s="71"/>
      <c r="F10" s="71"/>
      <c r="G10" s="71"/>
      <c r="H10" s="71"/>
      <c r="I10" s="71"/>
      <c r="J10" s="73"/>
    </row>
    <row r="11" spans="1:26" ht="15.75" customHeight="1" x14ac:dyDescent="0.2">
      <c r="A11" s="77" t="s">
        <v>445</v>
      </c>
      <c r="B11" s="74"/>
      <c r="C11" s="75"/>
      <c r="D11" s="75"/>
      <c r="E11" s="75"/>
      <c r="F11" s="75"/>
      <c r="G11" s="75"/>
      <c r="H11" s="75"/>
      <c r="I11" s="75"/>
      <c r="J11" s="75"/>
    </row>
    <row r="12" spans="1:26" ht="30" x14ac:dyDescent="0.2">
      <c r="A12" s="74"/>
      <c r="B12" s="79" t="s">
        <v>446</v>
      </c>
      <c r="C12" s="75">
        <v>33243438</v>
      </c>
      <c r="D12" s="75">
        <v>179574263</v>
      </c>
      <c r="E12" s="75">
        <v>26678775</v>
      </c>
      <c r="F12" s="75">
        <v>206253038</v>
      </c>
      <c r="G12" s="75">
        <v>44114339</v>
      </c>
      <c r="H12" s="75">
        <v>17280108</v>
      </c>
      <c r="I12" s="75">
        <v>2053503</v>
      </c>
      <c r="J12" s="75">
        <v>302944426</v>
      </c>
    </row>
    <row r="13" spans="1:26" ht="15.75" customHeight="1" x14ac:dyDescent="0.2">
      <c r="B13" s="74" t="s">
        <v>447</v>
      </c>
      <c r="C13" s="75">
        <v>64318</v>
      </c>
      <c r="D13" s="75">
        <v>1009535</v>
      </c>
      <c r="E13" s="75">
        <v>319336</v>
      </c>
      <c r="F13" s="75">
        <v>1328871</v>
      </c>
      <c r="G13" s="75">
        <v>91</v>
      </c>
      <c r="H13" s="75">
        <v>364000</v>
      </c>
      <c r="I13" s="75">
        <v>46900</v>
      </c>
      <c r="J13" s="75">
        <v>1804180</v>
      </c>
    </row>
    <row r="14" spans="1:26" ht="15.75" customHeight="1" x14ac:dyDescent="0.2">
      <c r="A14" s="70" t="s">
        <v>448</v>
      </c>
      <c r="B14" s="171"/>
      <c r="C14" s="75"/>
      <c r="D14" s="75"/>
      <c r="E14" s="75">
        <v>0</v>
      </c>
      <c r="F14" s="75"/>
      <c r="G14" s="75"/>
      <c r="H14" s="75"/>
      <c r="I14" s="75"/>
      <c r="J14" s="75"/>
    </row>
    <row r="15" spans="1:26" ht="15.75" customHeight="1" x14ac:dyDescent="0.2">
      <c r="B15" s="74" t="s">
        <v>449</v>
      </c>
      <c r="C15" s="75">
        <v>776568</v>
      </c>
      <c r="D15" s="75">
        <v>3169254</v>
      </c>
      <c r="E15" s="75">
        <v>170231</v>
      </c>
      <c r="F15" s="75">
        <v>3339485</v>
      </c>
      <c r="G15" s="75">
        <v>852886</v>
      </c>
      <c r="H15" s="75">
        <v>17215</v>
      </c>
      <c r="I15" s="75">
        <v>19226</v>
      </c>
      <c r="J15" s="75">
        <v>5005380</v>
      </c>
    </row>
    <row r="16" spans="1:26" ht="15.75" customHeight="1" x14ac:dyDescent="0.2">
      <c r="B16" s="74" t="s">
        <v>450</v>
      </c>
      <c r="C16" s="75">
        <v>871076</v>
      </c>
      <c r="D16" s="75">
        <v>18784657</v>
      </c>
      <c r="E16" s="75">
        <v>342038</v>
      </c>
      <c r="F16" s="75">
        <v>19126695</v>
      </c>
      <c r="G16" s="75">
        <v>2200994</v>
      </c>
      <c r="H16" s="75">
        <v>232896</v>
      </c>
      <c r="I16" s="75">
        <v>41469</v>
      </c>
      <c r="J16" s="75">
        <v>22473130</v>
      </c>
    </row>
    <row r="17" spans="1:17" ht="15.75" customHeight="1" x14ac:dyDescent="0.2">
      <c r="A17" s="81" t="s">
        <v>451</v>
      </c>
      <c r="B17" s="167"/>
      <c r="C17" s="75">
        <v>34955400</v>
      </c>
      <c r="D17" s="75">
        <v>202537709</v>
      </c>
      <c r="E17" s="75">
        <v>27510380</v>
      </c>
      <c r="F17" s="75">
        <v>230048089</v>
      </c>
      <c r="G17" s="75">
        <v>47168310</v>
      </c>
      <c r="H17" s="75">
        <v>17894219</v>
      </c>
      <c r="I17" s="75">
        <v>2161098</v>
      </c>
      <c r="J17" s="75">
        <v>332227116</v>
      </c>
    </row>
    <row r="18" spans="1:17" ht="15.75" customHeight="1" x14ac:dyDescent="0.2">
      <c r="A18" s="82"/>
      <c r="B18" s="82"/>
      <c r="C18" s="75"/>
      <c r="D18" s="75"/>
      <c r="E18" s="75">
        <v>0</v>
      </c>
      <c r="F18" s="75"/>
      <c r="G18" s="75"/>
      <c r="H18" s="75"/>
      <c r="I18" s="75"/>
      <c r="J18" s="75"/>
    </row>
    <row r="19" spans="1:17" ht="15.75" customHeight="1" x14ac:dyDescent="0.2">
      <c r="A19" s="70" t="s">
        <v>452</v>
      </c>
      <c r="B19" s="167"/>
      <c r="C19" s="75"/>
      <c r="D19" s="75"/>
      <c r="E19" s="75">
        <v>0</v>
      </c>
      <c r="F19" s="75"/>
      <c r="G19" s="75"/>
      <c r="H19" s="75"/>
      <c r="I19" s="75"/>
      <c r="J19" s="75"/>
    </row>
    <row r="20" spans="1:17" ht="15.75" customHeight="1" x14ac:dyDescent="0.2">
      <c r="A20" s="69"/>
      <c r="B20" s="69"/>
      <c r="C20" s="75"/>
      <c r="D20" s="75"/>
      <c r="E20" s="75">
        <v>0</v>
      </c>
      <c r="F20" s="75"/>
      <c r="G20" s="75"/>
      <c r="H20" s="75"/>
      <c r="I20" s="75"/>
      <c r="J20" s="75"/>
    </row>
    <row r="21" spans="1:17" ht="15.75" customHeight="1" x14ac:dyDescent="0.2">
      <c r="A21" s="83" t="s">
        <v>453</v>
      </c>
      <c r="B21" s="69"/>
      <c r="C21" s="75"/>
      <c r="D21" s="75"/>
      <c r="E21" s="75">
        <v>0</v>
      </c>
      <c r="F21" s="75"/>
      <c r="G21" s="75"/>
      <c r="H21" s="75"/>
      <c r="I21" s="75"/>
      <c r="J21" s="75"/>
    </row>
    <row r="22" spans="1:17" ht="15.75" customHeight="1" x14ac:dyDescent="0.2">
      <c r="B22" s="84" t="s">
        <v>360</v>
      </c>
      <c r="C22" s="75">
        <v>7213493</v>
      </c>
      <c r="D22" s="75">
        <v>102787507</v>
      </c>
      <c r="E22" s="75">
        <v>31262746</v>
      </c>
      <c r="F22" s="75">
        <v>134050253</v>
      </c>
      <c r="G22" s="75">
        <v>904737</v>
      </c>
      <c r="H22" s="75">
        <v>4286023</v>
      </c>
      <c r="I22" s="75">
        <v>4554542</v>
      </c>
      <c r="J22" s="75">
        <v>151009048</v>
      </c>
    </row>
    <row r="23" spans="1:17" ht="15.75" customHeight="1" x14ac:dyDescent="0.2">
      <c r="B23" s="82" t="s">
        <v>462</v>
      </c>
      <c r="C23" s="75">
        <v>2065711</v>
      </c>
      <c r="D23" s="75">
        <v>33347778</v>
      </c>
      <c r="E23" s="75">
        <v>11033385</v>
      </c>
      <c r="F23" s="75">
        <v>44381163</v>
      </c>
      <c r="G23" s="75">
        <v>16273</v>
      </c>
      <c r="H23" s="75">
        <v>374743</v>
      </c>
      <c r="I23" s="75">
        <v>1625470</v>
      </c>
      <c r="J23" s="75">
        <v>48463360</v>
      </c>
      <c r="K23" s="184"/>
      <c r="L23" s="184"/>
      <c r="M23" s="184"/>
      <c r="N23" s="184"/>
      <c r="O23" s="184"/>
      <c r="P23" s="184"/>
      <c r="Q23" s="184"/>
    </row>
    <row r="24" spans="1:17" ht="15.75" customHeight="1" x14ac:dyDescent="0.2">
      <c r="A24" s="74"/>
      <c r="B24" s="74" t="s">
        <v>114</v>
      </c>
      <c r="C24" s="75">
        <v>849349</v>
      </c>
      <c r="D24" s="75">
        <v>13977436</v>
      </c>
      <c r="E24" s="75">
        <v>4793065</v>
      </c>
      <c r="F24" s="75">
        <v>18770501</v>
      </c>
      <c r="G24" s="75">
        <v>67816</v>
      </c>
      <c r="H24" s="75">
        <v>8832798</v>
      </c>
      <c r="I24" s="75">
        <v>710225</v>
      </c>
      <c r="J24" s="75">
        <v>29230689</v>
      </c>
    </row>
    <row r="25" spans="1:17" ht="25.5" customHeight="1" x14ac:dyDescent="0.2">
      <c r="A25" s="85" t="s">
        <v>454</v>
      </c>
      <c r="B25" s="74"/>
      <c r="C25" s="75"/>
      <c r="D25" s="75"/>
      <c r="E25" s="75"/>
      <c r="F25" s="75"/>
      <c r="G25" s="75"/>
      <c r="H25" s="75"/>
      <c r="I25" s="75"/>
      <c r="J25" s="75"/>
    </row>
    <row r="26" spans="1:17" ht="15.75" customHeight="1" x14ac:dyDescent="0.2">
      <c r="A26" s="74"/>
      <c r="B26" s="74" t="s">
        <v>455</v>
      </c>
      <c r="C26" s="75">
        <v>6386417</v>
      </c>
      <c r="D26" s="75">
        <v>10027049</v>
      </c>
      <c r="E26" s="75"/>
      <c r="F26" s="75">
        <v>10027049</v>
      </c>
      <c r="G26" s="75">
        <v>8037869</v>
      </c>
      <c r="H26" s="75">
        <v>0</v>
      </c>
      <c r="I26" s="75">
        <v>0</v>
      </c>
      <c r="J26" s="75">
        <v>24451335</v>
      </c>
    </row>
    <row r="27" spans="1:17" ht="15.75" customHeight="1" x14ac:dyDescent="0.2">
      <c r="A27" s="82"/>
      <c r="B27" s="82" t="s">
        <v>456</v>
      </c>
      <c r="C27" s="75">
        <v>2649365</v>
      </c>
      <c r="D27" s="75">
        <v>37692109</v>
      </c>
      <c r="E27" s="75">
        <v>11462999</v>
      </c>
      <c r="F27" s="75">
        <v>49155108</v>
      </c>
      <c r="G27" s="75">
        <v>337690</v>
      </c>
      <c r="H27" s="75">
        <v>1573856</v>
      </c>
      <c r="I27" s="75">
        <v>1669826</v>
      </c>
      <c r="J27" s="75">
        <v>55385845</v>
      </c>
    </row>
    <row r="28" spans="1:17" ht="15.75" customHeight="1" x14ac:dyDescent="0.2">
      <c r="A28" s="88" t="s">
        <v>457</v>
      </c>
      <c r="B28" s="87"/>
      <c r="C28" s="75"/>
      <c r="D28" s="75"/>
      <c r="E28" s="75">
        <v>0</v>
      </c>
      <c r="F28" s="75"/>
      <c r="G28" s="75"/>
      <c r="H28" s="75"/>
      <c r="I28" s="75"/>
      <c r="J28" s="75"/>
    </row>
    <row r="29" spans="1:17" ht="25.5" customHeight="1" x14ac:dyDescent="0.2">
      <c r="A29" s="87"/>
      <c r="B29" s="89" t="s">
        <v>458</v>
      </c>
      <c r="C29" s="75">
        <v>657725</v>
      </c>
      <c r="D29" s="75">
        <v>5935653</v>
      </c>
      <c r="E29" s="75">
        <v>498935</v>
      </c>
      <c r="F29" s="75">
        <v>6434588</v>
      </c>
      <c r="G29" s="75">
        <v>342893</v>
      </c>
      <c r="H29" s="75">
        <v>455122</v>
      </c>
      <c r="I29" s="75">
        <v>44417</v>
      </c>
      <c r="J29" s="75">
        <v>7934745</v>
      </c>
    </row>
    <row r="30" spans="1:17" ht="15.75" customHeight="1" x14ac:dyDescent="0.2">
      <c r="A30" s="87"/>
      <c r="B30" s="87" t="s">
        <v>459</v>
      </c>
      <c r="C30" s="75">
        <v>1599609</v>
      </c>
      <c r="D30" s="75">
        <v>7318276</v>
      </c>
      <c r="E30" s="75">
        <v>1498158</v>
      </c>
      <c r="F30" s="75">
        <v>8816434</v>
      </c>
      <c r="G30" s="75">
        <v>1495999</v>
      </c>
      <c r="H30" s="75">
        <v>261186</v>
      </c>
      <c r="I30" s="75">
        <v>211082</v>
      </c>
      <c r="J30" s="75">
        <v>12384310</v>
      </c>
    </row>
    <row r="31" spans="1:17" ht="15.75" customHeight="1" x14ac:dyDescent="0.2">
      <c r="A31" s="87"/>
      <c r="B31" s="87" t="s">
        <v>460</v>
      </c>
      <c r="C31" s="75">
        <v>10612</v>
      </c>
      <c r="D31" s="75">
        <v>219451</v>
      </c>
      <c r="E31" s="75">
        <v>64939</v>
      </c>
      <c r="F31" s="75">
        <v>284390</v>
      </c>
      <c r="G31" s="75">
        <v>1</v>
      </c>
      <c r="H31" s="75">
        <v>545</v>
      </c>
      <c r="I31" s="75">
        <v>9662</v>
      </c>
      <c r="J31" s="75">
        <v>305210</v>
      </c>
    </row>
    <row r="32" spans="1:17" ht="15.75" customHeight="1" x14ac:dyDescent="0.2">
      <c r="A32" s="87"/>
      <c r="B32" s="87" t="s">
        <v>228</v>
      </c>
      <c r="C32" s="75">
        <v>181480</v>
      </c>
      <c r="D32" s="75">
        <v>2167616</v>
      </c>
      <c r="E32" s="75">
        <v>293106</v>
      </c>
      <c r="F32" s="75">
        <v>2460722</v>
      </c>
      <c r="G32" s="75">
        <v>-8085</v>
      </c>
      <c r="H32" s="75">
        <v>112980</v>
      </c>
      <c r="I32" s="75">
        <v>43040</v>
      </c>
      <c r="J32" s="75">
        <v>2790137</v>
      </c>
    </row>
    <row r="33" spans="1:19" ht="15.75" customHeight="1" x14ac:dyDescent="0.2">
      <c r="A33" s="88" t="s">
        <v>461</v>
      </c>
      <c r="B33" s="87"/>
      <c r="C33" s="75">
        <v>21613761</v>
      </c>
      <c r="D33" s="75">
        <v>213472875</v>
      </c>
      <c r="E33" s="75">
        <v>60907333</v>
      </c>
      <c r="F33" s="75">
        <v>274380208</v>
      </c>
      <c r="G33" s="75">
        <v>11195193</v>
      </c>
      <c r="H33" s="75">
        <v>15897253</v>
      </c>
      <c r="I33" s="75">
        <v>8868264</v>
      </c>
      <c r="J33" s="75">
        <v>331954679</v>
      </c>
    </row>
    <row r="34" spans="1:19" ht="15.75" customHeight="1" x14ac:dyDescent="0.2">
      <c r="A34" s="115"/>
      <c r="B34" s="115"/>
      <c r="C34" s="75"/>
      <c r="D34" s="75"/>
      <c r="E34" s="75">
        <v>0</v>
      </c>
      <c r="F34" s="75">
        <v>0</v>
      </c>
      <c r="G34" s="75"/>
      <c r="H34" s="75"/>
      <c r="I34" s="75"/>
      <c r="J34" s="75">
        <v>0</v>
      </c>
    </row>
    <row r="35" spans="1:19" ht="15.75" customHeight="1" thickBot="1" x14ac:dyDescent="0.25">
      <c r="A35" s="172" t="s">
        <v>337</v>
      </c>
      <c r="B35" s="172"/>
      <c r="C35" s="172">
        <v>13341639</v>
      </c>
      <c r="D35" s="172">
        <v>-10935166</v>
      </c>
      <c r="E35" s="172">
        <v>-33396953</v>
      </c>
      <c r="F35" s="172">
        <v>-44332119</v>
      </c>
      <c r="G35" s="172">
        <v>35973117</v>
      </c>
      <c r="H35" s="172">
        <v>1996966</v>
      </c>
      <c r="I35" s="172">
        <v>-6707166</v>
      </c>
      <c r="J35" s="172">
        <v>272437</v>
      </c>
    </row>
    <row r="36" spans="1:19" ht="3" customHeight="1" thickTop="1" x14ac:dyDescent="0.2">
      <c r="A36" s="75"/>
      <c r="B36" s="75"/>
      <c r="C36" s="75"/>
      <c r="D36" s="75"/>
      <c r="E36" s="75"/>
      <c r="F36" s="75"/>
      <c r="G36" s="75"/>
      <c r="H36" s="75"/>
      <c r="I36" s="75"/>
      <c r="J36" s="75"/>
    </row>
    <row r="37" spans="1:19" ht="20.25" customHeight="1" x14ac:dyDescent="0.2">
      <c r="A37" s="1180" t="s">
        <v>469</v>
      </c>
      <c r="B37" s="1180"/>
      <c r="C37" s="1180"/>
      <c r="D37" s="1180"/>
      <c r="E37" s="1180"/>
      <c r="F37" s="1180"/>
      <c r="G37" s="1180"/>
      <c r="H37" s="1180"/>
      <c r="I37" s="1180"/>
      <c r="J37" s="1180"/>
    </row>
    <row r="38" spans="1:19" x14ac:dyDescent="0.2">
      <c r="A38" s="925" t="s">
        <v>515</v>
      </c>
      <c r="B38" s="925"/>
      <c r="C38" s="925"/>
      <c r="D38" s="925"/>
      <c r="E38" s="925"/>
      <c r="F38" s="925"/>
      <c r="G38" s="925"/>
      <c r="H38" s="925"/>
      <c r="I38" s="925"/>
      <c r="J38" s="925"/>
    </row>
    <row r="39" spans="1:19" x14ac:dyDescent="0.2">
      <c r="K39" s="31"/>
      <c r="L39" s="31"/>
      <c r="M39" s="31"/>
      <c r="N39" s="31"/>
      <c r="O39" s="31"/>
      <c r="P39" s="31"/>
      <c r="Q39" s="31"/>
      <c r="R39" s="31"/>
      <c r="S39" s="31"/>
    </row>
    <row r="40" spans="1:19" x14ac:dyDescent="0.2">
      <c r="K40" s="31"/>
      <c r="L40" s="31"/>
      <c r="M40" s="31"/>
      <c r="N40" s="31"/>
      <c r="O40" s="31"/>
      <c r="P40" s="31"/>
      <c r="Q40" s="31"/>
      <c r="R40" s="31"/>
      <c r="S40" s="31"/>
    </row>
    <row r="41" spans="1:19" s="59" customFormat="1" x14ac:dyDescent="0.2">
      <c r="A41" s="1229"/>
      <c r="B41" s="1229"/>
      <c r="C41" s="1229"/>
      <c r="D41" s="1229"/>
      <c r="E41" s="1229"/>
      <c r="F41" s="1229"/>
    </row>
    <row r="42" spans="1:19" s="5" customFormat="1" ht="35.25" customHeight="1" x14ac:dyDescent="0.2">
      <c r="A42" s="1114" t="s">
        <v>1274</v>
      </c>
      <c r="B42" s="1114"/>
      <c r="C42" s="1114"/>
      <c r="D42" s="1114"/>
      <c r="E42" s="1114"/>
      <c r="F42" s="1114"/>
    </row>
    <row r="43" spans="1:19" s="5" customFormat="1" ht="18" customHeight="1" thickBot="1" x14ac:dyDescent="0.25">
      <c r="A43" s="868"/>
      <c r="B43" s="868"/>
      <c r="C43" s="865"/>
      <c r="D43" s="865"/>
      <c r="E43" s="865"/>
      <c r="F43" s="865"/>
    </row>
    <row r="44" spans="1:19" ht="19.5" customHeight="1" thickTop="1" thickBot="1" x14ac:dyDescent="0.25">
      <c r="A44" s="927" t="s">
        <v>574</v>
      </c>
      <c r="B44" s="928" t="s">
        <v>18</v>
      </c>
      <c r="C44" s="929" t="s">
        <v>465</v>
      </c>
      <c r="D44" s="929"/>
      <c r="E44" s="929" t="s">
        <v>448</v>
      </c>
      <c r="F44" s="929"/>
    </row>
    <row r="45" spans="1:19" ht="50.25" customHeight="1" thickTop="1" thickBot="1" x14ac:dyDescent="0.25">
      <c r="A45" s="927"/>
      <c r="B45" s="928"/>
      <c r="C45" s="175" t="s">
        <v>463</v>
      </c>
      <c r="D45" s="175" t="s">
        <v>464</v>
      </c>
      <c r="E45" s="175" t="s">
        <v>466</v>
      </c>
      <c r="F45" s="175" t="s">
        <v>450</v>
      </c>
    </row>
    <row r="46" spans="1:19" ht="15" customHeight="1" thickTop="1" x14ac:dyDescent="0.2">
      <c r="A46" s="103"/>
      <c r="B46" s="104"/>
      <c r="C46" s="105"/>
      <c r="D46" s="105"/>
      <c r="E46" s="105"/>
    </row>
    <row r="47" spans="1:19" ht="15" customHeight="1" x14ac:dyDescent="0.2">
      <c r="A47" s="121" t="s">
        <v>359</v>
      </c>
      <c r="B47" s="21">
        <v>332227116</v>
      </c>
      <c r="C47" s="21">
        <v>302944425.94442993</v>
      </c>
      <c r="D47" s="21">
        <v>1804180.3672199999</v>
      </c>
      <c r="E47" s="21">
        <v>5005380.7874600021</v>
      </c>
      <c r="F47" s="21">
        <v>22473129.429239985</v>
      </c>
    </row>
    <row r="48" spans="1:19" ht="15" customHeight="1" x14ac:dyDescent="0.2">
      <c r="A48" s="107"/>
      <c r="B48" s="21"/>
      <c r="C48" s="21"/>
      <c r="D48" s="21"/>
      <c r="E48" s="21"/>
    </row>
    <row r="49" spans="1:6" ht="15" customHeight="1" x14ac:dyDescent="0.2">
      <c r="A49" s="122" t="s">
        <v>19</v>
      </c>
      <c r="B49" s="21">
        <v>4241851.7847300004</v>
      </c>
      <c r="C49" s="21">
        <v>4172061.31274</v>
      </c>
      <c r="D49" s="21">
        <v>2674.4544999999998</v>
      </c>
      <c r="E49" s="21">
        <v>6186.8879800000004</v>
      </c>
      <c r="F49" s="21">
        <v>60929.129509999999</v>
      </c>
    </row>
    <row r="50" spans="1:6" ht="15" customHeight="1" x14ac:dyDescent="0.2">
      <c r="A50" s="122" t="s">
        <v>20</v>
      </c>
      <c r="B50" s="21">
        <v>13092341.64126</v>
      </c>
      <c r="C50" s="21">
        <v>12696304.15227</v>
      </c>
      <c r="D50" s="21">
        <v>41768.115159999994</v>
      </c>
      <c r="E50" s="21">
        <v>14340.77555</v>
      </c>
      <c r="F50" s="21">
        <v>339928.59827999998</v>
      </c>
    </row>
    <row r="51" spans="1:6" ht="15" customHeight="1" x14ac:dyDescent="0.2">
      <c r="A51" s="122" t="s">
        <v>21</v>
      </c>
      <c r="B51" s="21">
        <v>2552136.8841800005</v>
      </c>
      <c r="C51" s="21">
        <v>2482764.7435400002</v>
      </c>
      <c r="D51" s="21">
        <v>16647.419300000001</v>
      </c>
      <c r="E51" s="21">
        <v>5735.2665399999996</v>
      </c>
      <c r="F51" s="21">
        <v>46989.4548</v>
      </c>
    </row>
    <row r="52" spans="1:6" ht="15" customHeight="1" x14ac:dyDescent="0.2">
      <c r="A52" s="122" t="s">
        <v>22</v>
      </c>
      <c r="B52" s="21">
        <v>3901420.5782999997</v>
      </c>
      <c r="C52" s="21">
        <v>3563080.20921</v>
      </c>
      <c r="D52" s="21">
        <v>9650.1931000000004</v>
      </c>
      <c r="E52" s="21">
        <v>4495.4861500000006</v>
      </c>
      <c r="F52" s="21">
        <v>324194.68983999995</v>
      </c>
    </row>
    <row r="53" spans="1:6" ht="15" customHeight="1" x14ac:dyDescent="0.2">
      <c r="A53" s="122" t="s">
        <v>23</v>
      </c>
      <c r="B53" s="21">
        <v>12517108.703089999</v>
      </c>
      <c r="C53" s="21">
        <v>12251271.175209999</v>
      </c>
      <c r="D53" s="21">
        <v>59198.228009999999</v>
      </c>
      <c r="E53" s="21">
        <v>22157.047149999999</v>
      </c>
      <c r="F53" s="21">
        <v>184482.25271999999</v>
      </c>
    </row>
    <row r="54" spans="1:6" ht="15" customHeight="1" x14ac:dyDescent="0.2">
      <c r="A54" s="122" t="s">
        <v>24</v>
      </c>
      <c r="B54" s="21">
        <v>2082912.1944199998</v>
      </c>
      <c r="C54" s="21">
        <v>1998361.0004799999</v>
      </c>
      <c r="D54" s="21">
        <v>15525.502060000001</v>
      </c>
      <c r="E54" s="21">
        <v>8224.1302799999994</v>
      </c>
      <c r="F54" s="21">
        <v>60801.561600000001</v>
      </c>
    </row>
    <row r="55" spans="1:6" ht="15" customHeight="1" x14ac:dyDescent="0.2">
      <c r="A55" s="122" t="s">
        <v>25</v>
      </c>
      <c r="B55" s="21">
        <v>3498281.9348599999</v>
      </c>
      <c r="C55" s="21">
        <v>3391450.5641899998</v>
      </c>
      <c r="D55" s="21">
        <v>25511.669149999998</v>
      </c>
      <c r="E55" s="21">
        <v>8230.2238200000011</v>
      </c>
      <c r="F55" s="21">
        <v>73089.477700000003</v>
      </c>
    </row>
    <row r="56" spans="1:6" ht="15" customHeight="1" x14ac:dyDescent="0.2">
      <c r="A56" s="122" t="s">
        <v>26</v>
      </c>
      <c r="B56" s="21">
        <v>12915116.199139997</v>
      </c>
      <c r="C56" s="21">
        <v>12671648.395709999</v>
      </c>
      <c r="D56" s="21">
        <v>91545.345709999994</v>
      </c>
      <c r="E56" s="21">
        <v>24688.908609999999</v>
      </c>
      <c r="F56" s="21">
        <v>127233.54910999999</v>
      </c>
    </row>
    <row r="57" spans="1:6" ht="15" customHeight="1" x14ac:dyDescent="0.2">
      <c r="A57" s="123" t="s">
        <v>27</v>
      </c>
      <c r="B57" s="21">
        <v>20344409.32051</v>
      </c>
      <c r="C57" s="21">
        <v>0</v>
      </c>
      <c r="D57" s="21">
        <v>62470.346030000001</v>
      </c>
      <c r="E57" s="21">
        <v>4438777.7536700005</v>
      </c>
      <c r="F57" s="21">
        <v>15843161.22081</v>
      </c>
    </row>
    <row r="58" spans="1:6" ht="15" customHeight="1" x14ac:dyDescent="0.2">
      <c r="A58" s="26" t="s">
        <v>1175</v>
      </c>
      <c r="B58" s="21">
        <v>30512039.575469997</v>
      </c>
      <c r="C58" s="21">
        <v>29992278.155189998</v>
      </c>
      <c r="D58" s="21">
        <v>57963.229960000004</v>
      </c>
      <c r="E58" s="21">
        <v>51980.847829999999</v>
      </c>
      <c r="F58" s="21">
        <v>409817.34249000007</v>
      </c>
    </row>
    <row r="59" spans="1:6" ht="15" customHeight="1" x14ac:dyDescent="0.2">
      <c r="A59" s="26" t="s">
        <v>1176</v>
      </c>
      <c r="B59" s="21">
        <v>31089012.964630004</v>
      </c>
      <c r="C59" s="21">
        <v>30108784.191610001</v>
      </c>
      <c r="D59" s="21">
        <v>190521.03512999997</v>
      </c>
      <c r="E59" s="21">
        <v>62385.561000000002</v>
      </c>
      <c r="F59" s="21">
        <v>727322.17689</v>
      </c>
    </row>
    <row r="60" spans="1:6" ht="15" customHeight="1" x14ac:dyDescent="0.2">
      <c r="A60" s="26" t="s">
        <v>28</v>
      </c>
      <c r="B60" s="21">
        <v>3592293.1650899998</v>
      </c>
      <c r="C60" s="21">
        <v>3466262.11</v>
      </c>
      <c r="D60" s="21">
        <v>34668.848619999997</v>
      </c>
      <c r="E60" s="21">
        <v>9734.4026599999997</v>
      </c>
      <c r="F60" s="21">
        <v>81627.803809999998</v>
      </c>
    </row>
    <row r="61" spans="1:6" ht="15" customHeight="1" x14ac:dyDescent="0.2">
      <c r="A61" s="26" t="s">
        <v>29</v>
      </c>
      <c r="B61" s="21">
        <v>13152786.03609</v>
      </c>
      <c r="C61" s="21">
        <v>12861245.277309999</v>
      </c>
      <c r="D61" s="21">
        <v>63656.467340000003</v>
      </c>
      <c r="E61" s="21">
        <v>19501.007460000001</v>
      </c>
      <c r="F61" s="21">
        <v>208383.28397999998</v>
      </c>
    </row>
    <row r="62" spans="1:6" ht="15" customHeight="1" x14ac:dyDescent="0.2">
      <c r="A62" s="26" t="s">
        <v>30</v>
      </c>
      <c r="B62" s="21">
        <v>3029643.9460699996</v>
      </c>
      <c r="C62" s="21">
        <v>2729369.2612299998</v>
      </c>
      <c r="D62" s="21">
        <v>22551.209350000001</v>
      </c>
      <c r="E62" s="21">
        <v>11090.14601</v>
      </c>
      <c r="F62" s="21">
        <v>266633.32948000001</v>
      </c>
    </row>
    <row r="63" spans="1:6" ht="15" customHeight="1" x14ac:dyDescent="0.2">
      <c r="A63" s="26" t="s">
        <v>31</v>
      </c>
      <c r="B63" s="21">
        <v>3834315.2199300001</v>
      </c>
      <c r="C63" s="21">
        <v>3710965.1679400001</v>
      </c>
      <c r="D63" s="21">
        <v>30260.445399999997</v>
      </c>
      <c r="E63" s="21">
        <v>9418.6753399999998</v>
      </c>
      <c r="F63" s="21">
        <v>83670.931249999994</v>
      </c>
    </row>
    <row r="64" spans="1:6" ht="15" customHeight="1" x14ac:dyDescent="0.2">
      <c r="A64" s="26" t="s">
        <v>32</v>
      </c>
      <c r="B64" s="21">
        <v>24394072.350339994</v>
      </c>
      <c r="C64" s="21">
        <v>23691283.858689997</v>
      </c>
      <c r="D64" s="21">
        <v>93309.93965</v>
      </c>
      <c r="E64" s="21">
        <v>39247.393710000004</v>
      </c>
      <c r="F64" s="21">
        <v>570231.15828999993</v>
      </c>
    </row>
    <row r="65" spans="1:6" ht="15" customHeight="1" x14ac:dyDescent="0.2">
      <c r="A65" s="26" t="s">
        <v>566</v>
      </c>
      <c r="B65" s="21">
        <v>14686374.9155</v>
      </c>
      <c r="C65" s="21">
        <v>14197359.960790001</v>
      </c>
      <c r="D65" s="21">
        <v>137414.17418</v>
      </c>
      <c r="E65" s="21">
        <v>29452.43821</v>
      </c>
      <c r="F65" s="21">
        <v>322148.34232</v>
      </c>
    </row>
    <row r="66" spans="1:6" ht="15" customHeight="1" x14ac:dyDescent="0.2">
      <c r="A66" s="26" t="s">
        <v>1182</v>
      </c>
      <c r="B66" s="21">
        <v>10246169.882160001</v>
      </c>
      <c r="C66" s="21">
        <v>10025437.737059999</v>
      </c>
      <c r="D66" s="21">
        <v>12277.683560000001</v>
      </c>
      <c r="E66" s="21">
        <v>13735.545529999999</v>
      </c>
      <c r="F66" s="21">
        <v>194718.91600999999</v>
      </c>
    </row>
    <row r="67" spans="1:6" ht="15" customHeight="1" x14ac:dyDescent="0.2">
      <c r="A67" s="122" t="s">
        <v>33</v>
      </c>
      <c r="B67" s="21">
        <v>6401663.8617500002</v>
      </c>
      <c r="C67" s="21">
        <v>6287588.0858399998</v>
      </c>
      <c r="D67" s="21">
        <v>22564.347120000002</v>
      </c>
      <c r="E67" s="21">
        <v>12469.71358</v>
      </c>
      <c r="F67" s="21">
        <v>79041.715209999995</v>
      </c>
    </row>
    <row r="68" spans="1:6" ht="15" customHeight="1" x14ac:dyDescent="0.2">
      <c r="A68" s="122" t="s">
        <v>34</v>
      </c>
      <c r="B68" s="21">
        <v>3913670.7314200001</v>
      </c>
      <c r="C68" s="21">
        <v>3649692.1141900001</v>
      </c>
      <c r="D68" s="21">
        <v>181767.36434999999</v>
      </c>
      <c r="E68" s="21">
        <v>12098.76585</v>
      </c>
      <c r="F68" s="21">
        <v>70112.487030000004</v>
      </c>
    </row>
    <row r="69" spans="1:6" ht="15" customHeight="1" x14ac:dyDescent="0.2">
      <c r="A69" s="122" t="s">
        <v>35</v>
      </c>
      <c r="B69" s="21">
        <v>2093728.0545100002</v>
      </c>
      <c r="C69" s="21">
        <v>1995467.29391</v>
      </c>
      <c r="D69" s="21">
        <v>9522.3398699999998</v>
      </c>
      <c r="E69" s="21">
        <v>8309.6561099999999</v>
      </c>
      <c r="F69" s="21">
        <v>80428.764620000002</v>
      </c>
    </row>
    <row r="70" spans="1:6" ht="15" customHeight="1" x14ac:dyDescent="0.2">
      <c r="A70" s="122" t="s">
        <v>36</v>
      </c>
      <c r="B70" s="21">
        <v>25670604.979060002</v>
      </c>
      <c r="C70" s="21">
        <v>25081157.085580003</v>
      </c>
      <c r="D70" s="21">
        <v>135110.09711999999</v>
      </c>
      <c r="E70" s="21">
        <v>36213.720409999994</v>
      </c>
      <c r="F70" s="102">
        <v>418124.07594999997</v>
      </c>
    </row>
    <row r="71" spans="1:6" ht="15" customHeight="1" x14ac:dyDescent="0.2">
      <c r="A71" s="122" t="s">
        <v>37</v>
      </c>
      <c r="B71" s="21">
        <v>3170775.6513100001</v>
      </c>
      <c r="C71" s="21">
        <v>3071538.8555700001</v>
      </c>
      <c r="D71" s="21">
        <v>37772.837650000001</v>
      </c>
      <c r="E71" s="21">
        <v>9485.08439</v>
      </c>
      <c r="F71" s="21">
        <v>51978.873700000004</v>
      </c>
    </row>
    <row r="72" spans="1:6" ht="15" customHeight="1" x14ac:dyDescent="0.2">
      <c r="A72" s="122" t="s">
        <v>38</v>
      </c>
      <c r="B72" s="21">
        <v>9189708.0485399999</v>
      </c>
      <c r="C72" s="21">
        <v>8911459.3102599997</v>
      </c>
      <c r="D72" s="21">
        <v>70802.021840000001</v>
      </c>
      <c r="E72" s="21">
        <v>15610.10994</v>
      </c>
      <c r="F72" s="21">
        <v>191836.60649999999</v>
      </c>
    </row>
    <row r="73" spans="1:6" ht="15" customHeight="1" x14ac:dyDescent="0.2">
      <c r="A73" s="122" t="s">
        <v>39</v>
      </c>
      <c r="B73" s="21">
        <v>8389086.4138099998</v>
      </c>
      <c r="C73" s="21">
        <v>8265720.7315699998</v>
      </c>
      <c r="D73" s="21">
        <v>14995.5074</v>
      </c>
      <c r="E73" s="21">
        <v>9318.4590100000005</v>
      </c>
      <c r="F73" s="21">
        <v>99051.715830000001</v>
      </c>
    </row>
    <row r="74" spans="1:6" ht="15" customHeight="1" x14ac:dyDescent="0.2">
      <c r="A74" s="122" t="s">
        <v>40</v>
      </c>
      <c r="B74" s="21">
        <v>4937735.7936399998</v>
      </c>
      <c r="C74" s="21">
        <v>4778084.1499499995</v>
      </c>
      <c r="D74" s="21">
        <v>8058.2055700000001</v>
      </c>
      <c r="E74" s="21">
        <v>7626.6266399999995</v>
      </c>
      <c r="F74" s="21">
        <v>143966.81147999997</v>
      </c>
    </row>
    <row r="75" spans="1:6" ht="15" customHeight="1" x14ac:dyDescent="0.2">
      <c r="A75" s="122" t="s">
        <v>41</v>
      </c>
      <c r="B75" s="21">
        <v>6177596.9599599997</v>
      </c>
      <c r="C75" s="21">
        <v>6085518.0972299995</v>
      </c>
      <c r="D75" s="21">
        <v>12274.89343</v>
      </c>
      <c r="E75" s="21">
        <v>10261.00531</v>
      </c>
      <c r="F75" s="21">
        <v>69542.963989999989</v>
      </c>
    </row>
    <row r="76" spans="1:6" ht="15" customHeight="1" x14ac:dyDescent="0.2">
      <c r="A76" s="122" t="s">
        <v>42</v>
      </c>
      <c r="B76" s="21">
        <v>7332644.4335500002</v>
      </c>
      <c r="C76" s="21">
        <v>7066504.3104999997</v>
      </c>
      <c r="D76" s="21">
        <v>59880.422770000005</v>
      </c>
      <c r="E76" s="21">
        <v>16706.711329999998</v>
      </c>
      <c r="F76" s="21">
        <v>189552.98895</v>
      </c>
    </row>
    <row r="77" spans="1:6" ht="15" customHeight="1" x14ac:dyDescent="0.2">
      <c r="A77" s="122" t="s">
        <v>43</v>
      </c>
      <c r="B77" s="21">
        <v>8942609.4416900016</v>
      </c>
      <c r="C77" s="21">
        <v>8645985.7006700002</v>
      </c>
      <c r="D77" s="21">
        <v>63387.012040000001</v>
      </c>
      <c r="E77" s="21">
        <v>19108.669570000002</v>
      </c>
      <c r="F77" s="21">
        <v>214128.05940999999</v>
      </c>
    </row>
    <row r="78" spans="1:6" ht="15" customHeight="1" x14ac:dyDescent="0.2">
      <c r="A78" s="122" t="s">
        <v>44</v>
      </c>
      <c r="B78" s="21">
        <v>3535757.3314100001</v>
      </c>
      <c r="C78" s="21">
        <v>3459467.6195300003</v>
      </c>
      <c r="D78" s="21">
        <v>11819.28925</v>
      </c>
      <c r="E78" s="21">
        <v>5213.2001799999998</v>
      </c>
      <c r="F78" s="21">
        <v>59257.222450000001</v>
      </c>
    </row>
    <row r="79" spans="1:6" ht="15" customHeight="1" x14ac:dyDescent="0.2">
      <c r="A79" s="122" t="s">
        <v>45</v>
      </c>
      <c r="B79" s="21">
        <v>10657320.447920002</v>
      </c>
      <c r="C79" s="21">
        <v>10345254.903410001</v>
      </c>
      <c r="D79" s="21">
        <v>11467.295279999998</v>
      </c>
      <c r="E79" s="21">
        <v>12737.044179999999</v>
      </c>
      <c r="F79" s="21">
        <v>287861.20504999999</v>
      </c>
    </row>
    <row r="80" spans="1:6" ht="15" customHeight="1" x14ac:dyDescent="0.2">
      <c r="A80" s="122" t="s">
        <v>46</v>
      </c>
      <c r="B80" s="21">
        <v>1402779.7266299999</v>
      </c>
      <c r="C80" s="21">
        <v>1338216.2419499999</v>
      </c>
      <c r="D80" s="21">
        <v>30312.208360000001</v>
      </c>
      <c r="E80" s="21">
        <v>6384.2590499999997</v>
      </c>
      <c r="F80" s="21">
        <v>27867.01727</v>
      </c>
    </row>
    <row r="81" spans="1:19" ht="15" customHeight="1" x14ac:dyDescent="0.2">
      <c r="A81" s="122" t="s">
        <v>47</v>
      </c>
      <c r="B81" s="21">
        <v>7806944.6201100005</v>
      </c>
      <c r="C81" s="21">
        <v>7536082.4404300004</v>
      </c>
      <c r="D81" s="21">
        <v>52262.436689999995</v>
      </c>
      <c r="E81" s="21">
        <v>13960.538070000001</v>
      </c>
      <c r="F81" s="21">
        <v>204639.20491999999</v>
      </c>
    </row>
    <row r="82" spans="1:19" ht="15" customHeight="1" x14ac:dyDescent="0.2">
      <c r="A82" s="122" t="s">
        <v>48</v>
      </c>
      <c r="B82" s="21">
        <v>5181761.6592899999</v>
      </c>
      <c r="C82" s="21">
        <v>4935764.4860299993</v>
      </c>
      <c r="D82" s="21">
        <v>53286.727020000006</v>
      </c>
      <c r="E82" s="21">
        <v>10449.872820000001</v>
      </c>
      <c r="F82" s="21">
        <v>182260.57342</v>
      </c>
    </row>
    <row r="83" spans="1:19" ht="15" customHeight="1" x14ac:dyDescent="0.2">
      <c r="A83" s="122" t="s">
        <v>49</v>
      </c>
      <c r="B83" s="21">
        <v>4837864.7577599995</v>
      </c>
      <c r="C83" s="21">
        <v>4694077.6306400001</v>
      </c>
      <c r="D83" s="21">
        <v>36837.783240000004</v>
      </c>
      <c r="E83" s="21">
        <v>12907.7534</v>
      </c>
      <c r="F83" s="21">
        <v>94041.590479999999</v>
      </c>
    </row>
    <row r="84" spans="1:19" ht="15" customHeight="1" thickBot="1" x14ac:dyDescent="0.25">
      <c r="A84" s="122" t="s">
        <v>50</v>
      </c>
      <c r="B84" s="21">
        <v>2902576.3202200001</v>
      </c>
      <c r="C84" s="21">
        <v>2786919.6140000001</v>
      </c>
      <c r="D84" s="21">
        <v>24445.272010000001</v>
      </c>
      <c r="E84" s="21">
        <v>7137.1001200000001</v>
      </c>
      <c r="F84" s="21">
        <v>84074.334090000004</v>
      </c>
    </row>
    <row r="85" spans="1:19" ht="6.75" customHeight="1" thickTop="1" x14ac:dyDescent="0.2">
      <c r="A85" s="125"/>
      <c r="B85" s="28"/>
      <c r="C85" s="28"/>
      <c r="D85" s="28"/>
      <c r="E85" s="28"/>
      <c r="F85" s="28"/>
    </row>
    <row r="86" spans="1:19" ht="26.25" customHeight="1" x14ac:dyDescent="0.2">
      <c r="A86" s="1228" t="s">
        <v>513</v>
      </c>
      <c r="B86" s="1228"/>
      <c r="C86" s="1228"/>
      <c r="D86" s="1228"/>
      <c r="E86" s="1228"/>
      <c r="F86" s="1228"/>
      <c r="G86" s="126"/>
      <c r="H86" s="126"/>
      <c r="I86" s="126"/>
      <c r="J86" s="126"/>
      <c r="K86" s="126"/>
      <c r="L86" s="126"/>
      <c r="M86" s="54"/>
      <c r="N86" s="127"/>
      <c r="O86" s="128"/>
      <c r="P86" s="127"/>
      <c r="Q86" s="54"/>
      <c r="R86" s="54"/>
      <c r="S86" s="31"/>
    </row>
    <row r="87" spans="1:19" ht="36.75" customHeight="1" x14ac:dyDescent="0.2">
      <c r="A87" s="1227" t="s">
        <v>575</v>
      </c>
      <c r="B87" s="1227"/>
      <c r="C87" s="1227"/>
      <c r="D87" s="1227"/>
      <c r="E87" s="1227"/>
      <c r="F87" s="1227"/>
      <c r="G87" s="129"/>
      <c r="H87" s="129"/>
      <c r="I87" s="129"/>
      <c r="J87" s="129"/>
      <c r="K87" s="129"/>
      <c r="L87" s="129"/>
      <c r="M87" s="129"/>
      <c r="N87" s="129"/>
      <c r="O87" s="129"/>
      <c r="P87" s="129"/>
      <c r="Q87" s="129"/>
      <c r="R87" s="129"/>
    </row>
    <row r="88" spans="1:19" ht="30" customHeight="1" x14ac:dyDescent="0.2">
      <c r="A88" s="1227" t="s">
        <v>469</v>
      </c>
      <c r="B88" s="1227"/>
      <c r="C88" s="1227"/>
      <c r="D88" s="1227"/>
      <c r="E88" s="1227"/>
      <c r="F88" s="1227"/>
      <c r="G88" s="130"/>
      <c r="H88" s="130"/>
      <c r="I88" s="130"/>
      <c r="J88" s="130"/>
      <c r="K88" s="130"/>
      <c r="L88" s="130"/>
      <c r="M88" s="58"/>
      <c r="N88" s="58"/>
      <c r="O88" s="58"/>
      <c r="P88" s="58"/>
      <c r="Q88" s="58"/>
      <c r="R88" s="58"/>
    </row>
    <row r="89" spans="1:19" x14ac:dyDescent="0.2">
      <c r="A89" s="614"/>
      <c r="B89" s="614"/>
      <c r="C89" s="614"/>
      <c r="D89" s="614"/>
      <c r="E89" s="614"/>
      <c r="F89" s="614"/>
      <c r="G89" s="130"/>
      <c r="H89" s="130"/>
      <c r="I89" s="130"/>
      <c r="J89" s="130"/>
      <c r="K89" s="130"/>
      <c r="L89" s="130"/>
      <c r="M89" s="58"/>
      <c r="N89" s="58"/>
      <c r="O89" s="58"/>
      <c r="P89" s="58"/>
      <c r="Q89" s="58"/>
      <c r="R89" s="58"/>
    </row>
    <row r="90" spans="1:19" x14ac:dyDescent="0.2">
      <c r="A90" s="614"/>
      <c r="B90" s="614"/>
      <c r="C90" s="614"/>
      <c r="D90" s="614"/>
      <c r="E90" s="614"/>
      <c r="F90" s="614"/>
      <c r="G90" s="130"/>
      <c r="H90" s="130"/>
      <c r="I90" s="130"/>
      <c r="J90" s="130"/>
      <c r="K90" s="130"/>
      <c r="L90" s="130"/>
      <c r="M90" s="58"/>
      <c r="N90" s="58"/>
      <c r="O90" s="58"/>
      <c r="P90" s="58"/>
      <c r="Q90" s="58"/>
      <c r="R90" s="58"/>
    </row>
    <row r="91" spans="1:19" x14ac:dyDescent="0.2"/>
    <row r="92" spans="1:19" s="634" customFormat="1" ht="35.1" customHeight="1" x14ac:dyDescent="0.2">
      <c r="A92" s="935" t="s">
        <v>1319</v>
      </c>
      <c r="B92" s="935"/>
      <c r="C92" s="935"/>
      <c r="D92" s="935"/>
      <c r="E92" s="935"/>
      <c r="F92" s="935"/>
      <c r="G92" s="935"/>
      <c r="H92" s="935"/>
      <c r="I92" s="935"/>
      <c r="J92" s="935"/>
      <c r="K92" s="935"/>
      <c r="L92" s="935"/>
      <c r="M92" s="935"/>
    </row>
    <row r="93" spans="1:19" s="634" customFormat="1" ht="18" customHeight="1" thickBot="1" x14ac:dyDescent="0.25">
      <c r="A93" s="845"/>
      <c r="B93" s="845"/>
      <c r="C93" s="845"/>
      <c r="D93" s="845"/>
      <c r="E93" s="845"/>
      <c r="F93" s="845"/>
      <c r="G93" s="845"/>
      <c r="H93" s="845"/>
      <c r="I93" s="845"/>
      <c r="J93" s="845"/>
      <c r="K93" s="845"/>
      <c r="L93" s="845"/>
      <c r="M93" s="845"/>
    </row>
    <row r="94" spans="1:19" ht="31.5" customHeight="1" thickTop="1" x14ac:dyDescent="0.2">
      <c r="A94" s="936" t="s">
        <v>574</v>
      </c>
      <c r="B94" s="7"/>
      <c r="C94" s="936" t="s">
        <v>453</v>
      </c>
      <c r="D94" s="936"/>
      <c r="E94" s="936"/>
      <c r="F94" s="6"/>
      <c r="G94" s="936" t="s">
        <v>467</v>
      </c>
      <c r="H94" s="6"/>
      <c r="I94" s="936" t="s">
        <v>457</v>
      </c>
      <c r="J94" s="936"/>
      <c r="K94" s="936"/>
      <c r="L94" s="936"/>
      <c r="M94" s="940" t="s">
        <v>187</v>
      </c>
    </row>
    <row r="95" spans="1:19" ht="15.75" thickBot="1" x14ac:dyDescent="0.25">
      <c r="A95" s="937"/>
      <c r="B95" s="10"/>
      <c r="C95" s="939"/>
      <c r="D95" s="939"/>
      <c r="E95" s="939"/>
      <c r="F95" s="9"/>
      <c r="G95" s="939"/>
      <c r="H95" s="9"/>
      <c r="I95" s="939"/>
      <c r="J95" s="939"/>
      <c r="K95" s="939"/>
      <c r="L95" s="939"/>
      <c r="M95" s="941"/>
    </row>
    <row r="96" spans="1:19" ht="16.5" customHeight="1" x14ac:dyDescent="0.2">
      <c r="A96" s="937"/>
      <c r="B96" s="937" t="s">
        <v>229</v>
      </c>
      <c r="C96" s="941" t="s">
        <v>360</v>
      </c>
      <c r="D96" s="941" t="s">
        <v>462</v>
      </c>
      <c r="E96" s="941" t="s">
        <v>114</v>
      </c>
      <c r="F96" s="11"/>
      <c r="G96" s="941" t="s">
        <v>456</v>
      </c>
      <c r="H96" s="11"/>
      <c r="I96" s="941" t="s">
        <v>458</v>
      </c>
      <c r="J96" s="941" t="s">
        <v>459</v>
      </c>
      <c r="K96" s="941" t="s">
        <v>522</v>
      </c>
      <c r="L96" s="941" t="s">
        <v>416</v>
      </c>
      <c r="M96" s="941"/>
    </row>
    <row r="97" spans="1:15" ht="16.5" customHeight="1" x14ac:dyDescent="0.2">
      <c r="A97" s="937"/>
      <c r="B97" s="937"/>
      <c r="C97" s="941"/>
      <c r="D97" s="941"/>
      <c r="E97" s="941"/>
      <c r="F97" s="11"/>
      <c r="G97" s="941"/>
      <c r="H97" s="11"/>
      <c r="I97" s="941"/>
      <c r="J97" s="941"/>
      <c r="K97" s="941"/>
      <c r="L97" s="941"/>
      <c r="M97" s="941"/>
    </row>
    <row r="98" spans="1:15" ht="15" customHeight="1" x14ac:dyDescent="0.2">
      <c r="A98" s="937"/>
      <c r="B98" s="937"/>
      <c r="C98" s="941"/>
      <c r="D98" s="941"/>
      <c r="E98" s="941"/>
      <c r="F98" s="11"/>
      <c r="G98" s="941"/>
      <c r="H98" s="11"/>
      <c r="I98" s="941"/>
      <c r="J98" s="941"/>
      <c r="K98" s="941" t="s">
        <v>364</v>
      </c>
      <c r="L98" s="941" t="s">
        <v>365</v>
      </c>
      <c r="M98" s="941"/>
    </row>
    <row r="99" spans="1:15" ht="35.25" customHeight="1" x14ac:dyDescent="0.2">
      <c r="A99" s="937"/>
      <c r="B99" s="937"/>
      <c r="C99" s="941"/>
      <c r="D99" s="941"/>
      <c r="E99" s="941"/>
      <c r="F99" s="11"/>
      <c r="G99" s="941"/>
      <c r="H99" s="11"/>
      <c r="I99" s="941"/>
      <c r="J99" s="941"/>
      <c r="K99" s="941"/>
      <c r="L99" s="941"/>
      <c r="M99" s="941"/>
    </row>
    <row r="100" spans="1:15" ht="0.75" customHeight="1" thickBot="1" x14ac:dyDescent="0.25">
      <c r="A100" s="938"/>
      <c r="B100" s="938"/>
      <c r="C100" s="942"/>
      <c r="D100" s="942"/>
      <c r="E100" s="942"/>
      <c r="F100" s="12"/>
      <c r="G100" s="942"/>
      <c r="H100" s="12"/>
      <c r="I100" s="942"/>
      <c r="J100" s="942"/>
      <c r="K100" s="942"/>
      <c r="L100" s="942"/>
      <c r="M100" s="942"/>
    </row>
    <row r="101" spans="1:15" ht="15.75" thickTop="1" x14ac:dyDescent="0.2">
      <c r="A101" s="9"/>
      <c r="B101" s="9"/>
      <c r="C101" s="9"/>
      <c r="D101" s="9"/>
      <c r="E101" s="9"/>
      <c r="F101" s="9"/>
      <c r="G101" s="9"/>
      <c r="H101" s="9"/>
      <c r="I101" s="9"/>
      <c r="J101" s="9"/>
      <c r="K101" s="9"/>
      <c r="L101" s="9"/>
      <c r="M101" s="9"/>
    </row>
    <row r="102" spans="1:15" x14ac:dyDescent="0.2">
      <c r="A102" s="13" t="s">
        <v>359</v>
      </c>
      <c r="B102" s="21">
        <v>331954678.99655998</v>
      </c>
      <c r="C102" s="21">
        <v>151009047.85414997</v>
      </c>
      <c r="D102" s="21">
        <v>48463360.275129989</v>
      </c>
      <c r="E102" s="21">
        <v>29230688.900139995</v>
      </c>
      <c r="F102" s="21"/>
      <c r="G102" s="21">
        <v>79837179.891939998</v>
      </c>
      <c r="H102" s="21"/>
      <c r="I102" s="21">
        <v>7934743.5706700021</v>
      </c>
      <c r="J102" s="21">
        <v>12384310.999310004</v>
      </c>
      <c r="K102" s="21">
        <v>305210.20545000001</v>
      </c>
      <c r="L102" s="21">
        <v>2790137.2997699999</v>
      </c>
      <c r="M102" s="21">
        <v>272437</v>
      </c>
      <c r="N102" s="185"/>
    </row>
    <row r="103" spans="1:15" x14ac:dyDescent="0.2">
      <c r="A103" s="101"/>
      <c r="B103" s="21"/>
      <c r="C103" s="21"/>
      <c r="D103" s="21"/>
      <c r="E103" s="21"/>
      <c r="F103" s="21"/>
      <c r="G103" s="21"/>
      <c r="H103" s="21"/>
      <c r="I103" s="21"/>
      <c r="J103" s="21"/>
      <c r="K103" s="21"/>
      <c r="L103" s="21"/>
      <c r="M103" s="21"/>
      <c r="N103" s="185"/>
    </row>
    <row r="104" spans="1:15" x14ac:dyDescent="0.2">
      <c r="A104" s="22" t="s">
        <v>19</v>
      </c>
      <c r="B104" s="21">
        <v>4152781.1854000003</v>
      </c>
      <c r="C104" s="21">
        <v>1964895.3515000001</v>
      </c>
      <c r="D104" s="21">
        <v>726896.38369000005</v>
      </c>
      <c r="E104" s="21">
        <v>427390.39335000003</v>
      </c>
      <c r="F104" s="21"/>
      <c r="G104" s="21">
        <v>889274.07987999998</v>
      </c>
      <c r="H104" s="21"/>
      <c r="I104" s="21">
        <v>46723.48921</v>
      </c>
      <c r="J104" s="21">
        <v>97622.613500000007</v>
      </c>
      <c r="K104" s="21">
        <v>-5076.5877699999992</v>
      </c>
      <c r="L104" s="21">
        <v>5055.4620400000003</v>
      </c>
      <c r="M104" s="21">
        <v>89070.599330000114</v>
      </c>
      <c r="N104" s="185"/>
      <c r="O104" s="185"/>
    </row>
    <row r="105" spans="1:15" x14ac:dyDescent="0.2">
      <c r="A105" s="22" t="s">
        <v>20</v>
      </c>
      <c r="B105" s="21">
        <v>12610870.665089998</v>
      </c>
      <c r="C105" s="21">
        <v>6236843.1892200001</v>
      </c>
      <c r="D105" s="21">
        <v>1674768.6759800001</v>
      </c>
      <c r="E105" s="21">
        <v>1004223.14941</v>
      </c>
      <c r="F105" s="21"/>
      <c r="G105" s="21">
        <v>2910101.1269099996</v>
      </c>
      <c r="H105" s="21"/>
      <c r="I105" s="21">
        <v>469628.62725999998</v>
      </c>
      <c r="J105" s="21">
        <v>239518.41816999999</v>
      </c>
      <c r="K105" s="21">
        <v>28979.784460000003</v>
      </c>
      <c r="L105" s="21">
        <v>46807.693679999997</v>
      </c>
      <c r="M105" s="21">
        <v>481470.97617000155</v>
      </c>
      <c r="N105" s="185"/>
      <c r="O105" s="185"/>
    </row>
    <row r="106" spans="1:15" x14ac:dyDescent="0.2">
      <c r="A106" s="22" t="s">
        <v>21</v>
      </c>
      <c r="B106" s="21">
        <v>2994563.6149900006</v>
      </c>
      <c r="C106" s="21">
        <v>1795302.8341400002</v>
      </c>
      <c r="D106" s="21">
        <v>308166.08360000001</v>
      </c>
      <c r="E106" s="21">
        <v>283330.25686999998</v>
      </c>
      <c r="F106" s="21"/>
      <c r="G106" s="21">
        <v>470330.20082999999</v>
      </c>
      <c r="H106" s="21"/>
      <c r="I106" s="21">
        <v>51829.727869999995</v>
      </c>
      <c r="J106" s="21">
        <v>69614.933069999999</v>
      </c>
      <c r="K106" s="21">
        <v>1162.79918</v>
      </c>
      <c r="L106" s="21">
        <v>14826.779430000001</v>
      </c>
      <c r="M106" s="21">
        <v>-442426.7308100001</v>
      </c>
      <c r="N106" s="185"/>
      <c r="O106" s="185"/>
    </row>
    <row r="107" spans="1:15" x14ac:dyDescent="0.2">
      <c r="A107" s="22" t="s">
        <v>22</v>
      </c>
      <c r="B107" s="21">
        <v>2562398.3213500003</v>
      </c>
      <c r="C107" s="21">
        <v>1154636.2821600002</v>
      </c>
      <c r="D107" s="21">
        <v>198939.72849000001</v>
      </c>
      <c r="E107" s="21">
        <v>143275.08096000002</v>
      </c>
      <c r="F107" s="21"/>
      <c r="G107" s="21">
        <v>516875.89025</v>
      </c>
      <c r="H107" s="21"/>
      <c r="I107" s="21">
        <v>447117.75779</v>
      </c>
      <c r="J107" s="21">
        <v>54237.748249999997</v>
      </c>
      <c r="K107" s="21">
        <v>37662.323349999999</v>
      </c>
      <c r="L107" s="21">
        <v>9653.5100999999995</v>
      </c>
      <c r="M107" s="21">
        <v>1339022.2569499994</v>
      </c>
      <c r="N107" s="185"/>
      <c r="O107" s="185"/>
    </row>
    <row r="108" spans="1:15" x14ac:dyDescent="0.2">
      <c r="A108" s="22" t="s">
        <v>23</v>
      </c>
      <c r="B108" s="21">
        <v>12234693.87324</v>
      </c>
      <c r="C108" s="21">
        <v>5416016.3163400004</v>
      </c>
      <c r="D108" s="21">
        <v>1902608.4739999999</v>
      </c>
      <c r="E108" s="21">
        <v>895096.38945000002</v>
      </c>
      <c r="F108" s="21"/>
      <c r="G108" s="21">
        <v>3434248.4869599999</v>
      </c>
      <c r="H108" s="21"/>
      <c r="I108" s="21">
        <v>227328.16639</v>
      </c>
      <c r="J108" s="21">
        <v>261168.33549</v>
      </c>
      <c r="K108" s="21">
        <v>18058.78961</v>
      </c>
      <c r="L108" s="21">
        <v>80168.914999999994</v>
      </c>
      <c r="M108" s="21">
        <v>282414.8298499994</v>
      </c>
      <c r="N108" s="185"/>
      <c r="O108" s="185"/>
    </row>
    <row r="109" spans="1:15" x14ac:dyDescent="0.2">
      <c r="A109" s="22" t="s">
        <v>24</v>
      </c>
      <c r="B109" s="21">
        <v>2484682.5962999999</v>
      </c>
      <c r="C109" s="21">
        <v>1223114.84329</v>
      </c>
      <c r="D109" s="21">
        <v>297716.00072000001</v>
      </c>
      <c r="E109" s="21">
        <v>271516.95874000003</v>
      </c>
      <c r="F109" s="21"/>
      <c r="G109" s="21">
        <v>563126.54053999996</v>
      </c>
      <c r="H109" s="21"/>
      <c r="I109" s="21">
        <v>45213.830479999997</v>
      </c>
      <c r="J109" s="21">
        <v>61132.29322</v>
      </c>
      <c r="K109" s="21">
        <v>609.25364999999999</v>
      </c>
      <c r="L109" s="21">
        <v>22252.875660000002</v>
      </c>
      <c r="M109" s="21">
        <v>-401770.40188000002</v>
      </c>
      <c r="N109" s="185"/>
      <c r="O109" s="185"/>
    </row>
    <row r="110" spans="1:15" x14ac:dyDescent="0.2">
      <c r="A110" s="22" t="s">
        <v>25</v>
      </c>
      <c r="B110" s="21">
        <v>4021952.3966200002</v>
      </c>
      <c r="C110" s="21">
        <v>1964833.36944</v>
      </c>
      <c r="D110" s="21">
        <v>573018.8036799999</v>
      </c>
      <c r="E110" s="21">
        <v>380953.30061000003</v>
      </c>
      <c r="F110" s="21"/>
      <c r="G110" s="21">
        <v>890387.25337000005</v>
      </c>
      <c r="H110" s="21"/>
      <c r="I110" s="21">
        <v>86520.792400000006</v>
      </c>
      <c r="J110" s="21">
        <v>96229.390650000001</v>
      </c>
      <c r="K110" s="21">
        <v>4927.3051799999994</v>
      </c>
      <c r="L110" s="21">
        <v>25082.18129</v>
      </c>
      <c r="M110" s="21">
        <v>-523670.46176000033</v>
      </c>
      <c r="N110" s="185"/>
      <c r="O110" s="185"/>
    </row>
    <row r="111" spans="1:15" x14ac:dyDescent="0.2">
      <c r="A111" s="22" t="s">
        <v>26</v>
      </c>
      <c r="B111" s="21">
        <v>13465419.045700001</v>
      </c>
      <c r="C111" s="21">
        <v>6527204.5530399997</v>
      </c>
      <c r="D111" s="21">
        <v>1911190.3447400001</v>
      </c>
      <c r="E111" s="21">
        <v>1082737.3108599999</v>
      </c>
      <c r="F111" s="21"/>
      <c r="G111" s="21">
        <v>3418084.2385</v>
      </c>
      <c r="H111" s="21"/>
      <c r="I111" s="21">
        <v>146103.17395</v>
      </c>
      <c r="J111" s="21">
        <v>277513.25281999999</v>
      </c>
      <c r="K111" s="21">
        <v>5376.4254500000006</v>
      </c>
      <c r="L111" s="21">
        <v>97209.746339999998</v>
      </c>
      <c r="M111" s="21">
        <v>-550302.84656000324</v>
      </c>
      <c r="N111" s="185"/>
      <c r="O111" s="185"/>
    </row>
    <row r="112" spans="1:15" x14ac:dyDescent="0.2">
      <c r="A112" s="25" t="s">
        <v>27</v>
      </c>
      <c r="B112" s="21">
        <v>18113925.604359999</v>
      </c>
      <c r="C112" s="21">
        <v>6036019.2509799991</v>
      </c>
      <c r="D112" s="21">
        <v>31785.97782</v>
      </c>
      <c r="E112" s="21">
        <v>3617369.3925600001</v>
      </c>
      <c r="F112" s="21"/>
      <c r="G112" s="21">
        <v>2947231.4860100001</v>
      </c>
      <c r="H112" s="21"/>
      <c r="I112" s="21">
        <v>43037.949409999994</v>
      </c>
      <c r="J112" s="21">
        <v>5402637.17772</v>
      </c>
      <c r="K112" s="21">
        <v>-6670.0105199999998</v>
      </c>
      <c r="L112" s="21">
        <v>42514.380380000002</v>
      </c>
      <c r="M112" s="21">
        <v>2230483.7161500007</v>
      </c>
      <c r="N112" s="185"/>
      <c r="O112" s="185"/>
    </row>
    <row r="113" spans="1:15" ht="16.5" x14ac:dyDescent="0.2">
      <c r="A113" s="26" t="s">
        <v>1175</v>
      </c>
      <c r="B113" s="21">
        <v>25537472.335499998</v>
      </c>
      <c r="C113" s="21">
        <v>12058052.892859999</v>
      </c>
      <c r="D113" s="21">
        <v>4039641.2649699999</v>
      </c>
      <c r="E113" s="21">
        <v>1709290.89493</v>
      </c>
      <c r="F113" s="21"/>
      <c r="G113" s="21">
        <v>6203787.9623099994</v>
      </c>
      <c r="H113" s="21"/>
      <c r="I113" s="21">
        <v>406599.11304000003</v>
      </c>
      <c r="J113" s="21">
        <v>619148.70723000006</v>
      </c>
      <c r="K113" s="21">
        <v>33046.889170000002</v>
      </c>
      <c r="L113" s="21">
        <v>467904.61099000002</v>
      </c>
      <c r="M113" s="21">
        <v>4974567.2399699986</v>
      </c>
      <c r="N113" s="185"/>
      <c r="O113" s="185"/>
    </row>
    <row r="114" spans="1:15" x14ac:dyDescent="0.2">
      <c r="A114" s="26" t="s">
        <v>562</v>
      </c>
      <c r="B114" s="21">
        <v>29993171.504950002</v>
      </c>
      <c r="C114" s="21">
        <v>13169864.39566</v>
      </c>
      <c r="D114" s="21">
        <v>4839371.1129299998</v>
      </c>
      <c r="E114" s="21">
        <v>2405496.6172000002</v>
      </c>
      <c r="F114" s="21"/>
      <c r="G114" s="21">
        <v>7319749.6653100001</v>
      </c>
      <c r="H114" s="21"/>
      <c r="I114" s="21">
        <v>1034763.12579</v>
      </c>
      <c r="J114" s="21">
        <v>670841.20687000011</v>
      </c>
      <c r="K114" s="21">
        <v>9584.6915500000014</v>
      </c>
      <c r="L114" s="21">
        <v>543500.68964</v>
      </c>
      <c r="M114" s="21">
        <v>1095841.4596800022</v>
      </c>
      <c r="N114" s="185"/>
      <c r="O114" s="185"/>
    </row>
    <row r="115" spans="1:15" x14ac:dyDescent="0.2">
      <c r="A115" s="26" t="s">
        <v>28</v>
      </c>
      <c r="B115" s="21">
        <v>4674240.8553100005</v>
      </c>
      <c r="C115" s="21">
        <v>2275149.2747</v>
      </c>
      <c r="D115" s="21">
        <v>739602.68912</v>
      </c>
      <c r="E115" s="21">
        <v>283612.22814999998</v>
      </c>
      <c r="F115" s="21"/>
      <c r="G115" s="21">
        <v>1129711.8755000001</v>
      </c>
      <c r="H115" s="21"/>
      <c r="I115" s="21">
        <v>88171.85699</v>
      </c>
      <c r="J115" s="21">
        <v>113559.83308</v>
      </c>
      <c r="K115" s="21">
        <v>1120.21056</v>
      </c>
      <c r="L115" s="21">
        <v>43312.887210000001</v>
      </c>
      <c r="M115" s="21">
        <v>-1081947.6902200007</v>
      </c>
      <c r="N115" s="185"/>
      <c r="O115" s="185"/>
    </row>
    <row r="116" spans="1:15" x14ac:dyDescent="0.2">
      <c r="A116" s="26" t="s">
        <v>29</v>
      </c>
      <c r="B116" s="21">
        <v>11236257.403860001</v>
      </c>
      <c r="C116" s="21">
        <v>4943015.6232299991</v>
      </c>
      <c r="D116" s="21">
        <v>2023295.59348</v>
      </c>
      <c r="E116" s="21">
        <v>940240.65587999998</v>
      </c>
      <c r="F116" s="21"/>
      <c r="G116" s="21">
        <v>2858913.9898200002</v>
      </c>
      <c r="H116" s="21"/>
      <c r="I116" s="21">
        <v>140036.78397999998</v>
      </c>
      <c r="J116" s="21">
        <v>240962.81044</v>
      </c>
      <c r="K116" s="21">
        <v>14286.019839999999</v>
      </c>
      <c r="L116" s="21">
        <v>75505.927190000002</v>
      </c>
      <c r="M116" s="21">
        <v>1916528.6322299987</v>
      </c>
      <c r="N116" s="185"/>
      <c r="O116" s="185"/>
    </row>
    <row r="117" spans="1:15" x14ac:dyDescent="0.2">
      <c r="A117" s="26" t="s">
        <v>30</v>
      </c>
      <c r="B117" s="21">
        <v>4596278.4804300005</v>
      </c>
      <c r="C117" s="21">
        <v>2190701.47431</v>
      </c>
      <c r="D117" s="21">
        <v>557215.30116999999</v>
      </c>
      <c r="E117" s="21">
        <v>679465.41214000003</v>
      </c>
      <c r="F117" s="21"/>
      <c r="G117" s="21">
        <v>971213.38890999998</v>
      </c>
      <c r="H117" s="21"/>
      <c r="I117" s="21">
        <v>62523.513340000005</v>
      </c>
      <c r="J117" s="21">
        <v>103919.26436</v>
      </c>
      <c r="K117" s="21">
        <v>3109.0457799999999</v>
      </c>
      <c r="L117" s="21">
        <v>28131.080420000002</v>
      </c>
      <c r="M117" s="21">
        <v>-1566634.5343600009</v>
      </c>
      <c r="N117" s="185"/>
      <c r="O117" s="185"/>
    </row>
    <row r="118" spans="1:15" x14ac:dyDescent="0.2">
      <c r="A118" s="26" t="s">
        <v>31</v>
      </c>
      <c r="B118" s="21">
        <v>4058757.18347</v>
      </c>
      <c r="C118" s="21">
        <v>1864946.56073</v>
      </c>
      <c r="D118" s="21">
        <v>498743.24150999996</v>
      </c>
      <c r="E118" s="21">
        <v>385950.17202</v>
      </c>
      <c r="F118" s="21"/>
      <c r="G118" s="21">
        <v>1132978.5648299998</v>
      </c>
      <c r="H118" s="21"/>
      <c r="I118" s="21">
        <v>50177.015619999998</v>
      </c>
      <c r="J118" s="21">
        <v>91355.940780000004</v>
      </c>
      <c r="K118" s="21">
        <v>515.84014000000002</v>
      </c>
      <c r="L118" s="21">
        <v>34089.847840000002</v>
      </c>
      <c r="M118" s="21">
        <v>-224441.96353999991</v>
      </c>
      <c r="N118" s="185"/>
      <c r="O118" s="185"/>
    </row>
    <row r="119" spans="1:15" x14ac:dyDescent="0.2">
      <c r="A119" s="26" t="s">
        <v>32</v>
      </c>
      <c r="B119" s="21">
        <v>25656207.339080002</v>
      </c>
      <c r="C119" s="21">
        <v>11477620.379180001</v>
      </c>
      <c r="D119" s="21">
        <v>4508872.35769</v>
      </c>
      <c r="E119" s="21">
        <v>1986381.75507</v>
      </c>
      <c r="F119" s="21"/>
      <c r="G119" s="21">
        <v>6258693.3290900001</v>
      </c>
      <c r="H119" s="21"/>
      <c r="I119" s="21">
        <v>724237.95634000003</v>
      </c>
      <c r="J119" s="21">
        <v>554273.29087000003</v>
      </c>
      <c r="K119" s="21">
        <v>17303.50115</v>
      </c>
      <c r="L119" s="21">
        <v>128824.76969</v>
      </c>
      <c r="M119" s="21">
        <v>-1262134.9887400083</v>
      </c>
      <c r="N119" s="185"/>
      <c r="O119" s="185"/>
    </row>
    <row r="120" spans="1:15" ht="16.5" x14ac:dyDescent="0.2">
      <c r="A120" s="26" t="s">
        <v>1181</v>
      </c>
      <c r="B120" s="21">
        <v>17358380.658150002</v>
      </c>
      <c r="C120" s="21">
        <v>8262402.5902800001</v>
      </c>
      <c r="D120" s="21">
        <v>2299448.2175799999</v>
      </c>
      <c r="E120" s="21">
        <v>1387868.80559</v>
      </c>
      <c r="F120" s="21"/>
      <c r="G120" s="102">
        <v>4421054.0239899997</v>
      </c>
      <c r="H120" s="102"/>
      <c r="I120" s="21">
        <v>397940.53600999998</v>
      </c>
      <c r="J120" s="21">
        <v>429047.84452999994</v>
      </c>
      <c r="K120" s="21">
        <v>3979.3437999999996</v>
      </c>
      <c r="L120" s="21">
        <v>156639.29637</v>
      </c>
      <c r="M120" s="21">
        <v>-2672005.7426500022</v>
      </c>
      <c r="N120" s="185"/>
      <c r="O120" s="185"/>
    </row>
    <row r="121" spans="1:15" ht="16.5" x14ac:dyDescent="0.2">
      <c r="A121" s="26" t="s">
        <v>1182</v>
      </c>
      <c r="B121" s="21">
        <v>10073711.04019</v>
      </c>
      <c r="C121" s="21">
        <v>4814564.1738</v>
      </c>
      <c r="D121" s="21">
        <v>1381423.95169</v>
      </c>
      <c r="E121" s="21">
        <v>957254.53312000004</v>
      </c>
      <c r="F121" s="21"/>
      <c r="G121" s="21">
        <v>2250847.2225100002</v>
      </c>
      <c r="H121" s="21"/>
      <c r="I121" s="21">
        <v>365676.48387</v>
      </c>
      <c r="J121" s="21">
        <v>252399.77722999998</v>
      </c>
      <c r="K121" s="21">
        <v>21578.645760000003</v>
      </c>
      <c r="L121" s="21">
        <v>29966.252210000002</v>
      </c>
      <c r="M121" s="21">
        <v>172458.84197000042</v>
      </c>
      <c r="N121" s="185"/>
      <c r="O121" s="185"/>
    </row>
    <row r="122" spans="1:15" x14ac:dyDescent="0.2">
      <c r="A122" s="22" t="s">
        <v>33</v>
      </c>
      <c r="B122" s="21">
        <v>7419383.4065000014</v>
      </c>
      <c r="C122" s="21">
        <v>3096063.7093500001</v>
      </c>
      <c r="D122" s="21">
        <v>1226828.40683</v>
      </c>
      <c r="E122" s="21">
        <v>776436.73951999994</v>
      </c>
      <c r="F122" s="21"/>
      <c r="G122" s="21">
        <v>1920599.3812500001</v>
      </c>
      <c r="H122" s="21"/>
      <c r="I122" s="21">
        <v>192153.20236000002</v>
      </c>
      <c r="J122" s="21">
        <v>158142.12127</v>
      </c>
      <c r="K122" s="21">
        <v>9015.4049300000006</v>
      </c>
      <c r="L122" s="21">
        <v>40144.440990000003</v>
      </c>
      <c r="M122" s="21">
        <v>-1017719.5447500013</v>
      </c>
      <c r="N122" s="185"/>
      <c r="O122" s="185"/>
    </row>
    <row r="123" spans="1:15" x14ac:dyDescent="0.2">
      <c r="A123" s="22" t="s">
        <v>34</v>
      </c>
      <c r="B123" s="21">
        <v>5043561.2831499996</v>
      </c>
      <c r="C123" s="21">
        <v>2164082.89524</v>
      </c>
      <c r="D123" s="21">
        <v>670965.76270000008</v>
      </c>
      <c r="E123" s="21">
        <v>601322.65065999993</v>
      </c>
      <c r="F123" s="21"/>
      <c r="G123" s="21">
        <v>1332507.5728699998</v>
      </c>
      <c r="H123" s="21"/>
      <c r="I123" s="21">
        <v>134196.06776999999</v>
      </c>
      <c r="J123" s="21">
        <v>110675.71875</v>
      </c>
      <c r="K123" s="21">
        <v>1008.90148</v>
      </c>
      <c r="L123" s="21">
        <v>28801.713680000001</v>
      </c>
      <c r="M123" s="21">
        <v>-1129890.5517299995</v>
      </c>
      <c r="N123" s="185"/>
      <c r="O123" s="185"/>
    </row>
    <row r="124" spans="1:15" x14ac:dyDescent="0.2">
      <c r="A124" s="22" t="s">
        <v>35</v>
      </c>
      <c r="B124" s="21">
        <v>2955704.3700299994</v>
      </c>
      <c r="C124" s="21">
        <v>1436222.43065</v>
      </c>
      <c r="D124" s="21">
        <v>414980.30682999996</v>
      </c>
      <c r="E124" s="21">
        <v>267323.07351000002</v>
      </c>
      <c r="F124" s="21"/>
      <c r="G124" s="21">
        <v>705139.18141999992</v>
      </c>
      <c r="H124" s="21"/>
      <c r="I124" s="21">
        <v>49739.739759999997</v>
      </c>
      <c r="J124" s="21">
        <v>71919.55949</v>
      </c>
      <c r="K124" s="21">
        <v>-797.03690000000006</v>
      </c>
      <c r="L124" s="21">
        <v>11177.11527</v>
      </c>
      <c r="M124" s="21">
        <v>-861976.31551999925</v>
      </c>
      <c r="N124" s="185"/>
      <c r="O124" s="185"/>
    </row>
    <row r="125" spans="1:15" x14ac:dyDescent="0.2">
      <c r="A125" s="22" t="s">
        <v>36</v>
      </c>
      <c r="B125" s="21">
        <v>21457964.827299997</v>
      </c>
      <c r="C125" s="21">
        <v>9739562.0477999989</v>
      </c>
      <c r="D125" s="21">
        <v>3805489.9988600002</v>
      </c>
      <c r="E125" s="21">
        <v>1371346.8743</v>
      </c>
      <c r="F125" s="21"/>
      <c r="G125" s="21">
        <v>5337419.4803999998</v>
      </c>
      <c r="H125" s="21"/>
      <c r="I125" s="21">
        <v>384694.36732999998</v>
      </c>
      <c r="J125" s="21">
        <v>435830.81004000001</v>
      </c>
      <c r="K125" s="21">
        <v>12136.771630000001</v>
      </c>
      <c r="L125" s="21">
        <v>371484.47694000002</v>
      </c>
      <c r="M125" s="21">
        <v>4212640.1517600045</v>
      </c>
      <c r="N125" s="185"/>
      <c r="O125" s="185"/>
    </row>
    <row r="126" spans="1:15" x14ac:dyDescent="0.2">
      <c r="A126" s="22" t="s">
        <v>37</v>
      </c>
      <c r="B126" s="21">
        <v>3331356.1422400004</v>
      </c>
      <c r="C126" s="21">
        <v>1606239.4318900001</v>
      </c>
      <c r="D126" s="21">
        <v>423443.18763</v>
      </c>
      <c r="E126" s="21">
        <v>300209.43166</v>
      </c>
      <c r="F126" s="21"/>
      <c r="G126" s="21">
        <v>847990.37907000002</v>
      </c>
      <c r="H126" s="21"/>
      <c r="I126" s="21">
        <v>33862.936869999998</v>
      </c>
      <c r="J126" s="21">
        <v>79560.275040000008</v>
      </c>
      <c r="K126" s="21">
        <v>4982.9498099999992</v>
      </c>
      <c r="L126" s="21">
        <v>35067.55027</v>
      </c>
      <c r="M126" s="21">
        <v>-160580.49093000032</v>
      </c>
      <c r="N126" s="185"/>
      <c r="O126" s="185"/>
    </row>
    <row r="127" spans="1:15" x14ac:dyDescent="0.2">
      <c r="A127" s="22" t="s">
        <v>38</v>
      </c>
      <c r="B127" s="21">
        <v>10214679.00454</v>
      </c>
      <c r="C127" s="21">
        <v>4504167.9279399998</v>
      </c>
      <c r="D127" s="21">
        <v>1698338.3102899999</v>
      </c>
      <c r="E127" s="21">
        <v>650718.14632000006</v>
      </c>
      <c r="F127" s="21"/>
      <c r="G127" s="21">
        <v>2824951.2157700001</v>
      </c>
      <c r="H127" s="21"/>
      <c r="I127" s="21">
        <v>261006.69235</v>
      </c>
      <c r="J127" s="21">
        <v>219282.72474000001</v>
      </c>
      <c r="K127" s="21">
        <v>3489.0574100000003</v>
      </c>
      <c r="L127" s="21">
        <v>52724.92972</v>
      </c>
      <c r="M127" s="21">
        <v>-1024970.9560000002</v>
      </c>
      <c r="N127" s="185"/>
      <c r="O127" s="185"/>
    </row>
    <row r="128" spans="1:15" x14ac:dyDescent="0.2">
      <c r="A128" s="22" t="s">
        <v>39</v>
      </c>
      <c r="B128" s="21">
        <v>4842812.80492</v>
      </c>
      <c r="C128" s="21">
        <v>2051832.6106099999</v>
      </c>
      <c r="D128" s="21">
        <v>699972.04005999991</v>
      </c>
      <c r="E128" s="21">
        <v>488462.68657000002</v>
      </c>
      <c r="F128" s="21"/>
      <c r="G128" s="21">
        <v>1409992.30608</v>
      </c>
      <c r="H128" s="21"/>
      <c r="I128" s="21">
        <v>67185.319930000012</v>
      </c>
      <c r="J128" s="21">
        <v>104628.55931999999</v>
      </c>
      <c r="K128" s="21">
        <v>4657.4361699999999</v>
      </c>
      <c r="L128" s="21">
        <v>16081.84618</v>
      </c>
      <c r="M128" s="21">
        <v>3546273.6088899998</v>
      </c>
      <c r="N128" s="185"/>
      <c r="O128" s="185"/>
    </row>
    <row r="129" spans="1:20" x14ac:dyDescent="0.2">
      <c r="A129" s="22" t="s">
        <v>40</v>
      </c>
      <c r="B129" s="21">
        <v>4297419.7341200002</v>
      </c>
      <c r="C129" s="21">
        <v>2361016.6608200003</v>
      </c>
      <c r="D129" s="21">
        <v>513124.95529000001</v>
      </c>
      <c r="E129" s="21">
        <v>365810.99904000002</v>
      </c>
      <c r="F129" s="21"/>
      <c r="G129" s="21">
        <v>665277.77158000006</v>
      </c>
      <c r="H129" s="21"/>
      <c r="I129" s="21">
        <v>278555.46038</v>
      </c>
      <c r="J129" s="21">
        <v>98740.865059999996</v>
      </c>
      <c r="K129" s="21">
        <v>1559.8364199999999</v>
      </c>
      <c r="L129" s="21">
        <v>13333.185529999999</v>
      </c>
      <c r="M129" s="21">
        <v>640316.05951999966</v>
      </c>
      <c r="N129" s="185"/>
      <c r="O129" s="185"/>
    </row>
    <row r="130" spans="1:20" x14ac:dyDescent="0.2">
      <c r="A130" s="22" t="s">
        <v>41</v>
      </c>
      <c r="B130" s="21">
        <v>5722929.7308599995</v>
      </c>
      <c r="C130" s="21">
        <v>2575536.7845300003</v>
      </c>
      <c r="D130" s="21">
        <v>949479.81429999997</v>
      </c>
      <c r="E130" s="21">
        <v>451802.85230000003</v>
      </c>
      <c r="F130" s="21"/>
      <c r="G130" s="21">
        <v>1553240.0857800001</v>
      </c>
      <c r="H130" s="21"/>
      <c r="I130" s="21">
        <v>49440.749100000001</v>
      </c>
      <c r="J130" s="21">
        <v>129483.94312000001</v>
      </c>
      <c r="K130" s="21">
        <v>-1957.8566799999999</v>
      </c>
      <c r="L130" s="21">
        <v>15903.358410000001</v>
      </c>
      <c r="M130" s="21">
        <v>454667.22910000011</v>
      </c>
      <c r="N130" s="185"/>
      <c r="O130" s="185"/>
    </row>
    <row r="131" spans="1:20" x14ac:dyDescent="0.2">
      <c r="A131" s="22" t="s">
        <v>42</v>
      </c>
      <c r="B131" s="21">
        <v>9016051.8854900002</v>
      </c>
      <c r="C131" s="21">
        <v>3936317.0775199998</v>
      </c>
      <c r="D131" s="21">
        <v>1764307.5667900001</v>
      </c>
      <c r="E131" s="21">
        <v>712243.41350000002</v>
      </c>
      <c r="F131" s="21"/>
      <c r="G131" s="21">
        <v>2086392.6499600001</v>
      </c>
      <c r="H131" s="21"/>
      <c r="I131" s="21">
        <v>258408.06653000001</v>
      </c>
      <c r="J131" s="21">
        <v>192087.76001</v>
      </c>
      <c r="K131" s="21">
        <v>671.39996999999994</v>
      </c>
      <c r="L131" s="21">
        <v>65623.951209999999</v>
      </c>
      <c r="M131" s="21">
        <v>-1683407.4519400001</v>
      </c>
      <c r="N131" s="185"/>
      <c r="O131" s="185"/>
    </row>
    <row r="132" spans="1:20" x14ac:dyDescent="0.2">
      <c r="A132" s="22" t="s">
        <v>43</v>
      </c>
      <c r="B132" s="21">
        <v>11016950.470000003</v>
      </c>
      <c r="C132" s="21">
        <v>4934258.9170900006</v>
      </c>
      <c r="D132" s="21">
        <v>1977215.6183399998</v>
      </c>
      <c r="E132" s="21">
        <v>1229278.75196</v>
      </c>
      <c r="F132" s="21"/>
      <c r="G132" s="21">
        <v>2193034.6534899999</v>
      </c>
      <c r="H132" s="21"/>
      <c r="I132" s="21">
        <v>356090.44116000005</v>
      </c>
      <c r="J132" s="21">
        <v>242074.37815999999</v>
      </c>
      <c r="K132" s="21">
        <v>14606.47467</v>
      </c>
      <c r="L132" s="21">
        <v>70391.235130000001</v>
      </c>
      <c r="M132" s="21">
        <v>-2074341.0283100009</v>
      </c>
      <c r="N132" s="185"/>
      <c r="O132" s="185"/>
    </row>
    <row r="133" spans="1:20" x14ac:dyDescent="0.2">
      <c r="A133" s="22" t="s">
        <v>44</v>
      </c>
      <c r="B133" s="21">
        <v>3172936.3078800002</v>
      </c>
      <c r="C133" s="21">
        <v>1671445.38454</v>
      </c>
      <c r="D133" s="21">
        <v>378044.33280999999</v>
      </c>
      <c r="E133" s="21">
        <v>213038.13079</v>
      </c>
      <c r="F133" s="21"/>
      <c r="G133" s="21">
        <v>770516.10855</v>
      </c>
      <c r="H133" s="21"/>
      <c r="I133" s="21">
        <v>50140.376840000004</v>
      </c>
      <c r="J133" s="21">
        <v>71284.418439999994</v>
      </c>
      <c r="K133" s="21">
        <v>9648.0244700000003</v>
      </c>
      <c r="L133" s="21">
        <v>8819.5314399999988</v>
      </c>
      <c r="M133" s="21">
        <v>362821.02352999989</v>
      </c>
      <c r="N133" s="185"/>
      <c r="O133" s="185"/>
    </row>
    <row r="134" spans="1:20" x14ac:dyDescent="0.2">
      <c r="A134" s="22" t="s">
        <v>45</v>
      </c>
      <c r="B134" s="21">
        <v>10102124.265469998</v>
      </c>
      <c r="C134" s="21">
        <v>4378725.0459899995</v>
      </c>
      <c r="D134" s="21">
        <v>1426571.7895</v>
      </c>
      <c r="E134" s="21">
        <v>991448.91019000008</v>
      </c>
      <c r="F134" s="21"/>
      <c r="G134" s="21">
        <v>2668490.5006999997</v>
      </c>
      <c r="H134" s="21"/>
      <c r="I134" s="21">
        <v>389971.66668999998</v>
      </c>
      <c r="J134" s="21">
        <v>212292.25886</v>
      </c>
      <c r="K134" s="21">
        <v>10588.27615</v>
      </c>
      <c r="L134" s="21">
        <v>24035.81739</v>
      </c>
      <c r="M134" s="21">
        <v>555196.18245000392</v>
      </c>
      <c r="N134" s="185"/>
      <c r="O134" s="185"/>
    </row>
    <row r="135" spans="1:20" x14ac:dyDescent="0.2">
      <c r="A135" s="22" t="s">
        <v>46</v>
      </c>
      <c r="B135" s="21">
        <v>2108526.22744</v>
      </c>
      <c r="C135" s="21">
        <v>1093708.6021400001</v>
      </c>
      <c r="D135" s="21">
        <v>254844.78506999998</v>
      </c>
      <c r="E135" s="21">
        <v>171912.17155</v>
      </c>
      <c r="F135" s="21"/>
      <c r="G135" s="21">
        <v>488649.21463</v>
      </c>
      <c r="H135" s="21"/>
      <c r="I135" s="21">
        <v>30727.764729999999</v>
      </c>
      <c r="J135" s="21">
        <v>54705.37889</v>
      </c>
      <c r="K135" s="21">
        <v>1841.9884199999999</v>
      </c>
      <c r="L135" s="21">
        <v>12136.32201</v>
      </c>
      <c r="M135" s="21">
        <v>-705746.50081000011</v>
      </c>
      <c r="N135" s="185"/>
      <c r="O135" s="185"/>
    </row>
    <row r="136" spans="1:20" x14ac:dyDescent="0.2">
      <c r="A136" s="22" t="s">
        <v>47</v>
      </c>
      <c r="B136" s="21">
        <v>9271188.1589499991</v>
      </c>
      <c r="C136" s="21">
        <v>4222078.3384299995</v>
      </c>
      <c r="D136" s="21">
        <v>1464994.37415</v>
      </c>
      <c r="E136" s="21">
        <v>631142.91414999997</v>
      </c>
      <c r="F136" s="21"/>
      <c r="G136" s="21">
        <v>2508224.6503099999</v>
      </c>
      <c r="H136" s="21"/>
      <c r="I136" s="21">
        <v>181723.51481999998</v>
      </c>
      <c r="J136" s="21">
        <v>202109.56156999999</v>
      </c>
      <c r="K136" s="21">
        <v>177.48884000000001</v>
      </c>
      <c r="L136" s="21">
        <v>60737.316679999996</v>
      </c>
      <c r="M136" s="21">
        <v>-1464243.5388399987</v>
      </c>
      <c r="N136" s="185"/>
      <c r="O136" s="185"/>
    </row>
    <row r="137" spans="1:20" x14ac:dyDescent="0.2">
      <c r="A137" s="22" t="s">
        <v>48</v>
      </c>
      <c r="B137" s="21">
        <v>6480858.583420001</v>
      </c>
      <c r="C137" s="21">
        <v>3186087.2913600001</v>
      </c>
      <c r="D137" s="21">
        <v>729552.16868</v>
      </c>
      <c r="E137" s="21">
        <v>401806.22273000004</v>
      </c>
      <c r="F137" s="21"/>
      <c r="G137" s="21">
        <v>1799265.7175799999</v>
      </c>
      <c r="H137" s="21"/>
      <c r="I137" s="21">
        <v>142380.54774000001</v>
      </c>
      <c r="J137" s="21">
        <v>149951.93377</v>
      </c>
      <c r="K137" s="21">
        <v>21275.913260000001</v>
      </c>
      <c r="L137" s="21">
        <v>50538.7883</v>
      </c>
      <c r="M137" s="21">
        <v>-1299096.9241300011</v>
      </c>
      <c r="N137" s="185"/>
      <c r="O137" s="185"/>
    </row>
    <row r="138" spans="1:20" x14ac:dyDescent="0.2">
      <c r="A138" s="22" t="s">
        <v>49</v>
      </c>
      <c r="B138" s="21">
        <v>6771984.4943399988</v>
      </c>
      <c r="C138" s="21">
        <v>3381066.0129</v>
      </c>
      <c r="D138" s="21">
        <v>1048774.1286500001</v>
      </c>
      <c r="E138" s="21">
        <v>483537.31482999999</v>
      </c>
      <c r="F138" s="21"/>
      <c r="G138" s="21">
        <v>1499032.0675599999</v>
      </c>
      <c r="H138" s="21"/>
      <c r="I138" s="21">
        <v>167342.28794000001</v>
      </c>
      <c r="J138" s="21">
        <v>151451.52521000002</v>
      </c>
      <c r="K138" s="21">
        <v>731.42987000000005</v>
      </c>
      <c r="L138" s="21">
        <v>40049.727380000004</v>
      </c>
      <c r="M138" s="21">
        <v>-1934119.7365799993</v>
      </c>
      <c r="N138" s="185"/>
      <c r="O138" s="185"/>
    </row>
    <row r="139" spans="1:20" ht="15.75" thickBot="1" x14ac:dyDescent="0.25">
      <c r="A139" s="22" t="s">
        <v>50</v>
      </c>
      <c r="B139" s="21">
        <v>2902483.1959199999</v>
      </c>
      <c r="C139" s="21">
        <v>1295453.3304900001</v>
      </c>
      <c r="D139" s="21">
        <v>503728.52549000003</v>
      </c>
      <c r="E139" s="21">
        <v>281394.30964999995</v>
      </c>
      <c r="F139" s="21"/>
      <c r="G139" s="21">
        <v>639847.62942000001</v>
      </c>
      <c r="H139" s="21"/>
      <c r="I139" s="21">
        <v>73494.468629999988</v>
      </c>
      <c r="J139" s="21">
        <v>64906.369290000002</v>
      </c>
      <c r="K139" s="21">
        <v>22019.475190000001</v>
      </c>
      <c r="L139" s="21">
        <v>21639.087760000002</v>
      </c>
      <c r="M139" s="21">
        <v>93.12430000025779</v>
      </c>
      <c r="N139" s="185"/>
      <c r="O139" s="185"/>
    </row>
    <row r="140" spans="1:20" ht="5.25" customHeight="1" thickTop="1" x14ac:dyDescent="0.2">
      <c r="A140" s="27"/>
      <c r="B140" s="28"/>
      <c r="C140" s="28"/>
      <c r="D140" s="28"/>
      <c r="E140" s="28"/>
      <c r="F140" s="28"/>
      <c r="G140" s="28"/>
      <c r="H140" s="28"/>
      <c r="I140" s="28"/>
      <c r="J140" s="28"/>
      <c r="K140" s="28"/>
      <c r="L140" s="28"/>
      <c r="M140" s="28"/>
    </row>
    <row r="141" spans="1:20" x14ac:dyDescent="0.2">
      <c r="A141" s="925" t="s">
        <v>1183</v>
      </c>
      <c r="B141" s="925"/>
      <c r="C141" s="925"/>
      <c r="D141" s="925"/>
      <c r="E141" s="925"/>
      <c r="F141" s="925"/>
      <c r="G141" s="925"/>
      <c r="H141" s="925"/>
      <c r="I141" s="925"/>
      <c r="J141" s="925"/>
      <c r="K141" s="925"/>
      <c r="L141" s="925"/>
      <c r="M141" s="925"/>
      <c r="N141" s="129"/>
      <c r="O141" s="129"/>
      <c r="P141" s="129"/>
      <c r="Q141" s="129"/>
      <c r="R141" s="129"/>
      <c r="S141" s="129"/>
      <c r="T141" s="129"/>
    </row>
    <row r="142" spans="1:20" ht="15.75" customHeight="1" x14ac:dyDescent="0.2">
      <c r="A142" s="1225" t="s">
        <v>575</v>
      </c>
      <c r="B142" s="1225"/>
      <c r="C142" s="1225"/>
      <c r="D142" s="1225"/>
      <c r="E142" s="1225"/>
      <c r="F142" s="1225"/>
      <c r="G142" s="1225"/>
      <c r="H142" s="1225"/>
      <c r="I142" s="1225"/>
      <c r="J142" s="1225"/>
      <c r="K142" s="1225"/>
      <c r="L142" s="1225"/>
      <c r="M142" s="1225"/>
      <c r="N142" s="1225"/>
      <c r="O142" s="58"/>
      <c r="P142" s="58"/>
      <c r="Q142" s="58"/>
      <c r="R142" s="58"/>
      <c r="S142" s="58"/>
      <c r="T142" s="58"/>
    </row>
    <row r="143" spans="1:20" x14ac:dyDescent="0.2">
      <c r="A143" s="1226" t="s">
        <v>469</v>
      </c>
      <c r="B143" s="1226"/>
      <c r="C143" s="1226"/>
      <c r="D143" s="1226"/>
      <c r="E143" s="1226"/>
      <c r="F143" s="1226"/>
      <c r="G143" s="1226"/>
      <c r="H143" s="1226"/>
      <c r="I143" s="1226"/>
      <c r="J143" s="1226"/>
      <c r="K143" s="1226"/>
      <c r="L143" s="1226"/>
      <c r="M143" s="1226"/>
    </row>
    <row r="144" spans="1:20" x14ac:dyDescent="0.2"/>
  </sheetData>
  <mergeCells count="39">
    <mergeCell ref="I5:I7"/>
    <mergeCell ref="J5:J7"/>
    <mergeCell ref="A2:J2"/>
    <mergeCell ref="A37:J37"/>
    <mergeCell ref="A38:J38"/>
    <mergeCell ref="A3:J3"/>
    <mergeCell ref="C5:C7"/>
    <mergeCell ref="D5:E6"/>
    <mergeCell ref="F5:F7"/>
    <mergeCell ref="G5:G7"/>
    <mergeCell ref="H5:H7"/>
    <mergeCell ref="A5:B7"/>
    <mergeCell ref="A41:F41"/>
    <mergeCell ref="A44:A45"/>
    <mergeCell ref="B44:B45"/>
    <mergeCell ref="C44:D44"/>
    <mergeCell ref="E44:F44"/>
    <mergeCell ref="A42:F42"/>
    <mergeCell ref="L96:L100"/>
    <mergeCell ref="A87:F87"/>
    <mergeCell ref="A88:F88"/>
    <mergeCell ref="A92:M92"/>
    <mergeCell ref="A86:F86"/>
    <mergeCell ref="A141:M141"/>
    <mergeCell ref="A142:N142"/>
    <mergeCell ref="A143:M143"/>
    <mergeCell ref="A94:A100"/>
    <mergeCell ref="C94:E95"/>
    <mergeCell ref="G94:G95"/>
    <mergeCell ref="I94:L95"/>
    <mergeCell ref="M94:M100"/>
    <mergeCell ref="B96:B100"/>
    <mergeCell ref="C96:C100"/>
    <mergeCell ref="D96:D100"/>
    <mergeCell ref="E96:E100"/>
    <mergeCell ref="G96:G100"/>
    <mergeCell ref="I96:I100"/>
    <mergeCell ref="J96:J100"/>
    <mergeCell ref="K96:K100"/>
  </mergeCells>
  <pageMargins left="0.15748031496062992" right="0.15748031496062992" top="0.74803149606299213" bottom="0.74803149606299213" header="0.31496062992125984" footer="0.31496062992125984"/>
  <pageSetup scale="85" orientation="landscape"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Z147"/>
  <sheetViews>
    <sheetView showGridLines="0" workbookViewId="0"/>
  </sheetViews>
  <sheetFormatPr baseColWidth="10" defaultColWidth="0" defaultRowHeight="15" zeroHeight="1" x14ac:dyDescent="0.2"/>
  <cols>
    <col min="1" max="1" width="41.140625" style="8" customWidth="1"/>
    <col min="2" max="2" width="28.28515625" style="8" customWidth="1"/>
    <col min="3" max="3" width="13.28515625" style="8" customWidth="1"/>
    <col min="4" max="4" width="16.140625" style="8" customWidth="1"/>
    <col min="5" max="5" width="14.7109375" style="8" customWidth="1"/>
    <col min="6" max="6" width="14.140625" style="8" customWidth="1"/>
    <col min="7" max="7" width="17.85546875" style="8" customWidth="1"/>
    <col min="8" max="8" width="13.7109375" style="8" customWidth="1"/>
    <col min="9" max="9" width="12.140625" style="8" customWidth="1"/>
    <col min="10" max="10" width="14" style="8" bestFit="1" customWidth="1"/>
    <col min="11" max="11" width="12.85546875" style="8" bestFit="1" customWidth="1"/>
    <col min="12" max="12" width="2.42578125" style="8" customWidth="1"/>
    <col min="13" max="13" width="12.28515625" style="8" hidden="1" customWidth="1"/>
    <col min="14" max="19" width="0" style="8" hidden="1" customWidth="1"/>
    <col min="20" max="16384" width="11.42578125" style="8" hidden="1"/>
  </cols>
  <sheetData>
    <row r="1" spans="1:26" s="59" customFormat="1" ht="15" customHeight="1" x14ac:dyDescent="0.2">
      <c r="A1" s="36"/>
      <c r="B1" s="60"/>
      <c r="C1" s="61"/>
      <c r="D1" s="61"/>
      <c r="E1" s="61"/>
      <c r="F1" s="61"/>
      <c r="G1" s="61"/>
      <c r="H1" s="61"/>
      <c r="I1" s="61"/>
      <c r="J1" s="61"/>
    </row>
    <row r="2" spans="1:26" s="5" customFormat="1" ht="15" customHeight="1" x14ac:dyDescent="0.2">
      <c r="A2" s="914" t="s">
        <v>517</v>
      </c>
      <c r="B2" s="914"/>
      <c r="C2" s="914"/>
      <c r="D2" s="914"/>
      <c r="E2" s="914"/>
      <c r="F2" s="914"/>
      <c r="G2" s="914"/>
      <c r="H2" s="914"/>
      <c r="I2" s="914"/>
      <c r="J2" s="914"/>
      <c r="K2" s="871"/>
      <c r="L2" s="629"/>
      <c r="M2" s="629"/>
      <c r="N2" s="629"/>
      <c r="O2" s="629"/>
      <c r="P2" s="629"/>
      <c r="Q2" s="629"/>
      <c r="R2" s="629"/>
      <c r="S2" s="629"/>
      <c r="T2" s="629"/>
      <c r="U2" s="629"/>
      <c r="V2" s="629"/>
      <c r="W2" s="629"/>
      <c r="X2" s="629"/>
      <c r="Y2" s="629"/>
      <c r="Z2" s="629"/>
    </row>
    <row r="3" spans="1:26" s="634" customFormat="1" ht="35.1" customHeight="1" x14ac:dyDescent="0.2">
      <c r="A3" s="1121" t="s">
        <v>1316</v>
      </c>
      <c r="B3" s="915"/>
      <c r="C3" s="915"/>
      <c r="D3" s="915"/>
      <c r="E3" s="915"/>
      <c r="F3" s="915"/>
      <c r="G3" s="915"/>
      <c r="H3" s="915"/>
      <c r="I3" s="915"/>
      <c r="J3" s="915"/>
    </row>
    <row r="4" spans="1:26" s="634" customFormat="1" ht="18.75" customHeight="1" thickBot="1" x14ac:dyDescent="0.25">
      <c r="A4" s="874"/>
      <c r="B4" s="635"/>
      <c r="C4" s="635"/>
      <c r="D4" s="635"/>
      <c r="E4" s="635"/>
      <c r="F4" s="635"/>
      <c r="G4" s="635"/>
      <c r="H4" s="635"/>
      <c r="I4" s="635"/>
      <c r="J4" s="635"/>
    </row>
    <row r="5" spans="1:26" ht="12.75" customHeight="1" thickTop="1" x14ac:dyDescent="0.2">
      <c r="A5" s="1235" t="s">
        <v>53</v>
      </c>
      <c r="B5" s="1235"/>
      <c r="C5" s="1096" t="s">
        <v>235</v>
      </c>
      <c r="D5" s="1187" t="s">
        <v>140</v>
      </c>
      <c r="E5" s="1187"/>
      <c r="F5" s="1184" t="s">
        <v>236</v>
      </c>
      <c r="G5" s="1184" t="s">
        <v>237</v>
      </c>
      <c r="H5" s="1184" t="s">
        <v>238</v>
      </c>
      <c r="I5" s="1184" t="s">
        <v>239</v>
      </c>
      <c r="J5" s="63" t="s">
        <v>120</v>
      </c>
    </row>
    <row r="6" spans="1:26" ht="15.75" thickBot="1" x14ac:dyDescent="0.25">
      <c r="A6" s="1236"/>
      <c r="B6" s="1236"/>
      <c r="C6" s="1097"/>
      <c r="D6" s="1188"/>
      <c r="E6" s="1188"/>
      <c r="F6" s="1185"/>
      <c r="G6" s="1185"/>
      <c r="H6" s="1185"/>
      <c r="I6" s="1185"/>
      <c r="J6" s="168" t="s">
        <v>18</v>
      </c>
    </row>
    <row r="7" spans="1:26" ht="24.75" customHeight="1" thickBot="1" x14ac:dyDescent="0.25">
      <c r="A7" s="1237"/>
      <c r="B7" s="1237"/>
      <c r="C7" s="1098"/>
      <c r="D7" s="170" t="s">
        <v>240</v>
      </c>
      <c r="E7" s="170" t="s">
        <v>241</v>
      </c>
      <c r="F7" s="1186"/>
      <c r="G7" s="1186"/>
      <c r="H7" s="1186"/>
      <c r="I7" s="1186"/>
      <c r="J7" s="64" t="s">
        <v>120</v>
      </c>
    </row>
    <row r="8" spans="1:26" ht="15" customHeight="1" thickTop="1" x14ac:dyDescent="0.2">
      <c r="A8" s="65"/>
      <c r="B8" s="65"/>
      <c r="C8" s="67"/>
      <c r="D8" s="65"/>
      <c r="E8" s="65"/>
      <c r="F8" s="65"/>
      <c r="G8" s="67"/>
      <c r="H8" s="67"/>
      <c r="I8" s="65"/>
      <c r="J8" s="65"/>
    </row>
    <row r="9" spans="1:26" ht="15" customHeight="1" x14ac:dyDescent="0.2">
      <c r="A9" s="70" t="s">
        <v>444</v>
      </c>
      <c r="B9" s="78"/>
      <c r="C9" s="179"/>
      <c r="D9" s="179"/>
      <c r="E9" s="179"/>
      <c r="F9" s="179"/>
      <c r="G9" s="179"/>
      <c r="H9" s="180"/>
      <c r="I9" s="179"/>
      <c r="J9" s="181"/>
    </row>
    <row r="10" spans="1:26" ht="15" customHeight="1" x14ac:dyDescent="0.2">
      <c r="A10" s="69"/>
      <c r="B10" s="69"/>
      <c r="C10" s="71"/>
      <c r="D10" s="72"/>
      <c r="E10" s="71"/>
      <c r="F10" s="71"/>
      <c r="G10" s="71"/>
      <c r="H10" s="71"/>
      <c r="I10" s="71"/>
      <c r="J10" s="73"/>
    </row>
    <row r="11" spans="1:26" ht="15" customHeight="1" x14ac:dyDescent="0.2">
      <c r="A11" s="77" t="s">
        <v>445</v>
      </c>
      <c r="B11" s="74"/>
      <c r="C11" s="75"/>
      <c r="D11" s="75"/>
      <c r="E11" s="75"/>
      <c r="F11" s="75"/>
      <c r="G11" s="75"/>
      <c r="H11" s="75"/>
      <c r="I11" s="75"/>
      <c r="J11" s="75"/>
      <c r="N11" s="95"/>
      <c r="O11" s="95"/>
    </row>
    <row r="12" spans="1:26" ht="28.5" customHeight="1" x14ac:dyDescent="0.2">
      <c r="A12" s="74"/>
      <c r="B12" s="79" t="s">
        <v>446</v>
      </c>
      <c r="C12" s="75">
        <v>35635578.422469988</v>
      </c>
      <c r="D12" s="75">
        <v>194720701.4903</v>
      </c>
      <c r="E12" s="75">
        <v>29078137.192489997</v>
      </c>
      <c r="F12" s="75">
        <v>223798838.68278998</v>
      </c>
      <c r="G12" s="75">
        <v>48124289.504829988</v>
      </c>
      <c r="H12" s="75">
        <v>18801844.934070002</v>
      </c>
      <c r="I12" s="75">
        <v>2241871.5470799999</v>
      </c>
      <c r="J12" s="75">
        <v>328602423.09123993</v>
      </c>
      <c r="K12" s="96"/>
      <c r="L12" s="95"/>
      <c r="M12" s="21"/>
      <c r="N12" s="95"/>
      <c r="O12" s="95"/>
    </row>
    <row r="13" spans="1:26" ht="28.5" customHeight="1" x14ac:dyDescent="0.2">
      <c r="B13" s="79" t="s">
        <v>447</v>
      </c>
      <c r="C13" s="75">
        <v>49134.709950000004</v>
      </c>
      <c r="D13" s="75">
        <v>774434.26241000008</v>
      </c>
      <c r="E13" s="75">
        <v>244786.21082000004</v>
      </c>
      <c r="F13" s="75">
        <v>1019220.4732300001</v>
      </c>
      <c r="G13" s="75">
        <v>22.481090000000002</v>
      </c>
      <c r="H13" s="75">
        <v>360392.52931999997</v>
      </c>
      <c r="I13" s="75">
        <v>35963.879219999995</v>
      </c>
      <c r="J13" s="75">
        <v>1464734.07281</v>
      </c>
      <c r="K13" s="96"/>
      <c r="L13" s="95"/>
      <c r="M13" s="21"/>
      <c r="N13" s="95"/>
      <c r="O13" s="95"/>
    </row>
    <row r="14" spans="1:26" ht="15" customHeight="1" x14ac:dyDescent="0.2">
      <c r="A14" s="70" t="s">
        <v>448</v>
      </c>
      <c r="B14" s="171"/>
      <c r="C14" s="75"/>
      <c r="D14" s="75"/>
      <c r="E14" s="75"/>
      <c r="F14" s="75"/>
      <c r="G14" s="75"/>
      <c r="H14" s="75"/>
      <c r="I14" s="75"/>
      <c r="J14" s="75"/>
      <c r="L14" s="95"/>
      <c r="N14" s="95"/>
      <c r="O14" s="95"/>
    </row>
    <row r="15" spans="1:26" ht="15" customHeight="1" x14ac:dyDescent="0.2">
      <c r="B15" s="74" t="s">
        <v>449</v>
      </c>
      <c r="C15" s="75">
        <v>784300.49150000012</v>
      </c>
      <c r="D15" s="75">
        <v>2261870.05743</v>
      </c>
      <c r="E15" s="75">
        <v>105555.59972</v>
      </c>
      <c r="F15" s="75">
        <v>2367425.6571499999</v>
      </c>
      <c r="G15" s="75">
        <v>1008389.4152899999</v>
      </c>
      <c r="H15" s="75">
        <v>11001.357239999999</v>
      </c>
      <c r="I15" s="75">
        <v>11847.385549999999</v>
      </c>
      <c r="J15" s="75">
        <v>4182964.3067299994</v>
      </c>
      <c r="K15" s="96"/>
      <c r="L15" s="95"/>
      <c r="M15" s="21"/>
      <c r="N15" s="95"/>
      <c r="O15" s="95"/>
    </row>
    <row r="16" spans="1:26" ht="15" customHeight="1" x14ac:dyDescent="0.2">
      <c r="B16" s="74" t="s">
        <v>450</v>
      </c>
      <c r="C16" s="75">
        <v>905036.65827000001</v>
      </c>
      <c r="D16" s="75">
        <v>15935425.648190001</v>
      </c>
      <c r="E16" s="75">
        <v>614550.00283000001</v>
      </c>
      <c r="F16" s="75">
        <v>16549975.651020002</v>
      </c>
      <c r="G16" s="75">
        <v>1889054.0492100003</v>
      </c>
      <c r="H16" s="75">
        <v>426931.87718000001</v>
      </c>
      <c r="I16" s="75">
        <v>81313.587449999992</v>
      </c>
      <c r="J16" s="75">
        <v>19852311.823130004</v>
      </c>
      <c r="K16" s="96"/>
      <c r="L16" s="95"/>
      <c r="M16" s="21"/>
      <c r="N16" s="95"/>
      <c r="O16" s="95"/>
    </row>
    <row r="17" spans="1:15" ht="15" customHeight="1" x14ac:dyDescent="0.2">
      <c r="A17" s="81" t="s">
        <v>451</v>
      </c>
      <c r="B17" s="167"/>
      <c r="C17" s="75">
        <v>37374050.282189988</v>
      </c>
      <c r="D17" s="75">
        <v>213692431.45833001</v>
      </c>
      <c r="E17" s="75">
        <v>30043029.005859997</v>
      </c>
      <c r="F17" s="75">
        <v>243735460.46418998</v>
      </c>
      <c r="G17" s="75">
        <v>51021755.450419985</v>
      </c>
      <c r="H17" s="75">
        <v>19600170.697810002</v>
      </c>
      <c r="I17" s="75">
        <v>2370996.3992999997</v>
      </c>
      <c r="J17" s="75">
        <v>354102433.29390991</v>
      </c>
      <c r="K17" s="96"/>
      <c r="L17" s="95"/>
      <c r="M17" s="21"/>
      <c r="N17" s="95"/>
      <c r="O17" s="95"/>
    </row>
    <row r="18" spans="1:15" ht="15" customHeight="1" x14ac:dyDescent="0.2">
      <c r="A18" s="82"/>
      <c r="B18" s="82"/>
      <c r="C18" s="75"/>
      <c r="D18" s="75"/>
      <c r="E18" s="75"/>
      <c r="F18" s="75"/>
      <c r="G18" s="75"/>
      <c r="H18" s="75"/>
      <c r="I18" s="75"/>
      <c r="J18" s="75"/>
      <c r="L18" s="95"/>
      <c r="N18" s="95"/>
      <c r="O18" s="95"/>
    </row>
    <row r="19" spans="1:15" ht="15" customHeight="1" x14ac:dyDescent="0.2">
      <c r="A19" s="70" t="s">
        <v>452</v>
      </c>
      <c r="B19" s="167"/>
      <c r="C19" s="75"/>
      <c r="D19" s="75"/>
      <c r="E19" s="75"/>
      <c r="F19" s="75"/>
      <c r="G19" s="75"/>
      <c r="H19" s="75"/>
      <c r="I19" s="75"/>
      <c r="J19" s="75"/>
      <c r="L19" s="95"/>
      <c r="N19" s="95"/>
      <c r="O19" s="95"/>
    </row>
    <row r="20" spans="1:15" ht="15" customHeight="1" x14ac:dyDescent="0.2">
      <c r="A20" s="69"/>
      <c r="B20" s="69"/>
      <c r="C20" s="75"/>
      <c r="D20" s="75"/>
      <c r="E20" s="75"/>
      <c r="F20" s="75"/>
      <c r="G20" s="75"/>
      <c r="H20" s="75"/>
      <c r="I20" s="75"/>
      <c r="J20" s="75"/>
      <c r="L20" s="95"/>
      <c r="N20" s="95"/>
      <c r="O20" s="95"/>
    </row>
    <row r="21" spans="1:15" ht="15" customHeight="1" x14ac:dyDescent="0.2">
      <c r="A21" s="83" t="s">
        <v>453</v>
      </c>
      <c r="B21" s="69"/>
      <c r="C21" s="75"/>
      <c r="D21" s="75"/>
      <c r="E21" s="75"/>
      <c r="F21" s="75"/>
      <c r="G21" s="75"/>
      <c r="H21" s="75"/>
      <c r="I21" s="75"/>
      <c r="J21" s="75"/>
      <c r="L21" s="95"/>
      <c r="N21" s="95"/>
      <c r="O21" s="95"/>
    </row>
    <row r="22" spans="1:15" ht="15" customHeight="1" x14ac:dyDescent="0.2">
      <c r="B22" s="84" t="s">
        <v>360</v>
      </c>
      <c r="C22" s="75">
        <v>7687783.0550099984</v>
      </c>
      <c r="D22" s="75">
        <v>108386565.61174002</v>
      </c>
      <c r="E22" s="75">
        <v>33133959.597740006</v>
      </c>
      <c r="F22" s="75">
        <v>141520525.20948002</v>
      </c>
      <c r="G22" s="75">
        <v>1010258.2704899999</v>
      </c>
      <c r="H22" s="75">
        <v>4502606.6093200007</v>
      </c>
      <c r="I22" s="75">
        <v>4826786.4032300012</v>
      </c>
      <c r="J22" s="75">
        <v>159547959.54753003</v>
      </c>
      <c r="K22" s="96"/>
      <c r="L22" s="95"/>
      <c r="N22" s="95"/>
      <c r="O22" s="95"/>
    </row>
    <row r="23" spans="1:15" ht="15" customHeight="1" x14ac:dyDescent="0.2">
      <c r="B23" s="82" t="s">
        <v>462</v>
      </c>
      <c r="C23" s="75">
        <v>2088747.8884899996</v>
      </c>
      <c r="D23" s="75">
        <v>34105609.044140004</v>
      </c>
      <c r="E23" s="75">
        <v>11091621.945940003</v>
      </c>
      <c r="F23" s="75">
        <v>45197230.990080006</v>
      </c>
      <c r="G23" s="75">
        <v>21978.141150000003</v>
      </c>
      <c r="H23" s="75">
        <v>391106.98727999994</v>
      </c>
      <c r="I23" s="75">
        <v>1633292.5083099999</v>
      </c>
      <c r="J23" s="75">
        <v>49332356.515309997</v>
      </c>
      <c r="K23" s="96"/>
      <c r="L23" s="95"/>
      <c r="M23" s="184"/>
      <c r="N23" s="95"/>
      <c r="O23" s="95"/>
    </row>
    <row r="24" spans="1:15" ht="15" customHeight="1" x14ac:dyDescent="0.2">
      <c r="A24" s="74"/>
      <c r="B24" s="74" t="s">
        <v>114</v>
      </c>
      <c r="C24" s="75">
        <v>859866.99591000006</v>
      </c>
      <c r="D24" s="75">
        <v>14918714.365880001</v>
      </c>
      <c r="E24" s="75">
        <v>5105042.9714500001</v>
      </c>
      <c r="F24" s="75">
        <v>20023757.337330002</v>
      </c>
      <c r="G24" s="75">
        <v>61780.239170000001</v>
      </c>
      <c r="H24" s="75">
        <v>9180947.5654699989</v>
      </c>
      <c r="I24" s="75">
        <v>759553.81243000017</v>
      </c>
      <c r="J24" s="75">
        <v>30885905.950310003</v>
      </c>
      <c r="K24" s="96"/>
      <c r="L24" s="95"/>
      <c r="N24" s="95"/>
      <c r="O24" s="95"/>
    </row>
    <row r="25" spans="1:15" ht="26.25" customHeight="1" x14ac:dyDescent="0.2">
      <c r="A25" s="85" t="s">
        <v>454</v>
      </c>
      <c r="B25" s="74"/>
      <c r="C25" s="75"/>
      <c r="D25" s="75"/>
      <c r="E25" s="75"/>
      <c r="F25" s="75"/>
      <c r="G25" s="75"/>
      <c r="H25" s="75"/>
      <c r="I25" s="75"/>
      <c r="J25" s="75"/>
      <c r="L25" s="95"/>
      <c r="N25" s="95"/>
      <c r="O25" s="95"/>
    </row>
    <row r="26" spans="1:15" ht="15" customHeight="1" x14ac:dyDescent="0.2">
      <c r="A26" s="74"/>
      <c r="B26" s="74" t="s">
        <v>455</v>
      </c>
      <c r="C26" s="75">
        <v>6940313.6883300003</v>
      </c>
      <c r="D26" s="75">
        <v>10864623.508540001</v>
      </c>
      <c r="E26" s="75">
        <v>0</v>
      </c>
      <c r="F26" s="75">
        <v>10864623.508540001</v>
      </c>
      <c r="G26" s="75">
        <v>8254842.8953900002</v>
      </c>
      <c r="H26" s="75">
        <v>0</v>
      </c>
      <c r="I26" s="75">
        <v>0</v>
      </c>
      <c r="J26" s="75">
        <v>26059780.092259999</v>
      </c>
      <c r="L26" s="95"/>
      <c r="N26" s="95"/>
      <c r="O26" s="95"/>
    </row>
    <row r="27" spans="1:15" ht="15" customHeight="1" x14ac:dyDescent="0.2">
      <c r="A27" s="82"/>
      <c r="B27" s="82" t="s">
        <v>456</v>
      </c>
      <c r="C27" s="75">
        <v>2779356.9354900001</v>
      </c>
      <c r="D27" s="75">
        <v>41910217.707029998</v>
      </c>
      <c r="E27" s="75">
        <v>12473930.102650004</v>
      </c>
      <c r="F27" s="75">
        <v>54384147.80968</v>
      </c>
      <c r="G27" s="75">
        <v>382471.94004000007</v>
      </c>
      <c r="H27" s="75">
        <v>2002620.0856700006</v>
      </c>
      <c r="I27" s="75">
        <v>1422467.2356300002</v>
      </c>
      <c r="J27" s="75">
        <v>60971064.006509997</v>
      </c>
      <c r="K27" s="96"/>
      <c r="L27" s="95"/>
      <c r="N27" s="95"/>
      <c r="O27" s="95"/>
    </row>
    <row r="28" spans="1:15" ht="15" customHeight="1" x14ac:dyDescent="0.2">
      <c r="A28" s="88" t="s">
        <v>457</v>
      </c>
      <c r="B28" s="87"/>
      <c r="C28" s="75"/>
      <c r="D28" s="75"/>
      <c r="E28" s="75"/>
      <c r="F28" s="75"/>
      <c r="G28" s="75"/>
      <c r="H28" s="75"/>
      <c r="I28" s="75"/>
      <c r="J28" s="75"/>
      <c r="L28" s="95"/>
      <c r="N28" s="95"/>
      <c r="O28" s="95"/>
    </row>
    <row r="29" spans="1:15" ht="15" customHeight="1" x14ac:dyDescent="0.2">
      <c r="A29" s="87"/>
      <c r="B29" s="89" t="s">
        <v>458</v>
      </c>
      <c r="C29" s="75">
        <v>592486.19128000003</v>
      </c>
      <c r="D29" s="75">
        <v>5859952.4990200009</v>
      </c>
      <c r="E29" s="75">
        <v>430946.09739000001</v>
      </c>
      <c r="F29" s="75">
        <v>6290898.5964100007</v>
      </c>
      <c r="G29" s="75">
        <v>258254.64665999997</v>
      </c>
      <c r="H29" s="75">
        <v>378773.59955999994</v>
      </c>
      <c r="I29" s="75">
        <v>37760.330199999997</v>
      </c>
      <c r="J29" s="75">
        <v>7558173.3641100004</v>
      </c>
      <c r="K29" s="96"/>
      <c r="L29" s="95"/>
      <c r="N29" s="95"/>
      <c r="O29" s="95"/>
    </row>
    <row r="30" spans="1:15" ht="15" customHeight="1" x14ac:dyDescent="0.2">
      <c r="A30" s="87"/>
      <c r="B30" s="87" t="s">
        <v>459</v>
      </c>
      <c r="C30" s="75">
        <v>1212564.2895700003</v>
      </c>
      <c r="D30" s="75">
        <v>1333322.45184</v>
      </c>
      <c r="E30" s="75">
        <v>24585.181149999997</v>
      </c>
      <c r="F30" s="75">
        <v>1357907.6329900001</v>
      </c>
      <c r="G30" s="75">
        <v>1475393.22798</v>
      </c>
      <c r="H30" s="75">
        <v>213.28431</v>
      </c>
      <c r="I30" s="75">
        <v>-411.41384000000005</v>
      </c>
      <c r="J30" s="75">
        <v>4045667.0210100003</v>
      </c>
      <c r="K30" s="96"/>
      <c r="L30" s="95"/>
      <c r="N30" s="95"/>
      <c r="O30" s="95"/>
    </row>
    <row r="31" spans="1:15" ht="15" customHeight="1" x14ac:dyDescent="0.2">
      <c r="A31" s="87"/>
      <c r="B31" s="87" t="s">
        <v>460</v>
      </c>
      <c r="C31" s="75">
        <v>6850.5762599999998</v>
      </c>
      <c r="D31" s="75">
        <v>147566.81630999999</v>
      </c>
      <c r="E31" s="75">
        <v>39152.600449999998</v>
      </c>
      <c r="F31" s="75">
        <v>186719.41675999999</v>
      </c>
      <c r="G31" s="75">
        <v>0.28479000000000004</v>
      </c>
      <c r="H31" s="75">
        <v>498.24272999999994</v>
      </c>
      <c r="I31" s="75">
        <v>5800.48524</v>
      </c>
      <c r="J31" s="75">
        <v>199869.00578000001</v>
      </c>
      <c r="K31" s="96"/>
      <c r="L31" s="95"/>
      <c r="N31" s="95"/>
      <c r="O31" s="95"/>
    </row>
    <row r="32" spans="1:15" ht="15" customHeight="1" x14ac:dyDescent="0.2">
      <c r="A32" s="87"/>
      <c r="B32" s="87" t="s">
        <v>228</v>
      </c>
      <c r="C32" s="75">
        <v>167753.53044999999</v>
      </c>
      <c r="D32" s="75">
        <v>2042200.6467899999</v>
      </c>
      <c r="E32" s="75">
        <v>253692.25803</v>
      </c>
      <c r="F32" s="75">
        <v>2295892.9048199998</v>
      </c>
      <c r="G32" s="75">
        <v>50593.637020000002</v>
      </c>
      <c r="H32" s="75">
        <v>104582.72627</v>
      </c>
      <c r="I32" s="75">
        <v>38114.814619999997</v>
      </c>
      <c r="J32" s="75">
        <v>2656937.6131799994</v>
      </c>
      <c r="K32" s="96"/>
      <c r="L32" s="95"/>
      <c r="N32" s="95"/>
      <c r="O32" s="95"/>
    </row>
    <row r="33" spans="1:15" ht="15" customHeight="1" x14ac:dyDescent="0.2">
      <c r="A33" s="88" t="s">
        <v>461</v>
      </c>
      <c r="B33" s="87"/>
      <c r="C33" s="75">
        <v>22335723.150789998</v>
      </c>
      <c r="D33" s="75">
        <v>219568772.65129006</v>
      </c>
      <c r="E33" s="75">
        <v>62552930.754800014</v>
      </c>
      <c r="F33" s="75">
        <v>282121703.40609008</v>
      </c>
      <c r="G33" s="75">
        <v>11515573.282689998</v>
      </c>
      <c r="H33" s="75">
        <v>16561349.100609997</v>
      </c>
      <c r="I33" s="75">
        <v>8723364.1758200005</v>
      </c>
      <c r="J33" s="75">
        <v>341257713.11600006</v>
      </c>
      <c r="K33" s="96"/>
      <c r="L33" s="95"/>
      <c r="N33" s="95"/>
      <c r="O33" s="95"/>
    </row>
    <row r="34" spans="1:15" ht="15" customHeight="1" x14ac:dyDescent="0.2">
      <c r="A34" s="115"/>
      <c r="B34" s="115"/>
      <c r="C34" s="75"/>
      <c r="D34" s="75"/>
      <c r="E34" s="75"/>
      <c r="F34" s="75"/>
      <c r="G34" s="75"/>
      <c r="H34" s="75"/>
      <c r="I34" s="75"/>
      <c r="J34" s="75"/>
      <c r="L34" s="95"/>
      <c r="N34" s="95"/>
      <c r="O34" s="95"/>
    </row>
    <row r="35" spans="1:15" ht="15" customHeight="1" thickBot="1" x14ac:dyDescent="0.25">
      <c r="A35" s="172" t="s">
        <v>337</v>
      </c>
      <c r="B35" s="172"/>
      <c r="C35" s="172">
        <v>15038327.131399989</v>
      </c>
      <c r="D35" s="172">
        <v>-5876341.1929600537</v>
      </c>
      <c r="E35" s="172">
        <v>-32509901.748940017</v>
      </c>
      <c r="F35" s="172">
        <v>-38386242.941900104</v>
      </c>
      <c r="G35" s="172">
        <v>39506182.167729989</v>
      </c>
      <c r="H35" s="172">
        <v>3038821.5972000044</v>
      </c>
      <c r="I35" s="172">
        <v>-6352367.7765200008</v>
      </c>
      <c r="J35" s="172">
        <v>12844720.177909879</v>
      </c>
      <c r="K35" s="96"/>
      <c r="L35" s="95"/>
      <c r="N35" s="95"/>
      <c r="O35" s="95"/>
    </row>
    <row r="36" spans="1:15" ht="6" customHeight="1" thickTop="1" x14ac:dyDescent="0.2">
      <c r="A36" s="75"/>
      <c r="B36" s="75"/>
      <c r="C36" s="75"/>
      <c r="D36" s="75"/>
      <c r="E36" s="75"/>
      <c r="F36" s="75"/>
      <c r="G36" s="75"/>
      <c r="H36" s="75"/>
      <c r="I36" s="75"/>
      <c r="J36" s="75"/>
      <c r="K36" s="96"/>
      <c r="L36" s="95"/>
      <c r="N36" s="95"/>
      <c r="O36" s="95"/>
    </row>
    <row r="37" spans="1:15" ht="12.75" customHeight="1" x14ac:dyDescent="0.2">
      <c r="A37" s="1180" t="s">
        <v>474</v>
      </c>
      <c r="B37" s="1180"/>
      <c r="C37" s="1180"/>
      <c r="D37" s="1180"/>
      <c r="E37" s="1180"/>
      <c r="F37" s="1180"/>
      <c r="G37" s="1180"/>
      <c r="H37" s="1180"/>
      <c r="I37" s="1180"/>
      <c r="J37" s="1180"/>
      <c r="N37" s="95"/>
      <c r="O37" s="95"/>
    </row>
    <row r="38" spans="1:15" ht="9.75" customHeight="1" x14ac:dyDescent="0.2">
      <c r="A38" s="1238" t="s">
        <v>514</v>
      </c>
      <c r="B38" s="1238"/>
      <c r="C38" s="1238"/>
      <c r="D38" s="1238"/>
      <c r="E38" s="1238"/>
      <c r="F38" s="1238"/>
      <c r="G38" s="1238"/>
      <c r="H38" s="1238"/>
      <c r="I38" s="1238"/>
      <c r="J38" s="1238"/>
      <c r="K38" s="31"/>
      <c r="L38" s="31"/>
      <c r="M38" s="31"/>
    </row>
    <row r="39" spans="1:15" ht="15" customHeight="1" x14ac:dyDescent="0.2">
      <c r="A39" s="925" t="s">
        <v>468</v>
      </c>
      <c r="B39" s="925"/>
      <c r="C39" s="925"/>
      <c r="D39" s="925"/>
      <c r="E39" s="925"/>
      <c r="F39" s="925"/>
      <c r="G39" s="925"/>
      <c r="H39" s="925"/>
      <c r="I39" s="925"/>
      <c r="J39" s="925"/>
    </row>
    <row r="40" spans="1:15" ht="15" customHeight="1" x14ac:dyDescent="0.2">
      <c r="A40" s="29"/>
      <c r="B40" s="29"/>
      <c r="C40" s="29"/>
      <c r="D40" s="29"/>
      <c r="E40" s="29"/>
      <c r="F40" s="29"/>
      <c r="G40" s="29"/>
      <c r="H40" s="29"/>
      <c r="I40" s="29"/>
      <c r="J40" s="29"/>
    </row>
    <row r="41" spans="1:15" ht="15" customHeight="1" x14ac:dyDescent="0.2">
      <c r="A41" s="29"/>
      <c r="B41" s="29"/>
      <c r="C41" s="29"/>
      <c r="D41" s="29"/>
      <c r="E41" s="29"/>
      <c r="F41" s="29"/>
      <c r="G41" s="29"/>
      <c r="H41" s="29"/>
      <c r="I41" s="29"/>
      <c r="J41" s="29"/>
    </row>
    <row r="42" spans="1:15" x14ac:dyDescent="0.2">
      <c r="C42" s="95"/>
      <c r="D42" s="95"/>
      <c r="E42" s="95"/>
      <c r="F42" s="95"/>
      <c r="G42" s="95"/>
      <c r="H42" s="95"/>
      <c r="I42" s="95"/>
      <c r="J42" s="95"/>
      <c r="K42" s="95"/>
    </row>
    <row r="43" spans="1:15" s="5" customFormat="1" ht="35.25" customHeight="1" x14ac:dyDescent="0.2">
      <c r="A43" s="1114" t="s">
        <v>1317</v>
      </c>
      <c r="B43" s="1114"/>
      <c r="C43" s="1114"/>
      <c r="D43" s="1114"/>
      <c r="E43" s="1114"/>
      <c r="F43" s="1114"/>
    </row>
    <row r="44" spans="1:15" s="5" customFormat="1" ht="18" customHeight="1" thickBot="1" x14ac:dyDescent="0.25">
      <c r="A44" s="865"/>
      <c r="B44" s="865"/>
      <c r="C44" s="865"/>
      <c r="D44" s="865"/>
      <c r="E44" s="865"/>
      <c r="F44" s="865"/>
    </row>
    <row r="45" spans="1:15" ht="18" customHeight="1" thickTop="1" thickBot="1" x14ac:dyDescent="0.25">
      <c r="A45" s="1219" t="s">
        <v>574</v>
      </c>
      <c r="B45" s="1223" t="s">
        <v>18</v>
      </c>
      <c r="C45" s="929" t="s">
        <v>465</v>
      </c>
      <c r="D45" s="929"/>
      <c r="E45" s="929" t="s">
        <v>448</v>
      </c>
      <c r="F45" s="929"/>
    </row>
    <row r="46" spans="1:15" ht="45.75" thickBot="1" x14ac:dyDescent="0.25">
      <c r="A46" s="1220"/>
      <c r="B46" s="1224"/>
      <c r="C46" s="175" t="s">
        <v>463</v>
      </c>
      <c r="D46" s="175" t="s">
        <v>464</v>
      </c>
      <c r="E46" s="175" t="s">
        <v>466</v>
      </c>
      <c r="F46" s="175" t="s">
        <v>450</v>
      </c>
    </row>
    <row r="47" spans="1:15" ht="15" customHeight="1" thickTop="1" x14ac:dyDescent="0.2">
      <c r="A47" s="103"/>
      <c r="B47" s="104"/>
      <c r="C47" s="105"/>
      <c r="D47" s="105"/>
      <c r="E47" s="105"/>
    </row>
    <row r="48" spans="1:15" ht="15" customHeight="1" x14ac:dyDescent="0.2">
      <c r="A48" s="121" t="s">
        <v>359</v>
      </c>
      <c r="B48" s="21">
        <v>354102433.29396999</v>
      </c>
      <c r="C48" s="21">
        <v>328602423.09123999</v>
      </c>
      <c r="D48" s="21">
        <v>1464734.07281</v>
      </c>
      <c r="E48" s="21">
        <v>4182964.3067399999</v>
      </c>
      <c r="F48" s="21">
        <v>19852311.823179994</v>
      </c>
    </row>
    <row r="49" spans="1:6" ht="15" customHeight="1" x14ac:dyDescent="0.2">
      <c r="A49" s="107"/>
      <c r="B49" s="21"/>
      <c r="C49" s="21"/>
      <c r="D49" s="21"/>
      <c r="E49" s="21"/>
    </row>
    <row r="50" spans="1:6" ht="15" customHeight="1" x14ac:dyDescent="0.2">
      <c r="A50" s="122" t="s">
        <v>19</v>
      </c>
      <c r="B50" s="21">
        <v>4586932.7302000001</v>
      </c>
      <c r="C50" s="21">
        <v>4539660.3154799994</v>
      </c>
      <c r="D50" s="21">
        <v>0</v>
      </c>
      <c r="E50" s="21">
        <v>3434.8155500000003</v>
      </c>
      <c r="F50" s="21">
        <v>43837.599170000001</v>
      </c>
    </row>
    <row r="51" spans="1:6" ht="15" customHeight="1" x14ac:dyDescent="0.2">
      <c r="A51" s="122" t="s">
        <v>20</v>
      </c>
      <c r="B51" s="21">
        <v>14466451.12046</v>
      </c>
      <c r="C51" s="21">
        <v>14053458.83458</v>
      </c>
      <c r="D51" s="21">
        <v>27792.038439999997</v>
      </c>
      <c r="E51" s="21">
        <v>8335.4668099999999</v>
      </c>
      <c r="F51" s="21">
        <v>376864.78062999999</v>
      </c>
    </row>
    <row r="52" spans="1:6" ht="15" customHeight="1" x14ac:dyDescent="0.2">
      <c r="A52" s="122" t="s">
        <v>21</v>
      </c>
      <c r="B52" s="21">
        <v>2782770.0146900001</v>
      </c>
      <c r="C52" s="21">
        <v>2704986.8213800001</v>
      </c>
      <c r="D52" s="21">
        <v>11871.334889999998</v>
      </c>
      <c r="E52" s="21">
        <v>2880.3647199999996</v>
      </c>
      <c r="F52" s="21">
        <v>63031.493699999999</v>
      </c>
    </row>
    <row r="53" spans="1:6" ht="15" customHeight="1" x14ac:dyDescent="0.2">
      <c r="A53" s="122" t="s">
        <v>22</v>
      </c>
      <c r="B53" s="21">
        <v>3817959.521699999</v>
      </c>
      <c r="C53" s="21">
        <v>3575060.4788599992</v>
      </c>
      <c r="D53" s="21">
        <v>5886.0638800000006</v>
      </c>
      <c r="E53" s="21">
        <v>2477.4123799999998</v>
      </c>
      <c r="F53" s="21">
        <v>234535.56658000001</v>
      </c>
    </row>
    <row r="54" spans="1:6" ht="15" customHeight="1" x14ac:dyDescent="0.2">
      <c r="A54" s="122" t="s">
        <v>23</v>
      </c>
      <c r="B54" s="21">
        <v>13685915.255250003</v>
      </c>
      <c r="C54" s="21">
        <v>13429911.821280003</v>
      </c>
      <c r="D54" s="21">
        <v>43413.563300000002</v>
      </c>
      <c r="E54" s="21">
        <v>11455.43079</v>
      </c>
      <c r="F54" s="21">
        <v>201134.43987999999</v>
      </c>
    </row>
    <row r="55" spans="1:6" ht="15" customHeight="1" x14ac:dyDescent="0.2">
      <c r="A55" s="122" t="s">
        <v>24</v>
      </c>
      <c r="B55" s="21">
        <v>2167263.0746899997</v>
      </c>
      <c r="C55" s="21">
        <v>2093423.9817799998</v>
      </c>
      <c r="D55" s="21">
        <v>9061.4326999999994</v>
      </c>
      <c r="E55" s="21">
        <v>4243.4505300000001</v>
      </c>
      <c r="F55" s="21">
        <v>60534.20968</v>
      </c>
    </row>
    <row r="56" spans="1:6" ht="15" customHeight="1" x14ac:dyDescent="0.2">
      <c r="A56" s="122" t="s">
        <v>25</v>
      </c>
      <c r="B56" s="21">
        <v>3675201.1359299989</v>
      </c>
      <c r="C56" s="21">
        <v>3581853.0791599988</v>
      </c>
      <c r="D56" s="21">
        <v>14191.754600000004</v>
      </c>
      <c r="E56" s="21">
        <v>5571.2982099999999</v>
      </c>
      <c r="F56" s="21">
        <v>73585.003959999987</v>
      </c>
    </row>
    <row r="57" spans="1:6" ht="15" customHeight="1" x14ac:dyDescent="0.2">
      <c r="A57" s="122" t="s">
        <v>26</v>
      </c>
      <c r="B57" s="21">
        <v>14195846.004960001</v>
      </c>
      <c r="C57" s="21">
        <v>13974458.89446</v>
      </c>
      <c r="D57" s="21">
        <v>71803.132200000007</v>
      </c>
      <c r="E57" s="21">
        <v>14764.46061</v>
      </c>
      <c r="F57" s="21">
        <v>134819.51769000001</v>
      </c>
    </row>
    <row r="58" spans="1:6" ht="15" customHeight="1" x14ac:dyDescent="0.2">
      <c r="A58" s="123" t="s">
        <v>27</v>
      </c>
      <c r="B58" s="21">
        <v>17238541.824639998</v>
      </c>
      <c r="C58" s="21"/>
      <c r="D58" s="21">
        <v>66487.355280000003</v>
      </c>
      <c r="E58" s="21">
        <v>3854964.86222</v>
      </c>
      <c r="F58" s="21">
        <v>13317089.607139999</v>
      </c>
    </row>
    <row r="59" spans="1:6" ht="15" customHeight="1" x14ac:dyDescent="0.2">
      <c r="A59" s="26" t="s">
        <v>564</v>
      </c>
      <c r="B59" s="21">
        <v>34788553.565149993</v>
      </c>
      <c r="C59" s="21">
        <v>33717714.977189995</v>
      </c>
      <c r="D59" s="21">
        <v>67630.177970000004</v>
      </c>
      <c r="E59" s="21">
        <v>33899.218199999996</v>
      </c>
      <c r="F59" s="21">
        <v>969309.19178999995</v>
      </c>
    </row>
    <row r="60" spans="1:6" ht="15" customHeight="1" x14ac:dyDescent="0.2">
      <c r="A60" s="26" t="s">
        <v>562</v>
      </c>
      <c r="B60" s="21">
        <v>32633332.693539999</v>
      </c>
      <c r="C60" s="21">
        <v>32037499.687929999</v>
      </c>
      <c r="D60" s="21">
        <v>146025.35232999999</v>
      </c>
      <c r="E60" s="21">
        <v>36647.826719999997</v>
      </c>
      <c r="F60" s="21">
        <v>413159.82655999996</v>
      </c>
    </row>
    <row r="61" spans="1:6" ht="15" customHeight="1" x14ac:dyDescent="0.2">
      <c r="A61" s="26" t="s">
        <v>28</v>
      </c>
      <c r="B61" s="21">
        <v>3711695.5062299999</v>
      </c>
      <c r="C61" s="21">
        <v>3584302.1645999998</v>
      </c>
      <c r="D61" s="21">
        <v>24118.132229999999</v>
      </c>
      <c r="E61" s="21">
        <v>4925.7236299999995</v>
      </c>
      <c r="F61" s="21">
        <v>98349.485770000014</v>
      </c>
    </row>
    <row r="62" spans="1:6" ht="15" customHeight="1" x14ac:dyDescent="0.2">
      <c r="A62" s="26" t="s">
        <v>29</v>
      </c>
      <c r="B62" s="21">
        <v>14427383.30658</v>
      </c>
      <c r="C62" s="21">
        <v>14185767.782289999</v>
      </c>
      <c r="D62" s="21">
        <v>56191.561070000011</v>
      </c>
      <c r="E62" s="21">
        <v>10032.330830000001</v>
      </c>
      <c r="F62" s="21">
        <v>175391.63239000001</v>
      </c>
    </row>
    <row r="63" spans="1:6" ht="15" customHeight="1" x14ac:dyDescent="0.2">
      <c r="A63" s="26" t="s">
        <v>30</v>
      </c>
      <c r="B63" s="21">
        <v>2908008.2007699995</v>
      </c>
      <c r="C63" s="21">
        <v>2802966.0928599997</v>
      </c>
      <c r="D63" s="21">
        <v>18725.39689</v>
      </c>
      <c r="E63" s="21">
        <v>5988.74827</v>
      </c>
      <c r="F63" s="21">
        <v>80327.962749999992</v>
      </c>
    </row>
    <row r="64" spans="1:6" ht="15" customHeight="1" x14ac:dyDescent="0.2">
      <c r="A64" s="26" t="s">
        <v>31</v>
      </c>
      <c r="B64" s="21">
        <v>3988461.7194400001</v>
      </c>
      <c r="C64" s="21">
        <v>3881151.1267100004</v>
      </c>
      <c r="D64" s="21">
        <v>21043.52648</v>
      </c>
      <c r="E64" s="21">
        <v>5753.8471500000005</v>
      </c>
      <c r="F64" s="21">
        <v>80513.219099999988</v>
      </c>
    </row>
    <row r="65" spans="1:6" ht="15" customHeight="1" x14ac:dyDescent="0.2">
      <c r="A65" s="26" t="s">
        <v>32</v>
      </c>
      <c r="B65" s="21">
        <v>26578362.636980001</v>
      </c>
      <c r="C65" s="21">
        <v>25965837.38868</v>
      </c>
      <c r="D65" s="21">
        <v>64006.157930000008</v>
      </c>
      <c r="E65" s="21">
        <v>23478.929640000002</v>
      </c>
      <c r="F65" s="21">
        <v>525040.16073000012</v>
      </c>
    </row>
    <row r="66" spans="1:6" ht="15" customHeight="1" x14ac:dyDescent="0.2">
      <c r="A66" s="26" t="s">
        <v>565</v>
      </c>
      <c r="B66" s="21">
        <v>15781652.251609998</v>
      </c>
      <c r="C66" s="21">
        <v>15344975.816449998</v>
      </c>
      <c r="D66" s="21">
        <v>97115.561389999988</v>
      </c>
      <c r="E66" s="21">
        <v>15012.887439999999</v>
      </c>
      <c r="F66" s="21">
        <v>324547.98632999999</v>
      </c>
    </row>
    <row r="67" spans="1:6" ht="15" customHeight="1" x14ac:dyDescent="0.2">
      <c r="A67" s="26" t="s">
        <v>563</v>
      </c>
      <c r="B67" s="21">
        <v>11040822.08329</v>
      </c>
      <c r="C67" s="21">
        <v>10823206.485459998</v>
      </c>
      <c r="D67" s="21">
        <v>9404.0778800000007</v>
      </c>
      <c r="E67" s="21">
        <v>7486.2561599999999</v>
      </c>
      <c r="F67" s="21">
        <v>200725.26378999997</v>
      </c>
    </row>
    <row r="68" spans="1:6" ht="15" customHeight="1" x14ac:dyDescent="0.2">
      <c r="A68" s="122" t="s">
        <v>33</v>
      </c>
      <c r="B68" s="21">
        <v>6903002.778330001</v>
      </c>
      <c r="C68" s="21">
        <v>6803116.3607700011</v>
      </c>
      <c r="D68" s="21">
        <v>16245.364760000002</v>
      </c>
      <c r="E68" s="21">
        <v>6888.37655</v>
      </c>
      <c r="F68" s="21">
        <v>76752.676250000004</v>
      </c>
    </row>
    <row r="69" spans="1:6" ht="15" customHeight="1" x14ac:dyDescent="0.2">
      <c r="A69" s="122" t="s">
        <v>34</v>
      </c>
      <c r="B69" s="21">
        <v>4075612.1777299996</v>
      </c>
      <c r="C69" s="21">
        <v>3818202.3615599996</v>
      </c>
      <c r="D69" s="21">
        <v>173262.38856999998</v>
      </c>
      <c r="E69" s="21">
        <v>6237.7550299999994</v>
      </c>
      <c r="F69" s="21">
        <v>77909.67257000001</v>
      </c>
    </row>
    <row r="70" spans="1:6" ht="15" customHeight="1" x14ac:dyDescent="0.2">
      <c r="A70" s="122" t="s">
        <v>35</v>
      </c>
      <c r="B70" s="21">
        <v>2218180.1178599996</v>
      </c>
      <c r="C70" s="21">
        <v>2156190.8755299998</v>
      </c>
      <c r="D70" s="21">
        <v>0.46400000000000002</v>
      </c>
      <c r="E70" s="21">
        <v>4488.9696499999991</v>
      </c>
      <c r="F70" s="21">
        <v>57499.808680000002</v>
      </c>
    </row>
    <row r="71" spans="1:6" ht="15" customHeight="1" x14ac:dyDescent="0.2">
      <c r="A71" s="122" t="s">
        <v>36</v>
      </c>
      <c r="B71" s="21">
        <v>27829043.29789</v>
      </c>
      <c r="C71" s="21">
        <v>27400405.405250002</v>
      </c>
      <c r="D71" s="21">
        <v>96570.194270000007</v>
      </c>
      <c r="E71" s="21">
        <v>22172.024459999997</v>
      </c>
      <c r="F71" s="21">
        <v>309895.67390999995</v>
      </c>
    </row>
    <row r="72" spans="1:6" ht="15" customHeight="1" x14ac:dyDescent="0.2">
      <c r="A72" s="122" t="s">
        <v>37</v>
      </c>
      <c r="B72" s="21">
        <v>3351110.6696800003</v>
      </c>
      <c r="C72" s="21">
        <v>3275730.8937600004</v>
      </c>
      <c r="D72" s="21">
        <v>34153.094539999998</v>
      </c>
      <c r="E72" s="21">
        <v>5400.5463000000009</v>
      </c>
      <c r="F72" s="21">
        <v>35826.13508</v>
      </c>
    </row>
    <row r="73" spans="1:6" ht="15" customHeight="1" x14ac:dyDescent="0.2">
      <c r="A73" s="122" t="s">
        <v>38</v>
      </c>
      <c r="B73" s="21">
        <v>9929440.0876699984</v>
      </c>
      <c r="C73" s="21">
        <v>9694822.8201999981</v>
      </c>
      <c r="D73" s="21">
        <v>69111.662949999984</v>
      </c>
      <c r="E73" s="21">
        <v>9217.2894700000015</v>
      </c>
      <c r="F73" s="21">
        <v>156288.31504999998</v>
      </c>
    </row>
    <row r="74" spans="1:6" ht="15" customHeight="1" x14ac:dyDescent="0.2">
      <c r="A74" s="122" t="s">
        <v>39</v>
      </c>
      <c r="B74" s="21">
        <v>9190274.6438800022</v>
      </c>
      <c r="C74" s="21">
        <v>9071148.2538900003</v>
      </c>
      <c r="D74" s="21">
        <v>11431.83634</v>
      </c>
      <c r="E74" s="21">
        <v>4449.2490499999994</v>
      </c>
      <c r="F74" s="21">
        <v>103245.30459999999</v>
      </c>
    </row>
    <row r="75" spans="1:6" ht="15" customHeight="1" x14ac:dyDescent="0.2">
      <c r="A75" s="122" t="s">
        <v>40</v>
      </c>
      <c r="B75" s="21">
        <v>5733807.6834900007</v>
      </c>
      <c r="C75" s="21">
        <v>5510716.2362099998</v>
      </c>
      <c r="D75" s="21">
        <v>6408.6474200000021</v>
      </c>
      <c r="E75" s="21">
        <v>4973.8607899999997</v>
      </c>
      <c r="F75" s="21">
        <v>211708.93906999999</v>
      </c>
    </row>
    <row r="76" spans="1:6" ht="15" customHeight="1" x14ac:dyDescent="0.2">
      <c r="A76" s="122" t="s">
        <v>41</v>
      </c>
      <c r="B76" s="21">
        <v>6743603.4871399989</v>
      </c>
      <c r="C76" s="21">
        <v>6664330.1245599994</v>
      </c>
      <c r="D76" s="21">
        <v>6474.84951</v>
      </c>
      <c r="E76" s="21">
        <v>5934.6766299999999</v>
      </c>
      <c r="F76" s="21">
        <v>66863.836439999999</v>
      </c>
    </row>
    <row r="77" spans="1:6" ht="15" customHeight="1" x14ac:dyDescent="0.2">
      <c r="A77" s="122" t="s">
        <v>42</v>
      </c>
      <c r="B77" s="21">
        <v>7989629.4416800002</v>
      </c>
      <c r="C77" s="21">
        <v>7682688.3569500009</v>
      </c>
      <c r="D77" s="21">
        <v>48523.844120000002</v>
      </c>
      <c r="E77" s="21">
        <v>11445.32316</v>
      </c>
      <c r="F77" s="21">
        <v>246971.91744999998</v>
      </c>
    </row>
    <row r="78" spans="1:6" ht="15" customHeight="1" x14ac:dyDescent="0.2">
      <c r="A78" s="122" t="s">
        <v>43</v>
      </c>
      <c r="B78" s="21">
        <v>9464804.9522999991</v>
      </c>
      <c r="C78" s="21">
        <v>9196207.7895299979</v>
      </c>
      <c r="D78" s="21">
        <v>58301.907950000008</v>
      </c>
      <c r="E78" s="21">
        <v>10934.90274</v>
      </c>
      <c r="F78" s="21">
        <v>199360.35207999998</v>
      </c>
    </row>
    <row r="79" spans="1:6" ht="15" customHeight="1" x14ac:dyDescent="0.2">
      <c r="A79" s="122" t="s">
        <v>44</v>
      </c>
      <c r="B79" s="21">
        <v>3660493.1582099991</v>
      </c>
      <c r="C79" s="21">
        <v>3592572.7004699991</v>
      </c>
      <c r="D79" s="21">
        <v>9898.4305300000015</v>
      </c>
      <c r="E79" s="21">
        <v>3317.0612700000001</v>
      </c>
      <c r="F79" s="21">
        <v>54704.965940000002</v>
      </c>
    </row>
    <row r="80" spans="1:6" ht="15" customHeight="1" x14ac:dyDescent="0.2">
      <c r="A80" s="122" t="s">
        <v>45</v>
      </c>
      <c r="B80" s="21">
        <v>11173249.34144</v>
      </c>
      <c r="C80" s="21">
        <v>10855473.654819999</v>
      </c>
      <c r="D80" s="21">
        <v>11550.983990000001</v>
      </c>
      <c r="E80" s="21">
        <v>7787.1712600000001</v>
      </c>
      <c r="F80" s="21">
        <v>298437.53136999998</v>
      </c>
    </row>
    <row r="81" spans="1:19" ht="15" customHeight="1" x14ac:dyDescent="0.2">
      <c r="A81" s="122" t="s">
        <v>46</v>
      </c>
      <c r="B81" s="21">
        <v>1511286.48425</v>
      </c>
      <c r="C81" s="21">
        <v>1459804.2683699999</v>
      </c>
      <c r="D81" s="21">
        <v>24400.239310000001</v>
      </c>
      <c r="E81" s="21">
        <v>3223.5859700000001</v>
      </c>
      <c r="F81" s="21">
        <v>23858.390599999999</v>
      </c>
    </row>
    <row r="82" spans="1:19" ht="15" customHeight="1" x14ac:dyDescent="0.2">
      <c r="A82" s="122" t="s">
        <v>47</v>
      </c>
      <c r="B82" s="21">
        <v>8224139.8684899993</v>
      </c>
      <c r="C82" s="21">
        <v>7929128.5375099983</v>
      </c>
      <c r="D82" s="21">
        <v>42504.391439999999</v>
      </c>
      <c r="E82" s="21">
        <v>7792.8985899999998</v>
      </c>
      <c r="F82" s="21">
        <v>244714.04094999997</v>
      </c>
    </row>
    <row r="83" spans="1:19" ht="15" customHeight="1" x14ac:dyDescent="0.2">
      <c r="A83" s="122" t="s">
        <v>48</v>
      </c>
      <c r="B83" s="21">
        <v>5238752.9687899994</v>
      </c>
      <c r="C83" s="21">
        <v>5052440.3481000001</v>
      </c>
      <c r="D83" s="21">
        <v>51592.833039999998</v>
      </c>
      <c r="E83" s="21">
        <v>6873.3589199999997</v>
      </c>
      <c r="F83" s="21">
        <v>127846.42872999999</v>
      </c>
    </row>
    <row r="84" spans="1:19" ht="15" customHeight="1" x14ac:dyDescent="0.2">
      <c r="A84" s="122" t="s">
        <v>49</v>
      </c>
      <c r="B84" s="21">
        <v>5203437.5678199995</v>
      </c>
      <c r="C84" s="21">
        <v>5073283.0991899995</v>
      </c>
      <c r="D84" s="21">
        <v>29190.36073</v>
      </c>
      <c r="E84" s="21">
        <v>6687.27531</v>
      </c>
      <c r="F84" s="21">
        <v>94276.832590000005</v>
      </c>
    </row>
    <row r="85" spans="1:19" ht="15" customHeight="1" thickBot="1" x14ac:dyDescent="0.25">
      <c r="A85" s="122" t="s">
        <v>50</v>
      </c>
      <c r="B85" s="21">
        <v>3187411.9212100008</v>
      </c>
      <c r="C85" s="21">
        <v>3069925.2554200008</v>
      </c>
      <c r="D85" s="21">
        <v>20345.959879999999</v>
      </c>
      <c r="E85" s="21">
        <v>3786.65173</v>
      </c>
      <c r="F85" s="21">
        <v>93354.054179999992</v>
      </c>
    </row>
    <row r="86" spans="1:19" ht="4.5" customHeight="1" thickTop="1" x14ac:dyDescent="0.2">
      <c r="A86" s="125"/>
      <c r="B86" s="28"/>
      <c r="C86" s="28"/>
      <c r="D86" s="28"/>
      <c r="E86" s="28"/>
      <c r="F86" s="28"/>
    </row>
    <row r="87" spans="1:19" ht="28.5" customHeight="1" x14ac:dyDescent="0.2">
      <c r="A87" s="925" t="s">
        <v>513</v>
      </c>
      <c r="B87" s="925"/>
      <c r="C87" s="925"/>
      <c r="D87" s="925"/>
      <c r="E87" s="925"/>
      <c r="F87" s="925"/>
      <c r="G87" s="129"/>
      <c r="H87" s="129"/>
      <c r="I87" s="129"/>
      <c r="J87" s="129"/>
      <c r="K87" s="129"/>
      <c r="L87" s="129"/>
      <c r="M87" s="129"/>
      <c r="N87" s="129"/>
      <c r="O87" s="129"/>
      <c r="P87" s="129"/>
      <c r="Q87" s="129"/>
      <c r="R87" s="129"/>
    </row>
    <row r="88" spans="1:19" ht="27.75" customHeight="1" x14ac:dyDescent="0.2">
      <c r="A88" s="925" t="s">
        <v>575</v>
      </c>
      <c r="B88" s="925"/>
      <c r="C88" s="925"/>
      <c r="D88" s="925"/>
      <c r="E88" s="925"/>
      <c r="F88" s="925"/>
      <c r="G88" s="130"/>
      <c r="H88" s="130"/>
      <c r="I88" s="130"/>
      <c r="J88" s="130"/>
      <c r="K88" s="130"/>
      <c r="L88" s="130"/>
      <c r="M88" s="58"/>
      <c r="N88" s="58"/>
      <c r="O88" s="58"/>
      <c r="P88" s="58"/>
      <c r="Q88" s="58"/>
      <c r="R88" s="58"/>
    </row>
    <row r="89" spans="1:19" ht="14.25" customHeight="1" x14ac:dyDescent="0.2">
      <c r="A89" s="1227" t="s">
        <v>474</v>
      </c>
      <c r="B89" s="1227"/>
      <c r="C89" s="1227"/>
      <c r="D89" s="1227"/>
      <c r="E89" s="1227"/>
      <c r="F89" s="1227"/>
    </row>
    <row r="90" spans="1:19" ht="19.5" customHeight="1" x14ac:dyDescent="0.2">
      <c r="A90" s="1227"/>
      <c r="B90" s="1227"/>
      <c r="C90" s="1227"/>
      <c r="D90" s="1227"/>
      <c r="E90" s="1227"/>
      <c r="F90" s="1227"/>
      <c r="G90" s="31"/>
      <c r="H90" s="31"/>
      <c r="I90" s="31"/>
      <c r="J90" s="31"/>
      <c r="K90" s="31"/>
      <c r="L90" s="31"/>
      <c r="M90" s="31"/>
      <c r="N90" s="31"/>
      <c r="O90" s="31"/>
      <c r="P90" s="31"/>
      <c r="Q90" s="31"/>
      <c r="R90" s="31"/>
      <c r="S90" s="31"/>
    </row>
    <row r="91" spans="1:19" ht="19.5" customHeight="1" x14ac:dyDescent="0.2">
      <c r="A91" s="614"/>
      <c r="B91" s="614"/>
      <c r="C91" s="614"/>
      <c r="D91" s="614"/>
      <c r="E91" s="614"/>
      <c r="F91" s="614"/>
      <c r="G91" s="31"/>
      <c r="H91" s="31"/>
      <c r="I91" s="31"/>
      <c r="J91" s="31"/>
      <c r="K91" s="31"/>
      <c r="L91" s="31"/>
      <c r="M91" s="31"/>
      <c r="N91" s="31"/>
      <c r="O91" s="31"/>
      <c r="P91" s="31"/>
      <c r="Q91" s="31"/>
      <c r="R91" s="31"/>
      <c r="S91" s="31"/>
    </row>
    <row r="92" spans="1:19" x14ac:dyDescent="0.2"/>
    <row r="93" spans="1:19" x14ac:dyDescent="0.2"/>
    <row r="94" spans="1:19" s="5" customFormat="1" ht="35.1" customHeight="1" x14ac:dyDescent="0.2">
      <c r="A94" s="1179" t="s">
        <v>1318</v>
      </c>
      <c r="B94" s="1179"/>
      <c r="C94" s="1179"/>
      <c r="D94" s="1179"/>
      <c r="E94" s="1179"/>
      <c r="F94" s="1179"/>
      <c r="G94" s="1179"/>
      <c r="H94" s="1179"/>
      <c r="I94" s="1179"/>
      <c r="J94" s="1179"/>
      <c r="K94" s="1179"/>
    </row>
    <row r="95" spans="1:19" s="5" customFormat="1" ht="12.75" customHeight="1" thickBot="1" x14ac:dyDescent="0.25">
      <c r="A95" s="866"/>
      <c r="B95" s="866"/>
      <c r="C95" s="866"/>
      <c r="D95" s="866"/>
      <c r="E95" s="866"/>
      <c r="F95" s="866"/>
      <c r="G95" s="866"/>
      <c r="H95" s="866"/>
      <c r="I95" s="866"/>
      <c r="J95" s="866"/>
      <c r="K95" s="866"/>
    </row>
    <row r="96" spans="1:19" ht="45.75" customHeight="1" thickTop="1" thickBot="1" x14ac:dyDescent="0.25">
      <c r="A96" s="1202" t="s">
        <v>574</v>
      </c>
      <c r="B96" s="7"/>
      <c r="C96" s="1202" t="s">
        <v>453</v>
      </c>
      <c r="D96" s="1202"/>
      <c r="E96" s="1202"/>
      <c r="F96" s="1202" t="s">
        <v>467</v>
      </c>
      <c r="G96" s="1202" t="s">
        <v>457</v>
      </c>
      <c r="H96" s="1202"/>
      <c r="I96" s="1202"/>
      <c r="J96" s="1202"/>
      <c r="K96" s="1203" t="s">
        <v>187</v>
      </c>
    </row>
    <row r="97" spans="1:13" ht="16.5" thickTop="1" thickBot="1" x14ac:dyDescent="0.25">
      <c r="A97" s="1202"/>
      <c r="B97" s="100"/>
      <c r="C97" s="1202"/>
      <c r="D97" s="1202"/>
      <c r="E97" s="1202"/>
      <c r="F97" s="1202"/>
      <c r="G97" s="1202"/>
      <c r="H97" s="1202"/>
      <c r="I97" s="1202"/>
      <c r="J97" s="1202"/>
      <c r="K97" s="1203"/>
    </row>
    <row r="98" spans="1:13" ht="15.75" customHeight="1" thickTop="1" thickBot="1" x14ac:dyDescent="0.25">
      <c r="A98" s="1202"/>
      <c r="B98" s="1202" t="s">
        <v>229</v>
      </c>
      <c r="C98" s="1203" t="s">
        <v>360</v>
      </c>
      <c r="D98" s="1203" t="s">
        <v>462</v>
      </c>
      <c r="E98" s="1203" t="s">
        <v>114</v>
      </c>
      <c r="F98" s="1203" t="s">
        <v>456</v>
      </c>
      <c r="G98" s="1203" t="s">
        <v>458</v>
      </c>
      <c r="H98" s="1203" t="s">
        <v>459</v>
      </c>
      <c r="I98" s="1203" t="s">
        <v>522</v>
      </c>
      <c r="J98" s="1203" t="s">
        <v>416</v>
      </c>
      <c r="K98" s="1203"/>
    </row>
    <row r="99" spans="1:13" ht="15.75" customHeight="1" thickTop="1" thickBot="1" x14ac:dyDescent="0.25">
      <c r="A99" s="1202"/>
      <c r="B99" s="1202"/>
      <c r="C99" s="1203"/>
      <c r="D99" s="1203"/>
      <c r="E99" s="1203"/>
      <c r="F99" s="1203"/>
      <c r="G99" s="1203"/>
      <c r="H99" s="1203"/>
      <c r="I99" s="1203"/>
      <c r="J99" s="1203"/>
      <c r="K99" s="1203"/>
    </row>
    <row r="100" spans="1:13" ht="15.75" customHeight="1" thickTop="1" thickBot="1" x14ac:dyDescent="0.25">
      <c r="A100" s="1202"/>
      <c r="B100" s="1202"/>
      <c r="C100" s="1203"/>
      <c r="D100" s="1203"/>
      <c r="E100" s="1203"/>
      <c r="F100" s="1203"/>
      <c r="G100" s="1203"/>
      <c r="H100" s="1203"/>
      <c r="I100" s="1203" t="s">
        <v>364</v>
      </c>
      <c r="J100" s="1203" t="s">
        <v>365</v>
      </c>
      <c r="K100" s="1203"/>
    </row>
    <row r="101" spans="1:13" ht="15.75" customHeight="1" thickTop="1" thickBot="1" x14ac:dyDescent="0.25">
      <c r="A101" s="1202"/>
      <c r="B101" s="1202"/>
      <c r="C101" s="1203"/>
      <c r="D101" s="1203"/>
      <c r="E101" s="1203"/>
      <c r="F101" s="1203"/>
      <c r="G101" s="1203"/>
      <c r="H101" s="1203"/>
      <c r="I101" s="1203"/>
      <c r="J101" s="1203"/>
      <c r="K101" s="1203"/>
    </row>
    <row r="102" spans="1:13" ht="22.5" customHeight="1" thickTop="1" thickBot="1" x14ac:dyDescent="0.25">
      <c r="A102" s="1202"/>
      <c r="B102" s="1202"/>
      <c r="C102" s="1203"/>
      <c r="D102" s="1203"/>
      <c r="E102" s="1203"/>
      <c r="F102" s="1203"/>
      <c r="G102" s="1203"/>
      <c r="H102" s="1203"/>
      <c r="I102" s="1203"/>
      <c r="J102" s="1203"/>
      <c r="K102" s="1203"/>
    </row>
    <row r="103" spans="1:13" ht="15" customHeight="1" thickTop="1" x14ac:dyDescent="0.2">
      <c r="A103" s="9"/>
      <c r="B103" s="9"/>
      <c r="C103" s="9"/>
      <c r="D103" s="9"/>
      <c r="E103" s="9"/>
      <c r="F103" s="9"/>
      <c r="G103" s="9"/>
      <c r="H103" s="9"/>
      <c r="I103" s="9"/>
      <c r="J103" s="9"/>
      <c r="K103" s="9"/>
    </row>
    <row r="104" spans="1:13" ht="15" customHeight="1" x14ac:dyDescent="0.2">
      <c r="A104" s="13" t="s">
        <v>359</v>
      </c>
      <c r="B104" s="21">
        <v>341257713.11605996</v>
      </c>
      <c r="C104" s="21">
        <v>159547959.54751998</v>
      </c>
      <c r="D104" s="21">
        <v>49332356.515329994</v>
      </c>
      <c r="E104" s="21">
        <v>30885905.950309999</v>
      </c>
      <c r="F104" s="21">
        <v>87030844.098750055</v>
      </c>
      <c r="G104" s="21">
        <v>7558173.3641100014</v>
      </c>
      <c r="H104" s="21">
        <v>4045667.0210099998</v>
      </c>
      <c r="I104" s="21">
        <v>199869.00578000006</v>
      </c>
      <c r="J104" s="21">
        <v>2656937.6132499999</v>
      </c>
      <c r="K104" s="21">
        <v>12844720.177909991</v>
      </c>
      <c r="L104" s="182"/>
    </row>
    <row r="105" spans="1:13" ht="15" customHeight="1" x14ac:dyDescent="0.2">
      <c r="A105" s="101"/>
      <c r="B105" s="21"/>
      <c r="C105" s="21"/>
      <c r="D105" s="21"/>
      <c r="E105" s="21"/>
      <c r="F105" s="21"/>
      <c r="G105" s="21"/>
      <c r="H105" s="21"/>
      <c r="I105" s="21"/>
      <c r="J105" s="21"/>
      <c r="K105" s="21"/>
    </row>
    <row r="106" spans="1:13" ht="15" customHeight="1" x14ac:dyDescent="0.2">
      <c r="A106" s="22" t="s">
        <v>19</v>
      </c>
      <c r="B106" s="21">
        <v>4266733.7626799997</v>
      </c>
      <c r="C106" s="102">
        <v>2094288.1229099997</v>
      </c>
      <c r="D106" s="21">
        <v>740208.93291000009</v>
      </c>
      <c r="E106" s="21">
        <v>415705.61031999998</v>
      </c>
      <c r="F106" s="21">
        <v>985254.98098999995</v>
      </c>
      <c r="G106" s="21">
        <v>29488.270490000003</v>
      </c>
      <c r="H106" s="21">
        <v>0</v>
      </c>
      <c r="I106" s="21">
        <v>-3077.5823200000004</v>
      </c>
      <c r="J106" s="21">
        <v>4865.4273800000001</v>
      </c>
      <c r="K106" s="21">
        <v>320198.96752000041</v>
      </c>
      <c r="L106" s="21"/>
      <c r="M106" s="24"/>
    </row>
    <row r="107" spans="1:13" ht="15" customHeight="1" x14ac:dyDescent="0.2">
      <c r="A107" s="22" t="s">
        <v>20</v>
      </c>
      <c r="B107" s="21">
        <v>12931791.013660001</v>
      </c>
      <c r="C107" s="102">
        <v>6597390.601230002</v>
      </c>
      <c r="D107" s="21">
        <v>1674830.1473599998</v>
      </c>
      <c r="E107" s="21">
        <v>1036011.6211</v>
      </c>
      <c r="F107" s="21">
        <v>3168314.2892100005</v>
      </c>
      <c r="G107" s="21">
        <v>417925.48222999997</v>
      </c>
      <c r="H107" s="21">
        <v>0</v>
      </c>
      <c r="I107" s="21">
        <v>5791.4255899999998</v>
      </c>
      <c r="J107" s="21">
        <v>31527.446940000002</v>
      </c>
      <c r="K107" s="21">
        <v>1534660.1067999993</v>
      </c>
      <c r="L107" s="21"/>
      <c r="M107" s="24"/>
    </row>
    <row r="108" spans="1:13" ht="15" customHeight="1" x14ac:dyDescent="0.2">
      <c r="A108" s="22" t="s">
        <v>21</v>
      </c>
      <c r="B108" s="21">
        <v>3124642.1840999997</v>
      </c>
      <c r="C108" s="102">
        <v>1908258.7938499996</v>
      </c>
      <c r="D108" s="21">
        <v>317947.46520000004</v>
      </c>
      <c r="E108" s="21">
        <v>311980.47776000004</v>
      </c>
      <c r="F108" s="21">
        <v>498661.98579999997</v>
      </c>
      <c r="G108" s="21">
        <v>66093.559259999995</v>
      </c>
      <c r="H108" s="21">
        <v>0</v>
      </c>
      <c r="I108" s="21">
        <v>5398.6041100000002</v>
      </c>
      <c r="J108" s="21">
        <v>16301.298120000001</v>
      </c>
      <c r="K108" s="21">
        <v>-341872.16940999962</v>
      </c>
      <c r="L108" s="21"/>
      <c r="M108" s="24"/>
    </row>
    <row r="109" spans="1:13" ht="15" customHeight="1" x14ac:dyDescent="0.2">
      <c r="A109" s="22" t="s">
        <v>22</v>
      </c>
      <c r="B109" s="21">
        <v>2543000.1503099999</v>
      </c>
      <c r="C109" s="102">
        <v>1214437.1874000002</v>
      </c>
      <c r="D109" s="21">
        <v>224590.96225000004</v>
      </c>
      <c r="E109" s="21">
        <v>141888.98473</v>
      </c>
      <c r="F109" s="21">
        <v>559412.46510999987</v>
      </c>
      <c r="G109" s="21">
        <v>394233.73691000004</v>
      </c>
      <c r="H109" s="21">
        <v>0</v>
      </c>
      <c r="I109" s="21">
        <v>3883.039400000001</v>
      </c>
      <c r="J109" s="21">
        <v>4553.7745100000002</v>
      </c>
      <c r="K109" s="21">
        <v>1274959.3713899991</v>
      </c>
      <c r="L109" s="21"/>
      <c r="M109" s="24"/>
    </row>
    <row r="110" spans="1:13" ht="15" customHeight="1" x14ac:dyDescent="0.2">
      <c r="A110" s="22" t="s">
        <v>23</v>
      </c>
      <c r="B110" s="21">
        <v>12440803.541010002</v>
      </c>
      <c r="C110" s="102">
        <v>5686758.7495900001</v>
      </c>
      <c r="D110" s="21">
        <v>1888305.9815400001</v>
      </c>
      <c r="E110" s="21">
        <v>970922.32205999992</v>
      </c>
      <c r="F110" s="21">
        <v>3606851.3657499999</v>
      </c>
      <c r="G110" s="21">
        <v>209341.37969</v>
      </c>
      <c r="H110" s="21">
        <v>0</v>
      </c>
      <c r="I110" s="21">
        <v>13789.185270000002</v>
      </c>
      <c r="J110" s="21">
        <v>64834.557109999994</v>
      </c>
      <c r="K110" s="21">
        <v>1245111.7142400015</v>
      </c>
      <c r="L110" s="21"/>
      <c r="M110" s="24"/>
    </row>
    <row r="111" spans="1:13" ht="15" customHeight="1" x14ac:dyDescent="0.2">
      <c r="A111" s="22" t="s">
        <v>24</v>
      </c>
      <c r="B111" s="21">
        <v>2579910.6245200005</v>
      </c>
      <c r="C111" s="102">
        <v>1284606.0313899999</v>
      </c>
      <c r="D111" s="21">
        <v>328258.68597000005</v>
      </c>
      <c r="E111" s="21">
        <v>273287.37173999997</v>
      </c>
      <c r="F111" s="21">
        <v>628052.33698999998</v>
      </c>
      <c r="G111" s="21">
        <v>45542.93967</v>
      </c>
      <c r="H111" s="21">
        <v>0</v>
      </c>
      <c r="I111" s="21">
        <v>-8.2693399999999961</v>
      </c>
      <c r="J111" s="21">
        <v>20171.5281</v>
      </c>
      <c r="K111" s="21">
        <v>-412647.54983000085</v>
      </c>
      <c r="L111" s="21"/>
      <c r="M111" s="24"/>
    </row>
    <row r="112" spans="1:13" ht="15" customHeight="1" x14ac:dyDescent="0.2">
      <c r="A112" s="22" t="s">
        <v>25</v>
      </c>
      <c r="B112" s="21">
        <v>4120436.3355400003</v>
      </c>
      <c r="C112" s="102">
        <v>2031256.86944</v>
      </c>
      <c r="D112" s="21">
        <v>624407.54319000011</v>
      </c>
      <c r="E112" s="21">
        <v>378670.79405000003</v>
      </c>
      <c r="F112" s="21">
        <v>990565.70349999983</v>
      </c>
      <c r="G112" s="21">
        <v>74857.07114</v>
      </c>
      <c r="H112" s="21">
        <v>0</v>
      </c>
      <c r="I112" s="21">
        <v>1666.4407900000001</v>
      </c>
      <c r="J112" s="21">
        <v>19011.913430000001</v>
      </c>
      <c r="K112" s="21">
        <v>-445235.19961000141</v>
      </c>
      <c r="L112" s="21"/>
      <c r="M112" s="24"/>
    </row>
    <row r="113" spans="1:13" ht="15" customHeight="1" x14ac:dyDescent="0.2">
      <c r="A113" s="22" t="s">
        <v>26</v>
      </c>
      <c r="B113" s="21">
        <v>13867560.622449998</v>
      </c>
      <c r="C113" s="102">
        <v>6750938.1946299998</v>
      </c>
      <c r="D113" s="21">
        <v>2015168.0206099995</v>
      </c>
      <c r="E113" s="21">
        <v>1110083.1735300003</v>
      </c>
      <c r="F113" s="21">
        <v>3805067.7085599992</v>
      </c>
      <c r="G113" s="21">
        <v>102804.14704000001</v>
      </c>
      <c r="H113" s="21">
        <v>0</v>
      </c>
      <c r="I113" s="21">
        <v>4983.1416299999992</v>
      </c>
      <c r="J113" s="21">
        <v>78516.236449999997</v>
      </c>
      <c r="K113" s="21">
        <v>328285.3825100027</v>
      </c>
      <c r="L113" s="21"/>
      <c r="M113" s="24"/>
    </row>
    <row r="114" spans="1:13" ht="15" customHeight="1" x14ac:dyDescent="0.2">
      <c r="A114" s="25" t="s">
        <v>27</v>
      </c>
      <c r="B114" s="21">
        <v>17739091.510649994</v>
      </c>
      <c r="C114" s="102">
        <v>6271507.6008699974</v>
      </c>
      <c r="D114" s="21">
        <v>74505.134549999988</v>
      </c>
      <c r="E114" s="21">
        <v>4138127.8863999993</v>
      </c>
      <c r="F114" s="21">
        <v>3131449.8942199992</v>
      </c>
      <c r="G114" s="21">
        <v>6798.1180299999023</v>
      </c>
      <c r="H114" s="21">
        <v>4045667.0210099998</v>
      </c>
      <c r="I114" s="21">
        <v>1078.8609299999998</v>
      </c>
      <c r="J114" s="21">
        <v>69956.994640000004</v>
      </c>
      <c r="K114" s="21">
        <v>-500549.68600999564</v>
      </c>
      <c r="L114" s="21"/>
      <c r="M114" s="24"/>
    </row>
    <row r="115" spans="1:13" ht="15" customHeight="1" x14ac:dyDescent="0.2">
      <c r="A115" s="26" t="s">
        <v>1175</v>
      </c>
      <c r="B115" s="21">
        <v>27113779.680289995</v>
      </c>
      <c r="C115" s="102">
        <v>12895525.699669998</v>
      </c>
      <c r="D115" s="21">
        <v>4131354.4720599991</v>
      </c>
      <c r="E115" s="21">
        <v>1868411.7575600001</v>
      </c>
      <c r="F115" s="21">
        <v>6644953.8948299997</v>
      </c>
      <c r="G115" s="21">
        <v>1069139.2930400001</v>
      </c>
      <c r="H115" s="21">
        <v>0</v>
      </c>
      <c r="I115" s="21">
        <v>14658.413470000003</v>
      </c>
      <c r="J115" s="21">
        <v>489736.14966000005</v>
      </c>
      <c r="K115" s="21">
        <v>7674773.8848599978</v>
      </c>
      <c r="L115" s="21"/>
      <c r="M115" s="24"/>
    </row>
    <row r="116" spans="1:13" ht="15" customHeight="1" x14ac:dyDescent="0.2">
      <c r="A116" s="26" t="s">
        <v>562</v>
      </c>
      <c r="B116" s="21">
        <v>30951213.711849999</v>
      </c>
      <c r="C116" s="102">
        <v>14004920.721549999</v>
      </c>
      <c r="D116" s="21">
        <v>4840233.0807599993</v>
      </c>
      <c r="E116" s="21">
        <v>2882737.0547199999</v>
      </c>
      <c r="F116" s="21">
        <v>7862714.593150002</v>
      </c>
      <c r="G116" s="21">
        <v>837809.07324000006</v>
      </c>
      <c r="H116" s="21">
        <v>0</v>
      </c>
      <c r="I116" s="21">
        <v>26963.60168</v>
      </c>
      <c r="J116" s="21">
        <v>495835.58674999996</v>
      </c>
      <c r="K116" s="21">
        <v>1682118.9816900007</v>
      </c>
      <c r="L116" s="21"/>
      <c r="M116" s="24"/>
    </row>
    <row r="117" spans="1:13" ht="15" customHeight="1" x14ac:dyDescent="0.2">
      <c r="A117" s="26" t="s">
        <v>28</v>
      </c>
      <c r="B117" s="21">
        <v>4757882.2691500001</v>
      </c>
      <c r="C117" s="102">
        <v>2387398.50453</v>
      </c>
      <c r="D117" s="21">
        <v>767301.49657000008</v>
      </c>
      <c r="E117" s="21">
        <v>290150.54336000001</v>
      </c>
      <c r="F117" s="21">
        <v>1220468.2872200001</v>
      </c>
      <c r="G117" s="21">
        <v>44141.070870000003</v>
      </c>
      <c r="H117" s="21">
        <v>0</v>
      </c>
      <c r="I117" s="21">
        <v>303.48548</v>
      </c>
      <c r="J117" s="21">
        <v>48118.881120000005</v>
      </c>
      <c r="K117" s="21">
        <v>-1046186.7629200001</v>
      </c>
      <c r="L117" s="21"/>
      <c r="M117" s="24"/>
    </row>
    <row r="118" spans="1:13" ht="15" customHeight="1" x14ac:dyDescent="0.2">
      <c r="A118" s="26" t="s">
        <v>29</v>
      </c>
      <c r="B118" s="21">
        <v>11440218.445220001</v>
      </c>
      <c r="C118" s="102">
        <v>5221196.7404400026</v>
      </c>
      <c r="D118" s="21">
        <v>1931550.79636</v>
      </c>
      <c r="E118" s="21">
        <v>934404.13657999982</v>
      </c>
      <c r="F118" s="21">
        <v>3125379.8231000002</v>
      </c>
      <c r="G118" s="21">
        <v>164187.46619000001</v>
      </c>
      <c r="H118" s="21">
        <v>0</v>
      </c>
      <c r="I118" s="21">
        <v>-524.80948000000012</v>
      </c>
      <c r="J118" s="21">
        <v>64024.292029999997</v>
      </c>
      <c r="K118" s="21">
        <v>2987164.8613599986</v>
      </c>
      <c r="L118" s="21"/>
      <c r="M118" s="24"/>
    </row>
    <row r="119" spans="1:13" ht="15" customHeight="1" x14ac:dyDescent="0.2">
      <c r="A119" s="26" t="s">
        <v>30</v>
      </c>
      <c r="B119" s="21">
        <v>4783041.6079599997</v>
      </c>
      <c r="C119" s="102">
        <v>2281139.2962499992</v>
      </c>
      <c r="D119" s="21">
        <v>604563.21719999996</v>
      </c>
      <c r="E119" s="21">
        <v>794932.13753999991</v>
      </c>
      <c r="F119" s="21">
        <v>1036559.6747400002</v>
      </c>
      <c r="G119" s="21">
        <v>42620.108309999996</v>
      </c>
      <c r="H119" s="21">
        <v>0</v>
      </c>
      <c r="I119" s="21">
        <v>2007.1768699999998</v>
      </c>
      <c r="J119" s="21">
        <v>21219.997049999998</v>
      </c>
      <c r="K119" s="21">
        <v>-1875033.4071900002</v>
      </c>
      <c r="L119" s="21"/>
      <c r="M119" s="24"/>
    </row>
    <row r="120" spans="1:13" ht="15" customHeight="1" x14ac:dyDescent="0.2">
      <c r="A120" s="26" t="s">
        <v>31</v>
      </c>
      <c r="B120" s="21">
        <v>4239590.9262099983</v>
      </c>
      <c r="C120" s="102">
        <v>1973706.674219999</v>
      </c>
      <c r="D120" s="21">
        <v>555454.10407000012</v>
      </c>
      <c r="E120" s="21">
        <v>398132.10655999993</v>
      </c>
      <c r="F120" s="21">
        <v>1235677.89956</v>
      </c>
      <c r="G120" s="21">
        <v>44741.872519999997</v>
      </c>
      <c r="H120" s="21">
        <v>0</v>
      </c>
      <c r="I120" s="21">
        <v>979.82841000000019</v>
      </c>
      <c r="J120" s="21">
        <v>30898.440869999999</v>
      </c>
      <c r="K120" s="21">
        <v>-251129.20676999819</v>
      </c>
      <c r="L120" s="21"/>
      <c r="M120" s="24"/>
    </row>
    <row r="121" spans="1:13" ht="15" customHeight="1" x14ac:dyDescent="0.2">
      <c r="A121" s="26" t="s">
        <v>32</v>
      </c>
      <c r="B121" s="21">
        <v>26029710.320079997</v>
      </c>
      <c r="C121" s="102">
        <v>12030561.301789999</v>
      </c>
      <c r="D121" s="21">
        <v>4473379.8731499985</v>
      </c>
      <c r="E121" s="21">
        <v>1976854.7585999998</v>
      </c>
      <c r="F121" s="21">
        <v>6818658.8398600006</v>
      </c>
      <c r="G121" s="21">
        <v>620640.27011000016</v>
      </c>
      <c r="H121" s="21">
        <v>0</v>
      </c>
      <c r="I121" s="21">
        <v>3862.7460999999998</v>
      </c>
      <c r="J121" s="21">
        <v>105752.53047</v>
      </c>
      <c r="K121" s="21">
        <v>548652.3169000037</v>
      </c>
      <c r="L121" s="21"/>
      <c r="M121" s="24"/>
    </row>
    <row r="122" spans="1:13" ht="15" customHeight="1" x14ac:dyDescent="0.2">
      <c r="A122" s="26" t="s">
        <v>565</v>
      </c>
      <c r="B122" s="21">
        <v>17745259.720280003</v>
      </c>
      <c r="C122" s="102">
        <v>8743674.2443300001</v>
      </c>
      <c r="D122" s="21">
        <v>2524484.0010799998</v>
      </c>
      <c r="E122" s="21">
        <v>1252621.6510400001</v>
      </c>
      <c r="F122" s="21">
        <v>4830054.917390001</v>
      </c>
      <c r="G122" s="21">
        <v>278637.83535000001</v>
      </c>
      <c r="H122" s="21">
        <v>0</v>
      </c>
      <c r="I122" s="21">
        <v>5467.4916199999998</v>
      </c>
      <c r="J122" s="21">
        <v>110319.57947000003</v>
      </c>
      <c r="K122" s="21">
        <v>-1963607.468670005</v>
      </c>
      <c r="L122" s="21"/>
      <c r="M122" s="24"/>
    </row>
    <row r="123" spans="1:13" ht="15" customHeight="1" x14ac:dyDescent="0.2">
      <c r="A123" s="26" t="s">
        <v>563</v>
      </c>
      <c r="B123" s="21">
        <v>10375627.572589995</v>
      </c>
      <c r="C123" s="102">
        <v>5168797.1675699977</v>
      </c>
      <c r="D123" s="21">
        <v>1479194.7662000002</v>
      </c>
      <c r="E123" s="21">
        <v>865858.20725999994</v>
      </c>
      <c r="F123" s="21">
        <v>2540248.9342699996</v>
      </c>
      <c r="G123" s="21">
        <v>302858.35136999999</v>
      </c>
      <c r="H123" s="21">
        <v>0</v>
      </c>
      <c r="I123" s="21">
        <v>-1896.5345899999998</v>
      </c>
      <c r="J123" s="21">
        <v>20566.680509999998</v>
      </c>
      <c r="K123" s="21">
        <v>665194.51070000418</v>
      </c>
      <c r="L123" s="21"/>
      <c r="M123" s="24"/>
    </row>
    <row r="124" spans="1:13" ht="15" customHeight="1" x14ac:dyDescent="0.2">
      <c r="A124" s="22" t="s">
        <v>33</v>
      </c>
      <c r="B124" s="21">
        <v>7588463.199959999</v>
      </c>
      <c r="C124" s="102">
        <v>3357292.5373999989</v>
      </c>
      <c r="D124" s="21">
        <v>1243298.8469200002</v>
      </c>
      <c r="E124" s="21">
        <v>734394.1616600001</v>
      </c>
      <c r="F124" s="21">
        <v>2025333.5603300005</v>
      </c>
      <c r="G124" s="21">
        <v>177077.10993999999</v>
      </c>
      <c r="H124" s="21">
        <v>0</v>
      </c>
      <c r="I124" s="21">
        <v>11586.848900000001</v>
      </c>
      <c r="J124" s="21">
        <v>39480.134809999996</v>
      </c>
      <c r="K124" s="21">
        <v>-685460.4216299979</v>
      </c>
      <c r="L124" s="21"/>
      <c r="M124" s="24"/>
    </row>
    <row r="125" spans="1:13" ht="15" customHeight="1" x14ac:dyDescent="0.2">
      <c r="A125" s="22" t="s">
        <v>34</v>
      </c>
      <c r="B125" s="21">
        <v>5127464.2365899989</v>
      </c>
      <c r="C125" s="102">
        <v>2247676.0323000001</v>
      </c>
      <c r="D125" s="21">
        <v>713162.14899000002</v>
      </c>
      <c r="E125" s="21">
        <v>531007.72689000005</v>
      </c>
      <c r="F125" s="21">
        <v>1468355.5798799996</v>
      </c>
      <c r="G125" s="21">
        <v>142811.57286000001</v>
      </c>
      <c r="H125" s="21">
        <v>0</v>
      </c>
      <c r="I125" s="21">
        <v>-581.75254999999993</v>
      </c>
      <c r="J125" s="21">
        <v>25032.928220000002</v>
      </c>
      <c r="K125" s="21">
        <v>-1051852.0588599993</v>
      </c>
      <c r="L125" s="21"/>
      <c r="M125" s="24"/>
    </row>
    <row r="126" spans="1:13" ht="15" customHeight="1" x14ac:dyDescent="0.2">
      <c r="A126" s="22" t="s">
        <v>35</v>
      </c>
      <c r="B126" s="21">
        <v>3032553.3780800002</v>
      </c>
      <c r="C126" s="102">
        <v>1518587.1608699996</v>
      </c>
      <c r="D126" s="21">
        <v>415391.63122999988</v>
      </c>
      <c r="E126" s="21">
        <v>287293.25378999999</v>
      </c>
      <c r="F126" s="21">
        <v>766542.71965000022</v>
      </c>
      <c r="G126" s="21">
        <v>41395.272259999998</v>
      </c>
      <c r="H126" s="21">
        <v>0</v>
      </c>
      <c r="I126" s="21">
        <v>-576.12986999999998</v>
      </c>
      <c r="J126" s="21">
        <v>3919.4701500000001</v>
      </c>
      <c r="K126" s="21">
        <v>-814373.26022000052</v>
      </c>
      <c r="L126" s="21"/>
      <c r="M126" s="24"/>
    </row>
    <row r="127" spans="1:13" ht="15" customHeight="1" x14ac:dyDescent="0.2">
      <c r="A127" s="22" t="s">
        <v>36</v>
      </c>
      <c r="B127" s="21">
        <v>22143437.744619999</v>
      </c>
      <c r="C127" s="102">
        <v>10273200.790859999</v>
      </c>
      <c r="D127" s="21">
        <v>3842865.4345500008</v>
      </c>
      <c r="E127" s="21">
        <v>1349310.38473</v>
      </c>
      <c r="F127" s="21">
        <v>5915829.5828999998</v>
      </c>
      <c r="G127" s="21">
        <v>380349.73413</v>
      </c>
      <c r="H127" s="21">
        <v>0</v>
      </c>
      <c r="I127" s="21">
        <v>19309.410780000002</v>
      </c>
      <c r="J127" s="21">
        <v>362572.40667</v>
      </c>
      <c r="K127" s="21">
        <v>5685605.553270001</v>
      </c>
      <c r="L127" s="21"/>
      <c r="M127" s="24"/>
    </row>
    <row r="128" spans="1:13" ht="15" customHeight="1" x14ac:dyDescent="0.2">
      <c r="A128" s="22" t="s">
        <v>37</v>
      </c>
      <c r="B128" s="21">
        <v>3499198.3418500009</v>
      </c>
      <c r="C128" s="102">
        <v>1685856.1171900001</v>
      </c>
      <c r="D128" s="21">
        <v>473544.34073000011</v>
      </c>
      <c r="E128" s="21">
        <v>334070.81674000004</v>
      </c>
      <c r="F128" s="21">
        <v>940622.57578000019</v>
      </c>
      <c r="G128" s="21">
        <v>34775.864390000002</v>
      </c>
      <c r="H128" s="21">
        <v>0</v>
      </c>
      <c r="I128" s="21">
        <v>-4330.4890999999998</v>
      </c>
      <c r="J128" s="21">
        <v>34659.116119999999</v>
      </c>
      <c r="K128" s="21">
        <v>-148087.67217000062</v>
      </c>
      <c r="L128" s="21"/>
      <c r="M128" s="24"/>
    </row>
    <row r="129" spans="1:18" ht="15" customHeight="1" x14ac:dyDescent="0.2">
      <c r="A129" s="22" t="s">
        <v>38</v>
      </c>
      <c r="B129" s="21">
        <v>10656375.645160001</v>
      </c>
      <c r="C129" s="102">
        <v>4786210.192950001</v>
      </c>
      <c r="D129" s="21">
        <v>1754073.9404900002</v>
      </c>
      <c r="E129" s="21">
        <v>711528.41578000004</v>
      </c>
      <c r="F129" s="21">
        <v>3146167.6783799995</v>
      </c>
      <c r="G129" s="21">
        <v>193819.17543999996</v>
      </c>
      <c r="H129" s="21">
        <v>0</v>
      </c>
      <c r="I129" s="21">
        <v>229.80861000000004</v>
      </c>
      <c r="J129" s="21">
        <v>64346.43351000001</v>
      </c>
      <c r="K129" s="21">
        <v>-726935.55749000236</v>
      </c>
      <c r="L129" s="21"/>
      <c r="M129" s="24"/>
    </row>
    <row r="130" spans="1:18" ht="15" customHeight="1" x14ac:dyDescent="0.2">
      <c r="A130" s="22" t="s">
        <v>39</v>
      </c>
      <c r="B130" s="21">
        <v>5127945.1478900006</v>
      </c>
      <c r="C130" s="102">
        <v>2207364.7678399994</v>
      </c>
      <c r="D130" s="21">
        <v>714985.67607000028</v>
      </c>
      <c r="E130" s="21">
        <v>528765.45396000007</v>
      </c>
      <c r="F130" s="21">
        <v>1595056.6369400001</v>
      </c>
      <c r="G130" s="21">
        <v>62147.295470000005</v>
      </c>
      <c r="H130" s="21">
        <v>0</v>
      </c>
      <c r="I130" s="21">
        <v>453.81412999999998</v>
      </c>
      <c r="J130" s="21">
        <v>19171.503479999999</v>
      </c>
      <c r="K130" s="21">
        <v>4062329.4959900016</v>
      </c>
      <c r="L130" s="21"/>
      <c r="M130" s="24"/>
    </row>
    <row r="131" spans="1:18" ht="15" customHeight="1" x14ac:dyDescent="0.2">
      <c r="A131" s="22" t="s">
        <v>40</v>
      </c>
      <c r="B131" s="21">
        <v>4485451.8719899999</v>
      </c>
      <c r="C131" s="102">
        <v>2516854.4287299998</v>
      </c>
      <c r="D131" s="21">
        <v>541469.92405000003</v>
      </c>
      <c r="E131" s="21">
        <v>368102.64580999996</v>
      </c>
      <c r="F131" s="21">
        <v>742820.10035000008</v>
      </c>
      <c r="G131" s="21">
        <v>303107.99793999997</v>
      </c>
      <c r="H131" s="21">
        <v>0</v>
      </c>
      <c r="I131" s="21">
        <v>-1587.69409</v>
      </c>
      <c r="J131" s="21">
        <v>14684.4692</v>
      </c>
      <c r="K131" s="21">
        <v>1248355.8115000008</v>
      </c>
      <c r="L131" s="21"/>
      <c r="M131" s="24"/>
    </row>
    <row r="132" spans="1:18" ht="15" customHeight="1" x14ac:dyDescent="0.2">
      <c r="A132" s="22" t="s">
        <v>41</v>
      </c>
      <c r="B132" s="21">
        <v>5973851.3577700006</v>
      </c>
      <c r="C132" s="102">
        <v>2726540.0869700005</v>
      </c>
      <c r="D132" s="21">
        <v>994499.6336200001</v>
      </c>
      <c r="E132" s="21">
        <v>464585.67148000008</v>
      </c>
      <c r="F132" s="21">
        <v>1722358.5376500001</v>
      </c>
      <c r="G132" s="21">
        <v>46010.459840000003</v>
      </c>
      <c r="H132" s="21">
        <v>0</v>
      </c>
      <c r="I132" s="21">
        <v>404.82691000000096</v>
      </c>
      <c r="J132" s="21">
        <v>19452.141299999999</v>
      </c>
      <c r="K132" s="21">
        <v>769752.12936999835</v>
      </c>
      <c r="L132" s="21"/>
      <c r="M132" s="24"/>
    </row>
    <row r="133" spans="1:18" ht="15" customHeight="1" x14ac:dyDescent="0.2">
      <c r="A133" s="22" t="s">
        <v>42</v>
      </c>
      <c r="B133" s="21">
        <v>9224511.6629500017</v>
      </c>
      <c r="C133" s="102">
        <v>4131601.1043799999</v>
      </c>
      <c r="D133" s="21">
        <v>1703208.9349099998</v>
      </c>
      <c r="E133" s="21">
        <v>724670.51488999987</v>
      </c>
      <c r="F133" s="21">
        <v>2348246.89922</v>
      </c>
      <c r="G133" s="21">
        <v>240774.66823000001</v>
      </c>
      <c r="H133" s="21">
        <v>0</v>
      </c>
      <c r="I133" s="21">
        <v>228.59654</v>
      </c>
      <c r="J133" s="21">
        <v>75780.944780000005</v>
      </c>
      <c r="K133" s="21">
        <v>-1234882.2212700015</v>
      </c>
      <c r="L133" s="21"/>
      <c r="M133" s="24"/>
    </row>
    <row r="134" spans="1:18" ht="15" customHeight="1" x14ac:dyDescent="0.2">
      <c r="A134" s="22" t="s">
        <v>43</v>
      </c>
      <c r="B134" s="21">
        <v>11189550.13462</v>
      </c>
      <c r="C134" s="102">
        <v>5225546.7824299987</v>
      </c>
      <c r="D134" s="21">
        <v>1748219.0919299999</v>
      </c>
      <c r="E134" s="21">
        <v>1433259.8800199998</v>
      </c>
      <c r="F134" s="21">
        <v>2374610.66854</v>
      </c>
      <c r="G134" s="21">
        <v>278028.25319000002</v>
      </c>
      <c r="H134" s="21">
        <v>0</v>
      </c>
      <c r="I134" s="21">
        <v>52458.802370000005</v>
      </c>
      <c r="J134" s="21">
        <v>77426.656139999992</v>
      </c>
      <c r="K134" s="21">
        <v>-1724745.1823200006</v>
      </c>
      <c r="L134" s="21"/>
      <c r="M134" s="24"/>
    </row>
    <row r="135" spans="1:18" ht="15" customHeight="1" x14ac:dyDescent="0.2">
      <c r="A135" s="22" t="s">
        <v>44</v>
      </c>
      <c r="B135" s="21">
        <v>3343744.3855100004</v>
      </c>
      <c r="C135" s="102">
        <v>1780547.2450300006</v>
      </c>
      <c r="D135" s="21">
        <v>403154.24045000004</v>
      </c>
      <c r="E135" s="21">
        <v>203701.52578</v>
      </c>
      <c r="F135" s="21">
        <v>886329.75347</v>
      </c>
      <c r="G135" s="21">
        <v>49780.916480000007</v>
      </c>
      <c r="H135" s="21">
        <v>0</v>
      </c>
      <c r="I135" s="21">
        <v>5890.3218499999994</v>
      </c>
      <c r="J135" s="21">
        <v>14340.382450000001</v>
      </c>
      <c r="K135" s="21">
        <v>316748.77269999869</v>
      </c>
      <c r="L135" s="21"/>
      <c r="M135" s="24"/>
    </row>
    <row r="136" spans="1:18" ht="15" customHeight="1" x14ac:dyDescent="0.2">
      <c r="A136" s="22" t="s">
        <v>45</v>
      </c>
      <c r="B136" s="21">
        <v>10578861.893970003</v>
      </c>
      <c r="C136" s="102">
        <v>4727442.7721300013</v>
      </c>
      <c r="D136" s="21">
        <v>1505097.30333</v>
      </c>
      <c r="E136" s="21">
        <v>1024877.49038</v>
      </c>
      <c r="F136" s="21">
        <v>2901866.7393600005</v>
      </c>
      <c r="G136" s="21">
        <v>375410.41489999997</v>
      </c>
      <c r="H136" s="21">
        <v>0</v>
      </c>
      <c r="I136" s="21">
        <v>1319.6713500000001</v>
      </c>
      <c r="J136" s="21">
        <v>42847.502520000002</v>
      </c>
      <c r="K136" s="21">
        <v>594387.44746999629</v>
      </c>
      <c r="L136" s="21"/>
      <c r="M136" s="24"/>
    </row>
    <row r="137" spans="1:18" ht="15" customHeight="1" x14ac:dyDescent="0.2">
      <c r="A137" s="22" t="s">
        <v>46</v>
      </c>
      <c r="B137" s="21">
        <v>2106568.8844600003</v>
      </c>
      <c r="C137" s="102">
        <v>1149526.1925500003</v>
      </c>
      <c r="D137" s="21">
        <v>261284.49890000006</v>
      </c>
      <c r="E137" s="21">
        <v>161197.41047999999</v>
      </c>
      <c r="F137" s="21">
        <v>518575.21418999997</v>
      </c>
      <c r="G137" s="21">
        <v>8887.4922799999986</v>
      </c>
      <c r="H137" s="21">
        <v>0</v>
      </c>
      <c r="I137" s="21">
        <v>341.54327999999998</v>
      </c>
      <c r="J137" s="21">
        <v>6756.5327799999995</v>
      </c>
      <c r="K137" s="21">
        <v>-595282.40021000034</v>
      </c>
      <c r="L137" s="21"/>
      <c r="M137" s="24"/>
    </row>
    <row r="138" spans="1:18" ht="15" customHeight="1" x14ac:dyDescent="0.2">
      <c r="A138" s="22" t="s">
        <v>47</v>
      </c>
      <c r="B138" s="21">
        <v>9481183.5756400023</v>
      </c>
      <c r="C138" s="102">
        <v>4370681.9852200011</v>
      </c>
      <c r="D138" s="21">
        <v>1483734.3422600003</v>
      </c>
      <c r="E138" s="21">
        <v>718723.98820999986</v>
      </c>
      <c r="F138" s="21">
        <v>2712892.2417199998</v>
      </c>
      <c r="G138" s="21">
        <v>142195.41297</v>
      </c>
      <c r="H138" s="21">
        <v>0</v>
      </c>
      <c r="I138" s="21">
        <v>3287.8120199999998</v>
      </c>
      <c r="J138" s="21">
        <v>49667.793239999999</v>
      </c>
      <c r="K138" s="21">
        <v>-1257043.7071500029</v>
      </c>
      <c r="L138" s="21"/>
      <c r="M138" s="24"/>
    </row>
    <row r="139" spans="1:18" ht="15" customHeight="1" x14ac:dyDescent="0.2">
      <c r="A139" s="22" t="s">
        <v>48</v>
      </c>
      <c r="B139" s="21">
        <v>6580060.0811500028</v>
      </c>
      <c r="C139" s="102">
        <v>3353265.4109100024</v>
      </c>
      <c r="D139" s="21">
        <v>746963.4905999999</v>
      </c>
      <c r="E139" s="21">
        <v>377048.34953000001</v>
      </c>
      <c r="F139" s="21">
        <v>1910563.8925500002</v>
      </c>
      <c r="G139" s="21">
        <v>112253.09735</v>
      </c>
      <c r="H139" s="21">
        <v>0</v>
      </c>
      <c r="I139" s="21">
        <v>25060.418539999999</v>
      </c>
      <c r="J139" s="21">
        <v>54905.421670000011</v>
      </c>
      <c r="K139" s="21">
        <v>-1341307.1123600034</v>
      </c>
      <c r="L139" s="21"/>
      <c r="M139" s="24"/>
    </row>
    <row r="140" spans="1:18" ht="15" customHeight="1" x14ac:dyDescent="0.2">
      <c r="A140" s="22" t="s">
        <v>49</v>
      </c>
      <c r="B140" s="21">
        <v>7033031.5929199997</v>
      </c>
      <c r="C140" s="102">
        <v>3591039.1909999996</v>
      </c>
      <c r="D140" s="21">
        <v>1060463.26</v>
      </c>
      <c r="E140" s="21">
        <v>570075.93540999992</v>
      </c>
      <c r="F140" s="21">
        <v>1664005.5183600001</v>
      </c>
      <c r="G140" s="21">
        <v>111291.15710999999</v>
      </c>
      <c r="H140" s="21">
        <v>0</v>
      </c>
      <c r="I140" s="21">
        <v>-34.504540000000084</v>
      </c>
      <c r="J140" s="21">
        <v>36191.035579999996</v>
      </c>
      <c r="K140" s="21">
        <v>-1829594.0251000002</v>
      </c>
      <c r="L140" s="21"/>
      <c r="M140" s="24"/>
    </row>
    <row r="141" spans="1:18" ht="15" customHeight="1" thickBot="1" x14ac:dyDescent="0.25">
      <c r="A141" s="22" t="s">
        <v>50</v>
      </c>
      <c r="B141" s="21">
        <v>3035165.982379999</v>
      </c>
      <c r="C141" s="102">
        <v>1352364.2470999993</v>
      </c>
      <c r="D141" s="21">
        <v>531201.09526999993</v>
      </c>
      <c r="E141" s="21">
        <v>322511.72985999996</v>
      </c>
      <c r="F141" s="21">
        <v>702318.60522999987</v>
      </c>
      <c r="G141" s="21">
        <v>106197.42387</v>
      </c>
      <c r="H141" s="21">
        <v>0</v>
      </c>
      <c r="I141" s="21">
        <v>1081.4550300000001</v>
      </c>
      <c r="J141" s="21">
        <v>19491.426019999999</v>
      </c>
      <c r="K141" s="21">
        <v>152245.93883000175</v>
      </c>
      <c r="L141" s="21"/>
      <c r="M141" s="24"/>
    </row>
    <row r="142" spans="1:18" ht="4.5" customHeight="1" thickTop="1" x14ac:dyDescent="0.2">
      <c r="A142" s="27"/>
      <c r="B142" s="28"/>
      <c r="C142" s="28"/>
      <c r="D142" s="28"/>
      <c r="E142" s="28"/>
      <c r="F142" s="28"/>
      <c r="G142" s="28"/>
      <c r="H142" s="28"/>
      <c r="I142" s="28"/>
      <c r="J142" s="28"/>
      <c r="K142" s="28"/>
    </row>
    <row r="143" spans="1:18" ht="10.5" customHeight="1" x14ac:dyDescent="0.2">
      <c r="A143" s="1234" t="s">
        <v>514</v>
      </c>
      <c r="B143" s="1234"/>
      <c r="C143" s="1234"/>
      <c r="D143" s="1234"/>
      <c r="E143" s="1234"/>
      <c r="F143" s="1234"/>
      <c r="G143" s="1234"/>
      <c r="H143" s="1234"/>
      <c r="I143" s="1234"/>
      <c r="J143" s="1234"/>
      <c r="K143" s="1234"/>
      <c r="L143" s="165"/>
      <c r="M143" s="58"/>
      <c r="N143" s="58"/>
      <c r="O143" s="58"/>
      <c r="P143" s="58"/>
      <c r="Q143" s="58"/>
      <c r="R143" s="58"/>
    </row>
    <row r="144" spans="1:18" ht="17.25" customHeight="1" x14ac:dyDescent="0.2">
      <c r="A144" s="1232" t="s">
        <v>470</v>
      </c>
      <c r="B144" s="1232"/>
      <c r="C144" s="1232"/>
      <c r="D144" s="1232"/>
      <c r="E144" s="1232"/>
      <c r="F144" s="1232"/>
      <c r="G144" s="1232"/>
      <c r="H144" s="1232"/>
      <c r="I144" s="1232"/>
      <c r="J144" s="1232"/>
      <c r="K144" s="1232"/>
    </row>
    <row r="145" spans="1:17" ht="17.25" customHeight="1" x14ac:dyDescent="0.2">
      <c r="A145" s="1232" t="s">
        <v>575</v>
      </c>
      <c r="B145" s="1232"/>
      <c r="C145" s="1232"/>
      <c r="D145" s="1232"/>
      <c r="E145" s="1232"/>
      <c r="F145" s="1232"/>
      <c r="G145" s="1232"/>
      <c r="H145" s="1232"/>
      <c r="I145" s="1232"/>
      <c r="J145" s="1232"/>
      <c r="K145" s="1232"/>
    </row>
    <row r="146" spans="1:17" x14ac:dyDescent="0.2">
      <c r="A146" s="1233" t="s">
        <v>473</v>
      </c>
      <c r="B146" s="1233"/>
      <c r="C146" s="1233"/>
      <c r="D146" s="1233"/>
      <c r="E146" s="1233"/>
      <c r="F146" s="1233"/>
      <c r="G146" s="1233"/>
      <c r="H146" s="1233"/>
      <c r="I146" s="1233"/>
      <c r="J146" s="1233"/>
      <c r="K146" s="1233"/>
      <c r="L146" s="31"/>
      <c r="M146" s="31"/>
      <c r="N146" s="31"/>
      <c r="O146" s="31"/>
      <c r="P146" s="31"/>
      <c r="Q146" s="31"/>
    </row>
    <row r="147" spans="1:17" x14ac:dyDescent="0.2"/>
  </sheetData>
  <mergeCells count="39">
    <mergeCell ref="A145:K145"/>
    <mergeCell ref="A3:J3"/>
    <mergeCell ref="A5:B7"/>
    <mergeCell ref="C5:C7"/>
    <mergeCell ref="D5:E6"/>
    <mergeCell ref="F5:F7"/>
    <mergeCell ref="G5:G7"/>
    <mergeCell ref="H5:H7"/>
    <mergeCell ref="I5:I7"/>
    <mergeCell ref="J98:J102"/>
    <mergeCell ref="A87:F87"/>
    <mergeCell ref="A88:F88"/>
    <mergeCell ref="A89:F90"/>
    <mergeCell ref="A94:K94"/>
    <mergeCell ref="A37:J37"/>
    <mergeCell ref="A38:J38"/>
    <mergeCell ref="A143:K143"/>
    <mergeCell ref="A39:J39"/>
    <mergeCell ref="A45:A46"/>
    <mergeCell ref="B45:B46"/>
    <mergeCell ref="C45:D45"/>
    <mergeCell ref="E45:F45"/>
    <mergeCell ref="A43:F43"/>
    <mergeCell ref="A144:K144"/>
    <mergeCell ref="A2:J2"/>
    <mergeCell ref="A146:K146"/>
    <mergeCell ref="A96:A102"/>
    <mergeCell ref="C96:E97"/>
    <mergeCell ref="F96:F97"/>
    <mergeCell ref="G96:J97"/>
    <mergeCell ref="K96:K102"/>
    <mergeCell ref="B98:B102"/>
    <mergeCell ref="C98:C102"/>
    <mergeCell ref="D98:D102"/>
    <mergeCell ref="E98:E102"/>
    <mergeCell ref="F98:F102"/>
    <mergeCell ref="G98:G102"/>
    <mergeCell ref="H98:H102"/>
    <mergeCell ref="I98:I102"/>
  </mergeCells>
  <pageMargins left="0.15748031496062992" right="0.15748031496062992" top="0.74803149606299213" bottom="0.74803149606299213" header="0.31496062992125984" footer="0.31496062992125984"/>
  <pageSetup scale="85" orientation="landscape"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Y141"/>
  <sheetViews>
    <sheetView showGridLines="0" workbookViewId="0"/>
  </sheetViews>
  <sheetFormatPr baseColWidth="10" defaultColWidth="0" defaultRowHeight="15" zeroHeight="1" x14ac:dyDescent="0.2"/>
  <cols>
    <col min="1" max="1" width="39.42578125" style="8" customWidth="1"/>
    <col min="2" max="2" width="33.5703125" style="8" customWidth="1"/>
    <col min="3" max="3" width="18" style="8" customWidth="1"/>
    <col min="4" max="4" width="15.42578125" style="8" customWidth="1"/>
    <col min="5" max="5" width="14.28515625" style="8" customWidth="1"/>
    <col min="6" max="6" width="16.7109375" style="8" customWidth="1"/>
    <col min="7" max="7" width="16.140625" style="8" customWidth="1"/>
    <col min="8" max="8" width="14.7109375" style="8" customWidth="1"/>
    <col min="9" max="9" width="13.5703125" style="8" bestFit="1" customWidth="1"/>
    <col min="10" max="10" width="14.85546875" style="8" customWidth="1"/>
    <col min="11" max="11" width="12.85546875" style="8" bestFit="1" customWidth="1"/>
    <col min="12" max="12" width="6.5703125" style="8" bestFit="1" customWidth="1"/>
    <col min="13" max="13" width="8.5703125" style="8" hidden="1" customWidth="1"/>
    <col min="14" max="18" width="0" style="8" hidden="1" customWidth="1"/>
    <col min="19" max="16384" width="11.42578125" style="8" hidden="1"/>
  </cols>
  <sheetData>
    <row r="1" spans="1:25" s="3" customFormat="1" ht="15" customHeight="1" x14ac:dyDescent="0.2">
      <c r="A1" s="1"/>
      <c r="B1" s="176"/>
      <c r="C1" s="177"/>
      <c r="D1" s="177"/>
      <c r="E1" s="177"/>
      <c r="F1" s="177"/>
      <c r="G1" s="177"/>
      <c r="H1" s="177"/>
      <c r="I1" s="177"/>
      <c r="J1" s="177"/>
    </row>
    <row r="2" spans="1:25" s="5" customFormat="1" ht="15" customHeight="1" x14ac:dyDescent="0.2">
      <c r="A2" s="914" t="s">
        <v>518</v>
      </c>
      <c r="B2" s="914"/>
      <c r="C2" s="914"/>
      <c r="D2" s="914"/>
      <c r="E2" s="914"/>
      <c r="F2" s="914"/>
      <c r="G2" s="914"/>
      <c r="H2" s="914"/>
      <c r="I2" s="914"/>
      <c r="J2" s="914"/>
      <c r="K2" s="871"/>
      <c r="L2" s="629"/>
      <c r="M2" s="629"/>
      <c r="N2" s="629"/>
      <c r="O2" s="629"/>
      <c r="P2" s="629"/>
      <c r="Q2" s="629"/>
      <c r="R2" s="629"/>
      <c r="S2" s="629"/>
      <c r="T2" s="629"/>
      <c r="U2" s="629"/>
      <c r="V2" s="629"/>
      <c r="W2" s="629"/>
      <c r="X2" s="629"/>
      <c r="Y2" s="629"/>
    </row>
    <row r="3" spans="1:25" s="634" customFormat="1" ht="35.1" customHeight="1" x14ac:dyDescent="0.2">
      <c r="A3" s="1121" t="s">
        <v>1320</v>
      </c>
      <c r="B3" s="915"/>
      <c r="C3" s="915"/>
      <c r="D3" s="915"/>
      <c r="E3" s="915"/>
      <c r="F3" s="915"/>
      <c r="G3" s="915"/>
      <c r="H3" s="915"/>
      <c r="I3" s="915"/>
      <c r="J3" s="915"/>
    </row>
    <row r="4" spans="1:25" s="634" customFormat="1" ht="35.1" customHeight="1" thickBot="1" x14ac:dyDescent="0.25">
      <c r="A4" s="635"/>
      <c r="B4" s="635"/>
      <c r="C4" s="635"/>
      <c r="D4" s="635"/>
      <c r="E4" s="635"/>
      <c r="F4" s="635"/>
      <c r="G4" s="635"/>
      <c r="H4" s="635"/>
      <c r="I4" s="635"/>
      <c r="J4" s="635"/>
    </row>
    <row r="5" spans="1:25" ht="12.75" customHeight="1" thickTop="1" x14ac:dyDescent="0.2">
      <c r="A5" s="1235" t="s">
        <v>53</v>
      </c>
      <c r="B5" s="1235"/>
      <c r="C5" s="1096" t="s">
        <v>235</v>
      </c>
      <c r="D5" s="1187" t="s">
        <v>140</v>
      </c>
      <c r="E5" s="1187"/>
      <c r="F5" s="1184" t="s">
        <v>236</v>
      </c>
      <c r="G5" s="1184" t="s">
        <v>237</v>
      </c>
      <c r="H5" s="1184" t="s">
        <v>238</v>
      </c>
      <c r="I5" s="1184" t="s">
        <v>239</v>
      </c>
      <c r="J5" s="63" t="s">
        <v>120</v>
      </c>
    </row>
    <row r="6" spans="1:25" ht="15.75" thickBot="1" x14ac:dyDescent="0.25">
      <c r="A6" s="1236"/>
      <c r="B6" s="1236"/>
      <c r="C6" s="1097"/>
      <c r="D6" s="1188"/>
      <c r="E6" s="1188"/>
      <c r="F6" s="1185"/>
      <c r="G6" s="1185"/>
      <c r="H6" s="1185"/>
      <c r="I6" s="1185"/>
      <c r="J6" s="168" t="s">
        <v>18</v>
      </c>
    </row>
    <row r="7" spans="1:25" ht="25.5" customHeight="1" thickBot="1" x14ac:dyDescent="0.25">
      <c r="A7" s="1237"/>
      <c r="B7" s="1237"/>
      <c r="C7" s="1098"/>
      <c r="D7" s="170" t="s">
        <v>240</v>
      </c>
      <c r="E7" s="170" t="s">
        <v>241</v>
      </c>
      <c r="F7" s="1186"/>
      <c r="G7" s="1186"/>
      <c r="H7" s="1186"/>
      <c r="I7" s="1186"/>
      <c r="J7" s="64" t="s">
        <v>120</v>
      </c>
    </row>
    <row r="8" spans="1:25" ht="14.25" customHeight="1" thickTop="1" x14ac:dyDescent="0.2">
      <c r="A8" s="78" t="s">
        <v>444</v>
      </c>
      <c r="B8" s="78"/>
      <c r="C8" s="179"/>
      <c r="D8" s="179"/>
      <c r="E8" s="179"/>
      <c r="F8" s="179"/>
      <c r="G8" s="179"/>
      <c r="H8" s="180"/>
      <c r="I8" s="179"/>
      <c r="J8" s="181"/>
    </row>
    <row r="9" spans="1:25" ht="14.25" customHeight="1" x14ac:dyDescent="0.2">
      <c r="A9" s="69"/>
      <c r="B9" s="78" t="s">
        <v>444</v>
      </c>
      <c r="C9" s="71"/>
      <c r="D9" s="72"/>
      <c r="E9" s="71"/>
      <c r="F9" s="71"/>
      <c r="G9" s="71"/>
      <c r="H9" s="71"/>
      <c r="I9" s="71"/>
      <c r="J9" s="73"/>
    </row>
    <row r="10" spans="1:25" ht="14.25" customHeight="1" x14ac:dyDescent="0.2">
      <c r="A10" s="74" t="s">
        <v>445</v>
      </c>
      <c r="B10" s="74"/>
      <c r="C10" s="75"/>
      <c r="D10" s="75"/>
      <c r="E10" s="75"/>
      <c r="F10" s="75"/>
      <c r="G10" s="75"/>
      <c r="H10" s="75"/>
      <c r="I10" s="75"/>
      <c r="J10" s="75"/>
    </row>
    <row r="11" spans="1:25" ht="28.5" customHeight="1" x14ac:dyDescent="0.2">
      <c r="A11" s="74"/>
      <c r="B11" s="79" t="s">
        <v>446</v>
      </c>
      <c r="C11" s="75">
        <v>37753625.716410011</v>
      </c>
      <c r="D11" s="75">
        <v>209281232.36642</v>
      </c>
      <c r="E11" s="75">
        <v>31501225.020919997</v>
      </c>
      <c r="F11" s="75">
        <v>240782457.38733998</v>
      </c>
      <c r="G11" s="75">
        <v>52140662.52719</v>
      </c>
      <c r="H11" s="75">
        <v>20311955.893650003</v>
      </c>
      <c r="I11" s="75">
        <v>2347355.52935</v>
      </c>
      <c r="J11" s="75">
        <v>353336057.05393994</v>
      </c>
      <c r="K11" s="75"/>
      <c r="L11" s="95"/>
      <c r="M11" s="95"/>
    </row>
    <row r="12" spans="1:25" ht="30.75" customHeight="1" x14ac:dyDescent="0.2">
      <c r="B12" s="79" t="s">
        <v>447</v>
      </c>
      <c r="C12" s="75">
        <v>46261.562870000002</v>
      </c>
      <c r="D12" s="75">
        <v>721995.76760999998</v>
      </c>
      <c r="E12" s="75">
        <v>229439.41891000001</v>
      </c>
      <c r="F12" s="75">
        <v>951435.18651999999</v>
      </c>
      <c r="G12" s="75">
        <v>18.415330000000001</v>
      </c>
      <c r="H12" s="75">
        <v>378452.55835000001</v>
      </c>
      <c r="I12" s="75">
        <v>33693.551650000001</v>
      </c>
      <c r="J12" s="75">
        <v>1409861.8747199997</v>
      </c>
      <c r="K12" s="75"/>
      <c r="L12" s="95"/>
      <c r="M12" s="95"/>
    </row>
    <row r="13" spans="1:25" ht="14.25" customHeight="1" x14ac:dyDescent="0.2">
      <c r="A13" s="78" t="s">
        <v>448</v>
      </c>
      <c r="B13" s="171"/>
      <c r="C13" s="75"/>
      <c r="D13" s="75"/>
      <c r="E13" s="75"/>
      <c r="F13" s="75"/>
      <c r="G13" s="75"/>
      <c r="H13" s="75"/>
      <c r="I13" s="75"/>
      <c r="J13" s="75"/>
      <c r="K13" s="75"/>
      <c r="L13" s="95"/>
      <c r="M13" s="95"/>
    </row>
    <row r="14" spans="1:25" ht="14.25" customHeight="1" x14ac:dyDescent="0.2">
      <c r="B14" s="74" t="s">
        <v>449</v>
      </c>
      <c r="C14" s="75">
        <v>1244932.90976</v>
      </c>
      <c r="D14" s="75">
        <v>2604822.1759600001</v>
      </c>
      <c r="E14" s="75">
        <v>141479.81062999999</v>
      </c>
      <c r="F14" s="75">
        <v>2746301.9865900003</v>
      </c>
      <c r="G14" s="75">
        <v>1875781.7601399999</v>
      </c>
      <c r="H14" s="75">
        <v>14819.32336</v>
      </c>
      <c r="I14" s="75">
        <v>16166.338309999999</v>
      </c>
      <c r="J14" s="75">
        <v>5898002.3181600003</v>
      </c>
      <c r="K14" s="75"/>
      <c r="L14" s="95"/>
      <c r="M14" s="95"/>
    </row>
    <row r="15" spans="1:25" ht="14.25" customHeight="1" thickBot="1" x14ac:dyDescent="0.25">
      <c r="B15" s="74" t="s">
        <v>450</v>
      </c>
      <c r="C15" s="75">
        <v>1000430.49456</v>
      </c>
      <c r="D15" s="75">
        <v>7493905.9525899999</v>
      </c>
      <c r="E15" s="75">
        <v>657745.45452999999</v>
      </c>
      <c r="F15" s="75">
        <v>8151651.4071199996</v>
      </c>
      <c r="G15" s="75">
        <v>2182420.7784600002</v>
      </c>
      <c r="H15" s="75">
        <v>416399.70828999998</v>
      </c>
      <c r="I15" s="75">
        <v>85457.438959999999</v>
      </c>
      <c r="J15" s="75">
        <v>11836359.82739</v>
      </c>
      <c r="K15" s="75"/>
      <c r="L15" s="95"/>
      <c r="M15" s="95"/>
    </row>
    <row r="16" spans="1:25" ht="21" customHeight="1" thickBot="1" x14ac:dyDescent="0.25">
      <c r="A16" s="80" t="s">
        <v>451</v>
      </c>
      <c r="B16" s="80" t="s">
        <v>451</v>
      </c>
      <c r="C16" s="833">
        <v>40045250.683600001</v>
      </c>
      <c r="D16" s="833">
        <v>220101956.26258001</v>
      </c>
      <c r="E16" s="833">
        <v>32529889.70499</v>
      </c>
      <c r="F16" s="833">
        <v>252631845.96757001</v>
      </c>
      <c r="G16" s="833">
        <v>56198883.481119998</v>
      </c>
      <c r="H16" s="833">
        <v>21121627.483649999</v>
      </c>
      <c r="I16" s="833">
        <v>2482672.8582700002</v>
      </c>
      <c r="J16" s="833">
        <v>372480281.07420993</v>
      </c>
      <c r="K16" s="21"/>
      <c r="L16" s="95"/>
      <c r="M16" s="95"/>
    </row>
    <row r="17" spans="1:13" ht="15" customHeight="1" x14ac:dyDescent="0.2">
      <c r="A17" s="82"/>
      <c r="B17" s="82"/>
      <c r="C17" s="75"/>
      <c r="D17" s="75"/>
      <c r="E17" s="75"/>
      <c r="F17" s="75"/>
      <c r="G17" s="75"/>
      <c r="H17" s="75"/>
      <c r="I17" s="75"/>
      <c r="J17" s="75"/>
    </row>
    <row r="18" spans="1:13" ht="15" customHeight="1" x14ac:dyDescent="0.2">
      <c r="A18" s="69"/>
      <c r="B18" s="78" t="s">
        <v>452</v>
      </c>
      <c r="C18" s="75"/>
      <c r="D18" s="75"/>
      <c r="E18" s="75"/>
      <c r="F18" s="75"/>
      <c r="G18" s="75"/>
      <c r="H18" s="75"/>
      <c r="I18" s="75"/>
      <c r="J18" s="75"/>
    </row>
    <row r="19" spans="1:13" ht="15" customHeight="1" x14ac:dyDescent="0.2">
      <c r="A19" s="82" t="s">
        <v>453</v>
      </c>
      <c r="B19" s="69"/>
      <c r="C19" s="75"/>
      <c r="D19" s="75"/>
      <c r="E19" s="75"/>
      <c r="F19" s="75"/>
      <c r="G19" s="75"/>
      <c r="H19" s="75"/>
      <c r="I19" s="75"/>
      <c r="J19" s="75"/>
    </row>
    <row r="20" spans="1:13" ht="15" customHeight="1" x14ac:dyDescent="0.2">
      <c r="B20" s="84" t="s">
        <v>360</v>
      </c>
      <c r="C20" s="75">
        <v>8134647.5161800012</v>
      </c>
      <c r="D20" s="75">
        <v>114900945.54352</v>
      </c>
      <c r="E20" s="75">
        <v>35291375.452410005</v>
      </c>
      <c r="F20" s="75">
        <v>150192320.99592999</v>
      </c>
      <c r="G20" s="75">
        <v>1054048.64534</v>
      </c>
      <c r="H20" s="75">
        <v>4655901.8871999998</v>
      </c>
      <c r="I20" s="75">
        <v>5140151.47028</v>
      </c>
      <c r="J20" s="75">
        <v>169177071.01493001</v>
      </c>
      <c r="K20" s="21"/>
      <c r="L20" s="95"/>
      <c r="M20" s="95"/>
    </row>
    <row r="21" spans="1:13" ht="15" customHeight="1" x14ac:dyDescent="0.2">
      <c r="B21" s="82" t="s">
        <v>462</v>
      </c>
      <c r="C21" s="75">
        <v>2269893.4842499997</v>
      </c>
      <c r="D21" s="75">
        <v>35842165.10605</v>
      </c>
      <c r="E21" s="75">
        <v>11789351.623279996</v>
      </c>
      <c r="F21" s="75">
        <v>47631516.729330003</v>
      </c>
      <c r="G21" s="75">
        <v>22122.507689999999</v>
      </c>
      <c r="H21" s="75">
        <v>423824.61103000003</v>
      </c>
      <c r="I21" s="75">
        <v>1733044.72486</v>
      </c>
      <c r="J21" s="75">
        <v>52080402.057160012</v>
      </c>
      <c r="K21" s="21"/>
      <c r="L21" s="95"/>
      <c r="M21" s="95"/>
    </row>
    <row r="22" spans="1:13" ht="15" customHeight="1" x14ac:dyDescent="0.2">
      <c r="A22" s="74"/>
      <c r="B22" s="74" t="s">
        <v>114</v>
      </c>
      <c r="C22" s="75">
        <v>911443.18942999979</v>
      </c>
      <c r="D22" s="75">
        <v>15722551.586539999</v>
      </c>
      <c r="E22" s="75">
        <v>5318437.93095</v>
      </c>
      <c r="F22" s="75">
        <v>21040989.517490003</v>
      </c>
      <c r="G22" s="75">
        <v>71109.179529999994</v>
      </c>
      <c r="H22" s="75">
        <v>9678014.0298800003</v>
      </c>
      <c r="I22" s="75">
        <v>789588.49955999991</v>
      </c>
      <c r="J22" s="75">
        <v>32491144.415890001</v>
      </c>
      <c r="K22" s="21"/>
      <c r="L22" s="95"/>
      <c r="M22" s="95"/>
    </row>
    <row r="23" spans="1:13" ht="15" customHeight="1" x14ac:dyDescent="0.2">
      <c r="A23" s="79" t="s">
        <v>454</v>
      </c>
      <c r="B23" s="74"/>
      <c r="C23" s="75"/>
      <c r="D23" s="75"/>
      <c r="E23" s="75"/>
      <c r="F23" s="75"/>
      <c r="G23" s="75"/>
      <c r="H23" s="75"/>
      <c r="I23" s="75"/>
      <c r="J23" s="75"/>
    </row>
    <row r="24" spans="1:13" ht="15" customHeight="1" x14ac:dyDescent="0.2">
      <c r="A24" s="74"/>
      <c r="B24" s="74" t="s">
        <v>455</v>
      </c>
      <c r="C24" s="75">
        <v>6761653.0203400003</v>
      </c>
      <c r="D24" s="75">
        <v>11553388.911990002</v>
      </c>
      <c r="E24" s="75">
        <v>0</v>
      </c>
      <c r="F24" s="75">
        <v>11553388.911990002</v>
      </c>
      <c r="G24" s="75">
        <v>7430598.6167800007</v>
      </c>
      <c r="H24" s="75">
        <v>0</v>
      </c>
      <c r="I24" s="75">
        <v>0</v>
      </c>
      <c r="J24" s="75">
        <v>25745640.549109999</v>
      </c>
    </row>
    <row r="25" spans="1:13" ht="15" customHeight="1" x14ac:dyDescent="0.2">
      <c r="A25" s="82"/>
      <c r="B25" s="82" t="s">
        <v>456</v>
      </c>
      <c r="C25" s="75">
        <v>3393903.4719800008</v>
      </c>
      <c r="D25" s="75">
        <v>46198806.366790012</v>
      </c>
      <c r="E25" s="75">
        <v>13989381.221190002</v>
      </c>
      <c r="F25" s="75">
        <v>60188187.587979995</v>
      </c>
      <c r="G25" s="75">
        <v>494056.14092000009</v>
      </c>
      <c r="H25" s="75">
        <v>1696991.0040600002</v>
      </c>
      <c r="I25" s="75">
        <v>1999578.7513700002</v>
      </c>
      <c r="J25" s="75">
        <v>67772716.956310004</v>
      </c>
      <c r="K25" s="21"/>
      <c r="L25" s="95"/>
      <c r="M25" s="95"/>
    </row>
    <row r="26" spans="1:13" ht="15" customHeight="1" x14ac:dyDescent="0.2">
      <c r="A26" s="87" t="s">
        <v>457</v>
      </c>
      <c r="B26" s="87"/>
      <c r="C26" s="75"/>
      <c r="D26" s="75"/>
      <c r="E26" s="75"/>
      <c r="F26" s="75"/>
      <c r="G26" s="75"/>
      <c r="H26" s="75"/>
      <c r="I26" s="75"/>
      <c r="J26" s="75"/>
    </row>
    <row r="27" spans="1:13" ht="15" customHeight="1" x14ac:dyDescent="0.2">
      <c r="A27" s="87"/>
      <c r="B27" s="89" t="s">
        <v>458</v>
      </c>
      <c r="C27" s="75">
        <v>397694.70191</v>
      </c>
      <c r="D27" s="75">
        <v>5505384.9107499998</v>
      </c>
      <c r="E27" s="75">
        <v>327920.83935000002</v>
      </c>
      <c r="F27" s="75">
        <v>5833305.7500999998</v>
      </c>
      <c r="G27" s="75">
        <v>336520.96821999998</v>
      </c>
      <c r="H27" s="75">
        <v>299211.40638</v>
      </c>
      <c r="I27" s="75">
        <v>28958.208019999998</v>
      </c>
      <c r="J27" s="75">
        <v>6895691.0346299997</v>
      </c>
      <c r="K27" s="21"/>
      <c r="L27" s="95"/>
      <c r="M27" s="95"/>
    </row>
    <row r="28" spans="1:13" ht="15" customHeight="1" x14ac:dyDescent="0.2">
      <c r="A28" s="87"/>
      <c r="B28" s="87" t="s">
        <v>459</v>
      </c>
      <c r="C28" s="75">
        <v>8803225.6661600005</v>
      </c>
      <c r="D28" s="75">
        <v>2100853.3050000002</v>
      </c>
      <c r="E28" s="75">
        <v>31172.084750000002</v>
      </c>
      <c r="F28" s="75">
        <v>2132025.3897500001</v>
      </c>
      <c r="G28" s="75">
        <v>1453411.42077</v>
      </c>
      <c r="H28" s="75">
        <v>0</v>
      </c>
      <c r="I28" s="75">
        <v>0</v>
      </c>
      <c r="J28" s="75">
        <v>12388662.476679999</v>
      </c>
      <c r="K28" s="21"/>
      <c r="L28" s="95"/>
      <c r="M28" s="95"/>
    </row>
    <row r="29" spans="1:13" ht="15" customHeight="1" x14ac:dyDescent="0.2">
      <c r="A29" s="87"/>
      <c r="B29" s="87" t="s">
        <v>460</v>
      </c>
      <c r="C29" s="75">
        <v>13976.648459999999</v>
      </c>
      <c r="D29" s="75">
        <v>152687.06045999998</v>
      </c>
      <c r="E29" s="75">
        <v>86820.825949999984</v>
      </c>
      <c r="F29" s="75">
        <v>239507.88641000001</v>
      </c>
      <c r="G29" s="75">
        <v>0.34173999999999999</v>
      </c>
      <c r="H29" s="75">
        <v>329.40210999999999</v>
      </c>
      <c r="I29" s="75">
        <v>12987.867200000001</v>
      </c>
      <c r="J29" s="75">
        <v>266802.14592000004</v>
      </c>
      <c r="K29" s="21"/>
      <c r="L29" s="95"/>
      <c r="M29" s="95"/>
    </row>
    <row r="30" spans="1:13" ht="15" customHeight="1" thickBot="1" x14ac:dyDescent="0.25">
      <c r="A30" s="87"/>
      <c r="B30" s="87" t="s">
        <v>228</v>
      </c>
      <c r="C30" s="75">
        <v>152057.24463</v>
      </c>
      <c r="D30" s="75">
        <v>1683571.8387500001</v>
      </c>
      <c r="E30" s="75">
        <v>197351.26465</v>
      </c>
      <c r="F30" s="75">
        <v>1880923.1034000001</v>
      </c>
      <c r="G30" s="75">
        <v>150812.11644000001</v>
      </c>
      <c r="H30" s="75">
        <v>103822.07827</v>
      </c>
      <c r="I30" s="75">
        <v>28984.92424</v>
      </c>
      <c r="J30" s="75">
        <v>2316599.46698</v>
      </c>
      <c r="K30" s="21"/>
      <c r="L30" s="95"/>
      <c r="M30" s="95"/>
    </row>
    <row r="31" spans="1:13" ht="23.25" customHeight="1" thickBot="1" x14ac:dyDescent="0.25">
      <c r="A31" s="87" t="s">
        <v>461</v>
      </c>
      <c r="B31" s="151" t="s">
        <v>461</v>
      </c>
      <c r="C31" s="833">
        <v>30838494.94334</v>
      </c>
      <c r="D31" s="833">
        <v>233660354.62985</v>
      </c>
      <c r="E31" s="833">
        <v>67031811.242529996</v>
      </c>
      <c r="F31" s="833">
        <v>300692165.87238002</v>
      </c>
      <c r="G31" s="833">
        <v>11012679.93743</v>
      </c>
      <c r="H31" s="833">
        <v>16858094.418930002</v>
      </c>
      <c r="I31" s="833">
        <v>9733294.4455299992</v>
      </c>
      <c r="J31" s="833">
        <v>369134730.11761004</v>
      </c>
      <c r="L31" s="95"/>
      <c r="M31" s="95"/>
    </row>
    <row r="32" spans="1:13" ht="15" customHeight="1" x14ac:dyDescent="0.2">
      <c r="A32" s="115"/>
      <c r="B32" s="115"/>
      <c r="C32" s="75"/>
      <c r="D32" s="75"/>
      <c r="E32" s="75"/>
      <c r="F32" s="75"/>
      <c r="G32" s="75"/>
      <c r="H32" s="75"/>
      <c r="I32" s="75"/>
      <c r="J32" s="75"/>
    </row>
    <row r="33" spans="1:13" ht="15" customHeight="1" thickBot="1" x14ac:dyDescent="0.25">
      <c r="A33" s="172" t="s">
        <v>337</v>
      </c>
      <c r="B33" s="172" t="s">
        <v>337</v>
      </c>
      <c r="C33" s="172">
        <v>9206755.7402600106</v>
      </c>
      <c r="D33" s="172">
        <v>-13558398.367270019</v>
      </c>
      <c r="E33" s="172">
        <v>-34501921.537540004</v>
      </c>
      <c r="F33" s="172">
        <v>-48060319.904809996</v>
      </c>
      <c r="G33" s="172">
        <v>45186203.543690003</v>
      </c>
      <c r="H33" s="172">
        <v>4263533.0647200001</v>
      </c>
      <c r="I33" s="172">
        <v>-7250621.5872600004</v>
      </c>
      <c r="J33" s="172">
        <v>3345550.9565998535</v>
      </c>
      <c r="K33" s="21"/>
      <c r="L33" s="95"/>
      <c r="M33" s="95"/>
    </row>
    <row r="34" spans="1:13" ht="15.75" thickTop="1" x14ac:dyDescent="0.2">
      <c r="A34" s="1239" t="s">
        <v>515</v>
      </c>
      <c r="B34" s="1239"/>
      <c r="C34" s="1239"/>
      <c r="D34" s="1239"/>
      <c r="E34" s="1239"/>
      <c r="F34" s="1239"/>
      <c r="G34" s="1239"/>
      <c r="H34" s="1239"/>
      <c r="I34" s="1239"/>
      <c r="J34" s="1239"/>
      <c r="K34" s="31"/>
      <c r="L34" s="31"/>
      <c r="M34" s="31"/>
    </row>
    <row r="35" spans="1:13" x14ac:dyDescent="0.2">
      <c r="A35" s="834"/>
      <c r="B35" s="834"/>
      <c r="C35" s="834"/>
      <c r="D35" s="834"/>
      <c r="E35" s="834"/>
      <c r="F35" s="834"/>
      <c r="G35" s="834"/>
      <c r="H35" s="834"/>
      <c r="I35" s="834"/>
      <c r="J35" s="834"/>
      <c r="K35" s="31"/>
      <c r="L35" s="31"/>
      <c r="M35" s="31"/>
    </row>
    <row r="36" spans="1:13" ht="12.75" customHeight="1" x14ac:dyDescent="0.2">
      <c r="A36" s="93"/>
      <c r="B36" s="29"/>
      <c r="C36" s="29"/>
      <c r="D36" s="29"/>
      <c r="E36" s="29"/>
      <c r="F36" s="29"/>
      <c r="G36" s="29"/>
      <c r="H36" s="29"/>
      <c r="I36" s="29"/>
      <c r="J36" s="29"/>
      <c r="K36" s="31"/>
      <c r="L36" s="31"/>
      <c r="M36" s="31"/>
    </row>
    <row r="37" spans="1:13" ht="12.75" customHeight="1" x14ac:dyDescent="0.2">
      <c r="A37" s="93"/>
      <c r="B37" s="29"/>
      <c r="C37" s="95"/>
      <c r="D37" s="95"/>
      <c r="E37" s="95"/>
      <c r="F37" s="95"/>
      <c r="G37" s="95"/>
      <c r="H37" s="95"/>
      <c r="I37" s="95"/>
      <c r="J37" s="95"/>
      <c r="K37" s="31"/>
      <c r="L37" s="31"/>
      <c r="M37" s="31"/>
    </row>
    <row r="38" spans="1:13" s="634" customFormat="1" ht="35.1" customHeight="1" x14ac:dyDescent="0.2">
      <c r="A38" s="1114" t="s">
        <v>1321</v>
      </c>
      <c r="B38" s="1114"/>
      <c r="C38" s="1114"/>
      <c r="D38" s="1114"/>
      <c r="E38" s="1114"/>
      <c r="F38" s="1114"/>
    </row>
    <row r="39" spans="1:13" s="634" customFormat="1" ht="11.25" customHeight="1" thickBot="1" x14ac:dyDescent="0.25">
      <c r="A39" s="865"/>
      <c r="B39" s="865"/>
      <c r="C39" s="865"/>
      <c r="D39" s="865"/>
      <c r="E39" s="865"/>
      <c r="F39" s="865"/>
    </row>
    <row r="40" spans="1:13" ht="18.75" customHeight="1" thickTop="1" thickBot="1" x14ac:dyDescent="0.25">
      <c r="A40" s="1219" t="s">
        <v>574</v>
      </c>
      <c r="B40" s="1223" t="s">
        <v>18</v>
      </c>
      <c r="C40" s="929" t="s">
        <v>465</v>
      </c>
      <c r="D40" s="929"/>
      <c r="E40" s="929" t="s">
        <v>448</v>
      </c>
      <c r="F40" s="929"/>
    </row>
    <row r="41" spans="1:13" ht="45.75" thickBot="1" x14ac:dyDescent="0.25">
      <c r="A41" s="1220"/>
      <c r="B41" s="1224"/>
      <c r="C41" s="175" t="s">
        <v>463</v>
      </c>
      <c r="D41" s="175" t="s">
        <v>464</v>
      </c>
      <c r="E41" s="175" t="s">
        <v>466</v>
      </c>
      <c r="F41" s="175" t="s">
        <v>450</v>
      </c>
    </row>
    <row r="42" spans="1:13" ht="15" customHeight="1" thickTop="1" x14ac:dyDescent="0.2">
      <c r="A42" s="103"/>
      <c r="B42" s="104"/>
      <c r="C42" s="105"/>
      <c r="D42" s="105"/>
      <c r="E42" s="105"/>
    </row>
    <row r="43" spans="1:13" ht="15" customHeight="1" x14ac:dyDescent="0.2">
      <c r="A43" s="121" t="s">
        <v>359</v>
      </c>
      <c r="B43" s="21">
        <v>372480281.07420993</v>
      </c>
      <c r="C43" s="21">
        <v>353336057.05393994</v>
      </c>
      <c r="D43" s="21">
        <v>1409861.87472</v>
      </c>
      <c r="E43" s="21">
        <v>5898002.3181600003</v>
      </c>
      <c r="F43" s="21">
        <v>11836359.82739</v>
      </c>
    </row>
    <row r="44" spans="1:13" ht="15" customHeight="1" x14ac:dyDescent="0.2">
      <c r="A44" s="107"/>
      <c r="B44" s="21"/>
      <c r="C44" s="21"/>
      <c r="D44" s="21"/>
      <c r="E44" s="21"/>
    </row>
    <row r="45" spans="1:13" ht="15" customHeight="1" x14ac:dyDescent="0.2">
      <c r="A45" s="122" t="s">
        <v>19</v>
      </c>
      <c r="B45" s="21">
        <v>5169442.6142600002</v>
      </c>
      <c r="C45" s="21">
        <v>5112936.5565200001</v>
      </c>
      <c r="D45" s="21">
        <v>0</v>
      </c>
      <c r="E45" s="21">
        <v>5615.8501900000001</v>
      </c>
      <c r="F45" s="21">
        <v>50890.207549999999</v>
      </c>
    </row>
    <row r="46" spans="1:13" ht="15" customHeight="1" x14ac:dyDescent="0.2">
      <c r="A46" s="122" t="s">
        <v>20</v>
      </c>
      <c r="B46" s="21">
        <v>15750319.922349997</v>
      </c>
      <c r="C46" s="21">
        <v>15361130.750889998</v>
      </c>
      <c r="D46" s="21">
        <v>24707.159459999999</v>
      </c>
      <c r="E46" s="21">
        <v>10789.21206</v>
      </c>
      <c r="F46" s="21">
        <v>353692.79994</v>
      </c>
    </row>
    <row r="47" spans="1:13" ht="15" customHeight="1" x14ac:dyDescent="0.2">
      <c r="A47" s="122" t="s">
        <v>21</v>
      </c>
      <c r="B47" s="21">
        <v>3067956.3584300005</v>
      </c>
      <c r="C47" s="21">
        <v>2993390.4237400005</v>
      </c>
      <c r="D47" s="21">
        <v>10265.800120000002</v>
      </c>
      <c r="E47" s="21">
        <v>4288.1426900000006</v>
      </c>
      <c r="F47" s="21">
        <v>60011.991880000001</v>
      </c>
    </row>
    <row r="48" spans="1:13" ht="15" customHeight="1" x14ac:dyDescent="0.2">
      <c r="A48" s="122" t="s">
        <v>22</v>
      </c>
      <c r="B48" s="21">
        <v>2969533.558230001</v>
      </c>
      <c r="C48" s="21">
        <v>2827589.8355500009</v>
      </c>
      <c r="D48" s="21">
        <v>5925.0002600000007</v>
      </c>
      <c r="E48" s="21">
        <v>3668.1061</v>
      </c>
      <c r="F48" s="21">
        <v>132350.61632</v>
      </c>
    </row>
    <row r="49" spans="1:6" ht="15" customHeight="1" x14ac:dyDescent="0.2">
      <c r="A49" s="122" t="s">
        <v>23</v>
      </c>
      <c r="B49" s="21">
        <v>14892924.141150003</v>
      </c>
      <c r="C49" s="21">
        <v>14487296.250070004</v>
      </c>
      <c r="D49" s="21">
        <v>38571.428770000006</v>
      </c>
      <c r="E49" s="21">
        <v>16030.910330000001</v>
      </c>
      <c r="F49" s="21">
        <v>351025.55198000005</v>
      </c>
    </row>
    <row r="50" spans="1:6" ht="15" customHeight="1" x14ac:dyDescent="0.2">
      <c r="A50" s="122" t="s">
        <v>24</v>
      </c>
      <c r="B50" s="21">
        <v>2601026.6178699997</v>
      </c>
      <c r="C50" s="21">
        <v>2419531.49193</v>
      </c>
      <c r="D50" s="21">
        <v>8214.1694800000005</v>
      </c>
      <c r="E50" s="21">
        <v>5825.8365599999997</v>
      </c>
      <c r="F50" s="21">
        <v>167455.11990000002</v>
      </c>
    </row>
    <row r="51" spans="1:6" ht="15" customHeight="1" x14ac:dyDescent="0.2">
      <c r="A51" s="122" t="s">
        <v>25</v>
      </c>
      <c r="B51" s="21">
        <v>3881417.2358400007</v>
      </c>
      <c r="C51" s="21">
        <v>3776779.0343200001</v>
      </c>
      <c r="D51" s="21">
        <v>17715.971529999999</v>
      </c>
      <c r="E51" s="21">
        <v>7241.6635099999994</v>
      </c>
      <c r="F51" s="21">
        <v>79680.566479999994</v>
      </c>
    </row>
    <row r="52" spans="1:6" ht="15" customHeight="1" x14ac:dyDescent="0.2">
      <c r="A52" s="122" t="s">
        <v>26</v>
      </c>
      <c r="B52" s="21">
        <v>15692536.64302</v>
      </c>
      <c r="C52" s="21">
        <v>15484986.14058</v>
      </c>
      <c r="D52" s="21">
        <v>62443.211569999999</v>
      </c>
      <c r="E52" s="21">
        <v>20288.609920000003</v>
      </c>
      <c r="F52" s="21">
        <v>124818.68095000002</v>
      </c>
    </row>
    <row r="53" spans="1:6" ht="15" customHeight="1" x14ac:dyDescent="0.2">
      <c r="A53" s="123" t="s">
        <v>27</v>
      </c>
      <c r="B53" s="21">
        <v>10846328.620270001</v>
      </c>
      <c r="C53" s="21">
        <v>0</v>
      </c>
      <c r="D53" s="21">
        <v>67509.551609999995</v>
      </c>
      <c r="E53" s="21">
        <v>5455180.3747700006</v>
      </c>
      <c r="F53" s="21">
        <v>5323638.6938899998</v>
      </c>
    </row>
    <row r="54" spans="1:6" ht="15" customHeight="1" x14ac:dyDescent="0.2">
      <c r="A54" s="26" t="s">
        <v>564</v>
      </c>
      <c r="B54" s="21">
        <v>36572969.45951999</v>
      </c>
      <c r="C54" s="21">
        <v>35871546.588109992</v>
      </c>
      <c r="D54" s="21">
        <v>25208.987249999998</v>
      </c>
      <c r="E54" s="21">
        <v>46523.016000000003</v>
      </c>
      <c r="F54" s="21">
        <v>629690.86815999984</v>
      </c>
    </row>
    <row r="55" spans="1:6" ht="15" customHeight="1" x14ac:dyDescent="0.2">
      <c r="A55" s="26" t="s">
        <v>562</v>
      </c>
      <c r="B55" s="21">
        <v>35440492.631340005</v>
      </c>
      <c r="C55" s="21">
        <v>34433372.715750001</v>
      </c>
      <c r="D55" s="21">
        <v>161811.36418</v>
      </c>
      <c r="E55" s="21">
        <v>47124.095110000002</v>
      </c>
      <c r="F55" s="21">
        <v>798184.45629999996</v>
      </c>
    </row>
    <row r="56" spans="1:6" ht="15" customHeight="1" x14ac:dyDescent="0.2">
      <c r="A56" s="26" t="s">
        <v>28</v>
      </c>
      <c r="B56" s="21">
        <v>4060454.5920899999</v>
      </c>
      <c r="C56" s="21">
        <v>3943206.8379600006</v>
      </c>
      <c r="D56" s="21">
        <v>22892.090700000001</v>
      </c>
      <c r="E56" s="21">
        <v>6860.8908900000006</v>
      </c>
      <c r="F56" s="21">
        <v>87494.772540000005</v>
      </c>
    </row>
    <row r="57" spans="1:6" ht="15" customHeight="1" x14ac:dyDescent="0.2">
      <c r="A57" s="26" t="s">
        <v>29</v>
      </c>
      <c r="B57" s="21">
        <v>15792178.1044</v>
      </c>
      <c r="C57" s="21">
        <v>15577237.379590001</v>
      </c>
      <c r="D57" s="21">
        <v>51717.848239999999</v>
      </c>
      <c r="E57" s="21">
        <v>13775.00193</v>
      </c>
      <c r="F57" s="21">
        <v>149447.87463999999</v>
      </c>
    </row>
    <row r="58" spans="1:6" ht="15" customHeight="1" x14ac:dyDescent="0.2">
      <c r="A58" s="26" t="s">
        <v>30</v>
      </c>
      <c r="B58" s="21">
        <v>3040013.4937300002</v>
      </c>
      <c r="C58" s="21">
        <v>2936576.5497700004</v>
      </c>
      <c r="D58" s="21">
        <v>16503.950700000001</v>
      </c>
      <c r="E58" s="21">
        <v>8123.9195600000003</v>
      </c>
      <c r="F58" s="21">
        <v>78809.073700000008</v>
      </c>
    </row>
    <row r="59" spans="1:6" ht="15" customHeight="1" x14ac:dyDescent="0.2">
      <c r="A59" s="26" t="s">
        <v>31</v>
      </c>
      <c r="B59" s="21">
        <v>4252404.4481999995</v>
      </c>
      <c r="C59" s="21">
        <v>4168971.86491</v>
      </c>
      <c r="D59" s="21">
        <v>13489.03557</v>
      </c>
      <c r="E59" s="21">
        <v>7983.3787699999993</v>
      </c>
      <c r="F59" s="21">
        <v>61960.168949999992</v>
      </c>
    </row>
    <row r="60" spans="1:6" ht="15" customHeight="1" x14ac:dyDescent="0.2">
      <c r="A60" s="26" t="s">
        <v>32</v>
      </c>
      <c r="B60" s="21">
        <v>28942595.439909998</v>
      </c>
      <c r="C60" s="21">
        <v>28401954.04166</v>
      </c>
      <c r="D60" s="21">
        <v>55927.834589999999</v>
      </c>
      <c r="E60" s="21">
        <v>29579.02691</v>
      </c>
      <c r="F60" s="21">
        <v>455134.53675000003</v>
      </c>
    </row>
    <row r="61" spans="1:6" ht="15" customHeight="1" x14ac:dyDescent="0.2">
      <c r="A61" s="26" t="s">
        <v>565</v>
      </c>
      <c r="B61" s="21">
        <v>17032769.754109997</v>
      </c>
      <c r="C61" s="21">
        <v>16590303.914189998</v>
      </c>
      <c r="D61" s="21">
        <v>111669.05497999997</v>
      </c>
      <c r="E61" s="21">
        <v>21394.016809999997</v>
      </c>
      <c r="F61" s="21">
        <v>309402.76812999998</v>
      </c>
    </row>
    <row r="62" spans="1:6" ht="15" customHeight="1" x14ac:dyDescent="0.2">
      <c r="A62" s="26" t="s">
        <v>563</v>
      </c>
      <c r="B62" s="21">
        <v>12010773.833199997</v>
      </c>
      <c r="C62" s="21">
        <v>11782393.869949996</v>
      </c>
      <c r="D62" s="21">
        <v>8380.5868499999997</v>
      </c>
      <c r="E62" s="21">
        <v>10743.59881</v>
      </c>
      <c r="F62" s="21">
        <v>209255.77758999998</v>
      </c>
    </row>
    <row r="63" spans="1:6" ht="15" customHeight="1" x14ac:dyDescent="0.2">
      <c r="A63" s="122" t="s">
        <v>33</v>
      </c>
      <c r="B63" s="21">
        <v>7520242.8535700003</v>
      </c>
      <c r="C63" s="21">
        <v>7416939.3725400008</v>
      </c>
      <c r="D63" s="21">
        <v>15867.836100000002</v>
      </c>
      <c r="E63" s="21">
        <v>8869.6490299999987</v>
      </c>
      <c r="F63" s="21">
        <v>78565.995900000009</v>
      </c>
    </row>
    <row r="64" spans="1:6" ht="15" customHeight="1" x14ac:dyDescent="0.2">
      <c r="A64" s="122" t="s">
        <v>34</v>
      </c>
      <c r="B64" s="21">
        <v>4336340.4942899989</v>
      </c>
      <c r="C64" s="21">
        <v>4053415.1708299988</v>
      </c>
      <c r="D64" s="21">
        <v>194716.52427000002</v>
      </c>
      <c r="E64" s="21">
        <v>8612.6748900000002</v>
      </c>
      <c r="F64" s="21">
        <v>79596.124299999996</v>
      </c>
    </row>
    <row r="65" spans="1:6" ht="15" customHeight="1" x14ac:dyDescent="0.2">
      <c r="A65" s="122" t="s">
        <v>35</v>
      </c>
      <c r="B65" s="21">
        <v>2302555.1440999997</v>
      </c>
      <c r="C65" s="21">
        <v>2269173.7466799999</v>
      </c>
      <c r="D65" s="21">
        <v>0</v>
      </c>
      <c r="E65" s="21">
        <v>6249.9745499999999</v>
      </c>
      <c r="F65" s="21">
        <v>27131.422870000002</v>
      </c>
    </row>
    <row r="66" spans="1:6" ht="15" customHeight="1" x14ac:dyDescent="0.2">
      <c r="A66" s="122" t="s">
        <v>36</v>
      </c>
      <c r="B66" s="21">
        <v>30113622.707410011</v>
      </c>
      <c r="C66" s="21">
        <v>29691090.940930009</v>
      </c>
      <c r="D66" s="21">
        <v>93431.216079999984</v>
      </c>
      <c r="E66" s="21">
        <v>28717.459469999998</v>
      </c>
      <c r="F66" s="21">
        <v>300383.09093000001</v>
      </c>
    </row>
    <row r="67" spans="1:6" ht="15" customHeight="1" x14ac:dyDescent="0.2">
      <c r="A67" s="122" t="s">
        <v>37</v>
      </c>
      <c r="B67" s="21">
        <v>3458747.6841199989</v>
      </c>
      <c r="C67" s="21">
        <v>3378213.7691399995</v>
      </c>
      <c r="D67" s="21">
        <v>25178.544160000001</v>
      </c>
      <c r="E67" s="21">
        <v>7625.8636999999999</v>
      </c>
      <c r="F67" s="21">
        <v>47729.507119999995</v>
      </c>
    </row>
    <row r="68" spans="1:6" ht="15" customHeight="1" x14ac:dyDescent="0.2">
      <c r="A68" s="122" t="s">
        <v>38</v>
      </c>
      <c r="B68" s="21">
        <v>10715498.763569999</v>
      </c>
      <c r="C68" s="21">
        <v>10462504.08475</v>
      </c>
      <c r="D68" s="21">
        <v>65154.985739999996</v>
      </c>
      <c r="E68" s="21">
        <v>12178.63653</v>
      </c>
      <c r="F68" s="21">
        <v>175661.05655000001</v>
      </c>
    </row>
    <row r="69" spans="1:6" ht="15" customHeight="1" x14ac:dyDescent="0.2">
      <c r="A69" s="122" t="s">
        <v>39</v>
      </c>
      <c r="B69" s="21">
        <v>10179544.247689998</v>
      </c>
      <c r="C69" s="21">
        <v>10067479.85434</v>
      </c>
      <c r="D69" s="21">
        <v>10039.501629999999</v>
      </c>
      <c r="E69" s="21">
        <v>7038.0538899999992</v>
      </c>
      <c r="F69" s="21">
        <v>94986.837830000004</v>
      </c>
    </row>
    <row r="70" spans="1:6" ht="15" customHeight="1" x14ac:dyDescent="0.2">
      <c r="A70" s="122" t="s">
        <v>40</v>
      </c>
      <c r="B70" s="21">
        <v>6076438.4491499998</v>
      </c>
      <c r="C70" s="21">
        <v>5919825.957369999</v>
      </c>
      <c r="D70" s="21">
        <v>5343.8821799999996</v>
      </c>
      <c r="E70" s="21">
        <v>6658.4436300000007</v>
      </c>
      <c r="F70" s="21">
        <v>144610.16597</v>
      </c>
    </row>
    <row r="71" spans="1:6" ht="15" customHeight="1" x14ac:dyDescent="0.2">
      <c r="A71" s="122" t="s">
        <v>41</v>
      </c>
      <c r="B71" s="21">
        <v>7433715.2596700005</v>
      </c>
      <c r="C71" s="21">
        <v>7344331.1779100001</v>
      </c>
      <c r="D71" s="21">
        <v>5683.9554100000005</v>
      </c>
      <c r="E71" s="21">
        <v>8428.8012699999999</v>
      </c>
      <c r="F71" s="21">
        <v>75271.32508000001</v>
      </c>
    </row>
    <row r="72" spans="1:6" ht="15" customHeight="1" x14ac:dyDescent="0.2">
      <c r="A72" s="122" t="s">
        <v>42</v>
      </c>
      <c r="B72" s="21">
        <v>8728955.0141300019</v>
      </c>
      <c r="C72" s="21">
        <v>8433727.769580001</v>
      </c>
      <c r="D72" s="21">
        <v>44590.697589999996</v>
      </c>
      <c r="E72" s="21">
        <v>13556.07993</v>
      </c>
      <c r="F72" s="21">
        <v>237080.46703</v>
      </c>
    </row>
    <row r="73" spans="1:6" ht="15" customHeight="1" x14ac:dyDescent="0.2">
      <c r="A73" s="122" t="s">
        <v>43</v>
      </c>
      <c r="B73" s="21">
        <v>10274778.729950001</v>
      </c>
      <c r="C73" s="21">
        <v>9991648.9674700014</v>
      </c>
      <c r="D73" s="21">
        <v>60693.591660000006</v>
      </c>
      <c r="E73" s="21">
        <v>14663.47976</v>
      </c>
      <c r="F73" s="21">
        <v>207772.69106000004</v>
      </c>
    </row>
    <row r="74" spans="1:6" ht="15" customHeight="1" x14ac:dyDescent="0.2">
      <c r="A74" s="122" t="s">
        <v>44</v>
      </c>
      <c r="B74" s="21">
        <v>3352002.6631200002</v>
      </c>
      <c r="C74" s="21">
        <v>3287879.4442400006</v>
      </c>
      <c r="D74" s="21">
        <v>10522.312950000001</v>
      </c>
      <c r="E74" s="21">
        <v>4610.3173499999994</v>
      </c>
      <c r="F74" s="21">
        <v>48990.588579999996</v>
      </c>
    </row>
    <row r="75" spans="1:6" ht="15" customHeight="1" x14ac:dyDescent="0.2">
      <c r="A75" s="122" t="s">
        <v>45</v>
      </c>
      <c r="B75" s="21">
        <v>11680645.14003</v>
      </c>
      <c r="C75" s="21">
        <v>11405931.451720001</v>
      </c>
      <c r="D75" s="21">
        <v>12961.821099999999</v>
      </c>
      <c r="E75" s="21">
        <v>10346.959490000001</v>
      </c>
      <c r="F75" s="21">
        <v>251404.90771999999</v>
      </c>
    </row>
    <row r="76" spans="1:6" ht="15" customHeight="1" x14ac:dyDescent="0.2">
      <c r="A76" s="122" t="s">
        <v>46</v>
      </c>
      <c r="B76" s="21">
        <v>1652835.3633200005</v>
      </c>
      <c r="C76" s="21">
        <v>1600194.3529700004</v>
      </c>
      <c r="D76" s="21">
        <v>25347.888489999998</v>
      </c>
      <c r="E76" s="21">
        <v>4384.1152000000002</v>
      </c>
      <c r="F76" s="21">
        <v>22909.006660000003</v>
      </c>
    </row>
    <row r="77" spans="1:6" ht="15" customHeight="1" x14ac:dyDescent="0.2">
      <c r="A77" s="122" t="s">
        <v>47</v>
      </c>
      <c r="B77" s="21">
        <v>8488133.7705799956</v>
      </c>
      <c r="C77" s="21">
        <v>8165000.2746299971</v>
      </c>
      <c r="D77" s="21">
        <v>42973.574980000005</v>
      </c>
      <c r="E77" s="21">
        <v>12209.02649</v>
      </c>
      <c r="F77" s="21">
        <v>267950.89448000002</v>
      </c>
    </row>
    <row r="78" spans="1:6" ht="15" customHeight="1" x14ac:dyDescent="0.2">
      <c r="A78" s="122" t="s">
        <v>48</v>
      </c>
      <c r="B78" s="21">
        <v>5066909.3211500002</v>
      </c>
      <c r="C78" s="21">
        <v>4880836.1280899998</v>
      </c>
      <c r="D78" s="21">
        <v>53588.98459</v>
      </c>
      <c r="E78" s="21">
        <v>9290.5445799999998</v>
      </c>
      <c r="F78" s="21">
        <v>123193.66389</v>
      </c>
    </row>
    <row r="79" spans="1:6" ht="15" customHeight="1" x14ac:dyDescent="0.2">
      <c r="A79" s="122" t="s">
        <v>49</v>
      </c>
      <c r="B79" s="21">
        <v>5636561.3023399999</v>
      </c>
      <c r="C79" s="21">
        <v>5499365.5978200007</v>
      </c>
      <c r="D79" s="21">
        <v>23975.240830000002</v>
      </c>
      <c r="E79" s="21">
        <v>8841.2950000000001</v>
      </c>
      <c r="F79" s="21">
        <v>104379.16868999999</v>
      </c>
    </row>
    <row r="80" spans="1:6" ht="15" customHeight="1" thickBot="1" x14ac:dyDescent="0.25">
      <c r="A80" s="122" t="s">
        <v>50</v>
      </c>
      <c r="B80" s="21">
        <v>3446616.6981000002</v>
      </c>
      <c r="C80" s="21">
        <v>3299294.7474400005</v>
      </c>
      <c r="D80" s="21">
        <v>16838.271099999998</v>
      </c>
      <c r="E80" s="21">
        <v>4685.2924799999992</v>
      </c>
      <c r="F80" s="21">
        <v>125798.38708</v>
      </c>
    </row>
    <row r="81" spans="1:18" ht="9.75" customHeight="1" thickTop="1" x14ac:dyDescent="0.2">
      <c r="A81" s="125"/>
      <c r="B81" s="28"/>
      <c r="C81" s="28"/>
      <c r="D81" s="28"/>
      <c r="E81" s="28"/>
      <c r="F81" s="28"/>
    </row>
    <row r="82" spans="1:18" ht="34.5" customHeight="1" x14ac:dyDescent="0.2">
      <c r="A82" s="925" t="s">
        <v>513</v>
      </c>
      <c r="B82" s="925"/>
      <c r="C82" s="925"/>
      <c r="D82" s="925"/>
      <c r="E82" s="925"/>
      <c r="F82" s="925"/>
      <c r="G82" s="129"/>
      <c r="H82" s="129"/>
      <c r="I82" s="129"/>
      <c r="J82" s="129"/>
      <c r="K82" s="129"/>
      <c r="L82" s="129"/>
      <c r="M82" s="129"/>
      <c r="N82" s="129"/>
      <c r="O82" s="129"/>
      <c r="P82" s="129"/>
      <c r="Q82" s="129"/>
    </row>
    <row r="83" spans="1:18" ht="30.75" customHeight="1" x14ac:dyDescent="0.2">
      <c r="A83" s="925" t="s">
        <v>575</v>
      </c>
      <c r="B83" s="925"/>
      <c r="C83" s="925"/>
      <c r="D83" s="925"/>
      <c r="E83" s="925"/>
      <c r="F83" s="925"/>
      <c r="G83" s="130"/>
      <c r="H83" s="130"/>
      <c r="I83" s="130"/>
      <c r="J83" s="130"/>
      <c r="K83" s="130"/>
      <c r="L83" s="130"/>
      <c r="M83" s="58"/>
      <c r="N83" s="58"/>
      <c r="O83" s="58"/>
      <c r="P83" s="58"/>
      <c r="Q83" s="58"/>
    </row>
    <row r="84" spans="1:18" ht="15" customHeight="1" x14ac:dyDescent="0.2">
      <c r="A84" s="1227" t="s">
        <v>1368</v>
      </c>
      <c r="B84" s="1227"/>
      <c r="C84" s="1227"/>
      <c r="D84" s="1227"/>
      <c r="E84" s="1227"/>
      <c r="F84" s="1227"/>
    </row>
    <row r="85" spans="1:18" ht="15" customHeight="1" x14ac:dyDescent="0.2">
      <c r="A85" s="1227"/>
      <c r="B85" s="1227"/>
      <c r="C85" s="1227"/>
      <c r="D85" s="1227"/>
      <c r="E85" s="1227"/>
      <c r="F85" s="1227"/>
    </row>
    <row r="86" spans="1:18" ht="15" customHeight="1" x14ac:dyDescent="0.2">
      <c r="A86" s="614"/>
      <c r="B86" s="614"/>
      <c r="C86" s="614"/>
      <c r="D86" s="614"/>
      <c r="E86" s="614"/>
      <c r="F86" s="614"/>
    </row>
    <row r="87" spans="1:18" ht="15" customHeight="1" x14ac:dyDescent="0.2">
      <c r="A87" s="614"/>
      <c r="B87" s="614"/>
      <c r="C87" s="614"/>
      <c r="D87" s="614"/>
      <c r="E87" s="614"/>
      <c r="F87" s="614"/>
    </row>
    <row r="88" spans="1:18" x14ac:dyDescent="0.2">
      <c r="G88" s="31"/>
      <c r="H88" s="31"/>
      <c r="I88" s="31"/>
      <c r="J88" s="31"/>
      <c r="K88" s="31"/>
      <c r="L88" s="31"/>
      <c r="M88" s="31"/>
      <c r="N88" s="31"/>
      <c r="O88" s="31"/>
      <c r="P88" s="31"/>
      <c r="Q88" s="31"/>
      <c r="R88" s="31"/>
    </row>
    <row r="89" spans="1:18" s="634" customFormat="1" ht="28.5" customHeight="1" x14ac:dyDescent="0.2">
      <c r="A89" s="935" t="s">
        <v>1275</v>
      </c>
      <c r="B89" s="935"/>
      <c r="C89" s="935"/>
      <c r="D89" s="935"/>
      <c r="E89" s="935"/>
      <c r="F89" s="935"/>
      <c r="G89" s="935"/>
      <c r="H89" s="935"/>
      <c r="I89" s="935"/>
      <c r="J89" s="935"/>
      <c r="K89" s="935"/>
    </row>
    <row r="90" spans="1:18" s="634" customFormat="1" ht="12" customHeight="1" thickBot="1" x14ac:dyDescent="0.25">
      <c r="A90" s="845"/>
      <c r="B90" s="845"/>
      <c r="C90" s="845"/>
      <c r="D90" s="845"/>
      <c r="E90" s="845"/>
      <c r="F90" s="845"/>
      <c r="G90" s="845"/>
      <c r="H90" s="845"/>
      <c r="I90" s="845"/>
      <c r="J90" s="845"/>
      <c r="K90" s="845"/>
    </row>
    <row r="91" spans="1:18" ht="30.75" customHeight="1" thickTop="1" thickBot="1" x14ac:dyDescent="0.25">
      <c r="A91" s="1202" t="s">
        <v>574</v>
      </c>
      <c r="B91" s="7"/>
      <c r="C91" s="1202" t="s">
        <v>453</v>
      </c>
      <c r="D91" s="1202"/>
      <c r="E91" s="1202"/>
      <c r="F91" s="1202" t="s">
        <v>467</v>
      </c>
      <c r="G91" s="1202" t="s">
        <v>457</v>
      </c>
      <c r="H91" s="1202"/>
      <c r="I91" s="1202"/>
      <c r="J91" s="1202"/>
      <c r="K91" s="1203" t="s">
        <v>187</v>
      </c>
    </row>
    <row r="92" spans="1:18" ht="30.75" customHeight="1" thickTop="1" thickBot="1" x14ac:dyDescent="0.25">
      <c r="A92" s="1202"/>
      <c r="B92" s="835"/>
      <c r="C92" s="1167"/>
      <c r="D92" s="1167"/>
      <c r="E92" s="1167"/>
      <c r="F92" s="1167"/>
      <c r="G92" s="1167"/>
      <c r="H92" s="1167"/>
      <c r="I92" s="1167"/>
      <c r="J92" s="1167"/>
      <c r="K92" s="1203"/>
    </row>
    <row r="93" spans="1:18" ht="16.5" customHeight="1" thickTop="1" thickBot="1" x14ac:dyDescent="0.25">
      <c r="A93" s="1202"/>
      <c r="B93" s="938" t="s">
        <v>229</v>
      </c>
      <c r="C93" s="942" t="s">
        <v>360</v>
      </c>
      <c r="D93" s="942" t="s">
        <v>462</v>
      </c>
      <c r="E93" s="942" t="s">
        <v>114</v>
      </c>
      <c r="F93" s="942" t="s">
        <v>456</v>
      </c>
      <c r="G93" s="942" t="s">
        <v>458</v>
      </c>
      <c r="H93" s="942" t="s">
        <v>459</v>
      </c>
      <c r="I93" s="942" t="s">
        <v>522</v>
      </c>
      <c r="J93" s="942" t="s">
        <v>416</v>
      </c>
      <c r="K93" s="1203"/>
    </row>
    <row r="94" spans="1:18" ht="16.5" customHeight="1" thickTop="1" thickBot="1" x14ac:dyDescent="0.25">
      <c r="A94" s="1202"/>
      <c r="B94" s="1202"/>
      <c r="C94" s="1203"/>
      <c r="D94" s="1203"/>
      <c r="E94" s="1203"/>
      <c r="F94" s="1203"/>
      <c r="G94" s="1203"/>
      <c r="H94" s="1203"/>
      <c r="I94" s="1203"/>
      <c r="J94" s="1203"/>
      <c r="K94" s="1203"/>
    </row>
    <row r="95" spans="1:18" ht="16.5" customHeight="1" thickTop="1" thickBot="1" x14ac:dyDescent="0.25">
      <c r="A95" s="1202"/>
      <c r="B95" s="1202"/>
      <c r="C95" s="1203"/>
      <c r="D95" s="1203"/>
      <c r="E95" s="1203"/>
      <c r="F95" s="1203"/>
      <c r="G95" s="1203"/>
      <c r="H95" s="1203"/>
      <c r="I95" s="1203" t="s">
        <v>364</v>
      </c>
      <c r="J95" s="1203" t="s">
        <v>365</v>
      </c>
      <c r="K95" s="1203"/>
    </row>
    <row r="96" spans="1:18" ht="16.5" customHeight="1" thickTop="1" thickBot="1" x14ac:dyDescent="0.25">
      <c r="A96" s="1202"/>
      <c r="B96" s="1202"/>
      <c r="C96" s="1203"/>
      <c r="D96" s="1203"/>
      <c r="E96" s="1203"/>
      <c r="F96" s="1203"/>
      <c r="G96" s="1203"/>
      <c r="H96" s="1203"/>
      <c r="I96" s="1203"/>
      <c r="J96" s="1203"/>
      <c r="K96" s="1203"/>
    </row>
    <row r="97" spans="1:12" ht="16.5" customHeight="1" thickTop="1" thickBot="1" x14ac:dyDescent="0.25">
      <c r="A97" s="1202"/>
      <c r="B97" s="1202"/>
      <c r="C97" s="1203"/>
      <c r="D97" s="1203"/>
      <c r="E97" s="1203"/>
      <c r="F97" s="1203"/>
      <c r="G97" s="1203"/>
      <c r="H97" s="1203"/>
      <c r="I97" s="1203"/>
      <c r="J97" s="1203"/>
      <c r="K97" s="1203"/>
    </row>
    <row r="98" spans="1:12" ht="15" customHeight="1" thickTop="1" x14ac:dyDescent="0.2">
      <c r="A98" s="9"/>
      <c r="B98" s="9"/>
      <c r="C98" s="9"/>
      <c r="D98" s="9"/>
      <c r="E98" s="9"/>
      <c r="F98" s="9"/>
      <c r="G98" s="9"/>
      <c r="H98" s="9"/>
      <c r="I98" s="9"/>
      <c r="J98" s="9"/>
      <c r="K98" s="9"/>
    </row>
    <row r="99" spans="1:12" s="19" customFormat="1" ht="15" customHeight="1" x14ac:dyDescent="0.2">
      <c r="A99" s="156" t="s">
        <v>359</v>
      </c>
      <c r="B99" s="15">
        <v>369134730.11761004</v>
      </c>
      <c r="C99" s="15">
        <v>169177071.01493001</v>
      </c>
      <c r="D99" s="15">
        <v>52080402.057160012</v>
      </c>
      <c r="E99" s="15">
        <v>32491144.415890001</v>
      </c>
      <c r="F99" s="15">
        <v>93518357.505419999</v>
      </c>
      <c r="G99" s="15">
        <v>6895691.0346299997</v>
      </c>
      <c r="H99" s="15">
        <v>12388662.476679999</v>
      </c>
      <c r="I99" s="15">
        <v>266802.14592000004</v>
      </c>
      <c r="J99" s="15">
        <v>2316599.46698</v>
      </c>
      <c r="K99" s="15">
        <v>3345550.9565998535</v>
      </c>
      <c r="L99" s="120"/>
    </row>
    <row r="100" spans="1:12" ht="15" customHeight="1" x14ac:dyDescent="0.2">
      <c r="A100" s="101"/>
      <c r="B100" s="21"/>
      <c r="C100" s="21"/>
      <c r="D100" s="21"/>
      <c r="E100" s="21"/>
      <c r="F100" s="21"/>
      <c r="G100" s="21"/>
      <c r="H100" s="21"/>
      <c r="I100" s="21"/>
      <c r="J100" s="21"/>
      <c r="K100" s="21"/>
    </row>
    <row r="101" spans="1:12" ht="15" customHeight="1" x14ac:dyDescent="0.2">
      <c r="A101" s="22" t="s">
        <v>19</v>
      </c>
      <c r="B101" s="21">
        <v>4512041.2516699992</v>
      </c>
      <c r="C101" s="102">
        <v>2246845.44087</v>
      </c>
      <c r="D101" s="21">
        <v>754615.32395999972</v>
      </c>
      <c r="E101" s="21">
        <v>424097.80076000001</v>
      </c>
      <c r="F101" s="21">
        <v>1056301.2794900001</v>
      </c>
      <c r="G101" s="21">
        <v>32474.604339999998</v>
      </c>
      <c r="H101" s="21">
        <v>0</v>
      </c>
      <c r="I101" s="21">
        <v>-2536.1882699999996</v>
      </c>
      <c r="J101" s="21">
        <v>242.99052000000006</v>
      </c>
      <c r="K101" s="21">
        <v>657401.36259000108</v>
      </c>
      <c r="L101" s="21"/>
    </row>
    <row r="102" spans="1:12" ht="15" customHeight="1" x14ac:dyDescent="0.2">
      <c r="A102" s="22" t="s">
        <v>20</v>
      </c>
      <c r="B102" s="21">
        <v>13871107.880259996</v>
      </c>
      <c r="C102" s="102">
        <v>6998184.5326000005</v>
      </c>
      <c r="D102" s="21">
        <v>1821672.5630300003</v>
      </c>
      <c r="E102" s="21">
        <v>1163857.4236000001</v>
      </c>
      <c r="F102" s="21">
        <v>3388218.2287499998</v>
      </c>
      <c r="G102" s="21">
        <v>464449.63633999997</v>
      </c>
      <c r="H102" s="21">
        <v>0</v>
      </c>
      <c r="I102" s="21">
        <v>13948.420570000002</v>
      </c>
      <c r="J102" s="21">
        <v>20777.075370000002</v>
      </c>
      <c r="K102" s="21">
        <v>1879212.0420900001</v>
      </c>
      <c r="L102" s="21"/>
    </row>
    <row r="103" spans="1:12" ht="15" customHeight="1" x14ac:dyDescent="0.2">
      <c r="A103" s="22" t="s">
        <v>21</v>
      </c>
      <c r="B103" s="21">
        <v>3326756.5853299992</v>
      </c>
      <c r="C103" s="102">
        <v>2021052.6817199998</v>
      </c>
      <c r="D103" s="21">
        <v>341334.75689000002</v>
      </c>
      <c r="E103" s="21">
        <v>306480.05206000002</v>
      </c>
      <c r="F103" s="21">
        <v>583644.12632000004</v>
      </c>
      <c r="G103" s="21">
        <v>67695.331720000002</v>
      </c>
      <c r="H103" s="21">
        <v>0</v>
      </c>
      <c r="I103" s="21">
        <v>-2246.9271500000009</v>
      </c>
      <c r="J103" s="21">
        <v>8796.5637699999988</v>
      </c>
      <c r="K103" s="21">
        <v>-258800.22689999914</v>
      </c>
      <c r="L103" s="21"/>
    </row>
    <row r="104" spans="1:12" ht="15" customHeight="1" x14ac:dyDescent="0.2">
      <c r="A104" s="22" t="s">
        <v>22</v>
      </c>
      <c r="B104" s="21">
        <v>2391861.1723799999</v>
      </c>
      <c r="C104" s="102">
        <v>1276740.94995</v>
      </c>
      <c r="D104" s="21">
        <v>223330.83267999993</v>
      </c>
      <c r="E104" s="21">
        <v>162376.52830000001</v>
      </c>
      <c r="F104" s="21">
        <v>601263.11270000006</v>
      </c>
      <c r="G104" s="21">
        <v>119163.14991000001</v>
      </c>
      <c r="H104" s="21">
        <v>0</v>
      </c>
      <c r="I104" s="21">
        <v>3813.1034600000003</v>
      </c>
      <c r="J104" s="21">
        <v>5173.4953800000003</v>
      </c>
      <c r="K104" s="21">
        <v>577672.38585000089</v>
      </c>
      <c r="L104" s="21"/>
    </row>
    <row r="105" spans="1:12" ht="15" customHeight="1" x14ac:dyDescent="0.2">
      <c r="A105" s="22" t="s">
        <v>23</v>
      </c>
      <c r="B105" s="21">
        <v>13049892.57381</v>
      </c>
      <c r="C105" s="102">
        <v>5976514.6494899988</v>
      </c>
      <c r="D105" s="21">
        <v>2013583.4727199997</v>
      </c>
      <c r="E105" s="21">
        <v>1002522.6490900001</v>
      </c>
      <c r="F105" s="21">
        <v>3749148.8742299997</v>
      </c>
      <c r="G105" s="21">
        <v>249818.524</v>
      </c>
      <c r="H105" s="21">
        <v>0</v>
      </c>
      <c r="I105" s="21">
        <v>7576.6250200000004</v>
      </c>
      <c r="J105" s="21">
        <v>50727.779260000003</v>
      </c>
      <c r="K105" s="21">
        <v>1843031.567340004</v>
      </c>
      <c r="L105" s="21"/>
    </row>
    <row r="106" spans="1:12" ht="15" customHeight="1" x14ac:dyDescent="0.2">
      <c r="A106" s="22" t="s">
        <v>24</v>
      </c>
      <c r="B106" s="21">
        <v>2926531.6054900005</v>
      </c>
      <c r="C106" s="102">
        <v>1414271.0167800002</v>
      </c>
      <c r="D106" s="21">
        <v>332738.47899000003</v>
      </c>
      <c r="E106" s="21">
        <v>295020.78275999997</v>
      </c>
      <c r="F106" s="21">
        <v>686351.04611999984</v>
      </c>
      <c r="G106" s="21">
        <v>179541.13993999999</v>
      </c>
      <c r="H106" s="21">
        <v>0</v>
      </c>
      <c r="I106" s="21">
        <v>259.96677999999997</v>
      </c>
      <c r="J106" s="21">
        <v>18349.174119999996</v>
      </c>
      <c r="K106" s="21">
        <v>-325504.98762000038</v>
      </c>
      <c r="L106" s="21"/>
    </row>
    <row r="107" spans="1:12" ht="15" customHeight="1" x14ac:dyDescent="0.2">
      <c r="A107" s="22" t="s">
        <v>25</v>
      </c>
      <c r="B107" s="21">
        <v>4471452.8681300022</v>
      </c>
      <c r="C107" s="102">
        <v>2179883.3429000014</v>
      </c>
      <c r="D107" s="21">
        <v>639356.44272999989</v>
      </c>
      <c r="E107" s="21">
        <v>460321.09302999999</v>
      </c>
      <c r="F107" s="21">
        <v>1088916.4008699998</v>
      </c>
      <c r="G107" s="21">
        <v>85938.922550000018</v>
      </c>
      <c r="H107" s="21">
        <v>0</v>
      </c>
      <c r="I107" s="21">
        <v>-557.62246999999991</v>
      </c>
      <c r="J107" s="21">
        <v>17594.288519999998</v>
      </c>
      <c r="K107" s="21">
        <v>-590035.63229000138</v>
      </c>
      <c r="L107" s="21"/>
    </row>
    <row r="108" spans="1:12" ht="15" customHeight="1" x14ac:dyDescent="0.2">
      <c r="A108" s="22" t="s">
        <v>26</v>
      </c>
      <c r="B108" s="21">
        <v>14701040.050660001</v>
      </c>
      <c r="C108" s="102">
        <v>7124550.4243000001</v>
      </c>
      <c r="D108" s="21">
        <v>2125018.09314</v>
      </c>
      <c r="E108" s="21">
        <v>1129374.3802400001</v>
      </c>
      <c r="F108" s="21">
        <v>4149276.0495200003</v>
      </c>
      <c r="G108" s="21">
        <v>89718.691730000006</v>
      </c>
      <c r="H108" s="21">
        <v>0</v>
      </c>
      <c r="I108" s="21">
        <v>4840.4881399999995</v>
      </c>
      <c r="J108" s="21">
        <v>78261.923590000006</v>
      </c>
      <c r="K108" s="21">
        <v>991496.59235999873</v>
      </c>
      <c r="L108" s="21"/>
    </row>
    <row r="109" spans="1:12" ht="15" customHeight="1" x14ac:dyDescent="0.2">
      <c r="A109" s="25" t="s">
        <v>27</v>
      </c>
      <c r="B109" s="21">
        <v>27366701.84722</v>
      </c>
      <c r="C109" s="102">
        <v>6624470.0390799996</v>
      </c>
      <c r="D109" s="21">
        <v>107485.57619999998</v>
      </c>
      <c r="E109" s="21">
        <v>4766179.76382</v>
      </c>
      <c r="F109" s="21">
        <v>3338477.52526</v>
      </c>
      <c r="G109" s="21">
        <v>54456.21286</v>
      </c>
      <c r="H109" s="21">
        <v>12388662.476679999</v>
      </c>
      <c r="I109" s="21">
        <v>-98735.323239999998</v>
      </c>
      <c r="J109" s="21">
        <v>185705.57656000002</v>
      </c>
      <c r="K109" s="21">
        <v>-16520373.226950001</v>
      </c>
      <c r="L109" s="21"/>
    </row>
    <row r="110" spans="1:12" ht="15" customHeight="1" x14ac:dyDescent="0.2">
      <c r="A110" s="26" t="s">
        <v>564</v>
      </c>
      <c r="B110" s="21">
        <v>28372025.90075</v>
      </c>
      <c r="C110" s="102">
        <v>13550626.22095</v>
      </c>
      <c r="D110" s="21">
        <v>4360028.4326499999</v>
      </c>
      <c r="E110" s="21">
        <v>1918614.3177500002</v>
      </c>
      <c r="F110" s="21">
        <v>7235445.9163799994</v>
      </c>
      <c r="G110" s="21">
        <v>806279.81802999997</v>
      </c>
      <c r="H110" s="21">
        <v>0</v>
      </c>
      <c r="I110" s="21">
        <v>30992.317640000001</v>
      </c>
      <c r="J110" s="21">
        <v>470038.87734999997</v>
      </c>
      <c r="K110" s="21">
        <v>8200943.5587699944</v>
      </c>
      <c r="L110" s="21"/>
    </row>
    <row r="111" spans="1:12" ht="15" customHeight="1" x14ac:dyDescent="0.2">
      <c r="A111" s="26" t="s">
        <v>562</v>
      </c>
      <c r="B111" s="21">
        <v>32608464.119570002</v>
      </c>
      <c r="C111" s="102">
        <v>14834073.553029999</v>
      </c>
      <c r="D111" s="21">
        <v>5090857.1603999995</v>
      </c>
      <c r="E111" s="21">
        <v>2926112.9484099997</v>
      </c>
      <c r="F111" s="21">
        <v>8397923.6767000016</v>
      </c>
      <c r="G111" s="21">
        <v>966876.23424000002</v>
      </c>
      <c r="H111" s="21">
        <v>0</v>
      </c>
      <c r="I111" s="21">
        <v>2364.8620300000007</v>
      </c>
      <c r="J111" s="21">
        <v>390255.68475999997</v>
      </c>
      <c r="K111" s="21">
        <v>2832028.5117699984</v>
      </c>
      <c r="L111" s="21"/>
    </row>
    <row r="112" spans="1:12" ht="15" customHeight="1" x14ac:dyDescent="0.2">
      <c r="A112" s="26" t="s">
        <v>28</v>
      </c>
      <c r="B112" s="21">
        <v>5052049.9242600026</v>
      </c>
      <c r="C112" s="102">
        <v>2499901.6029000012</v>
      </c>
      <c r="D112" s="21">
        <v>825853.56644000008</v>
      </c>
      <c r="E112" s="21">
        <v>302814.62722000002</v>
      </c>
      <c r="F112" s="21">
        <v>1327258.6981399998</v>
      </c>
      <c r="G112" s="21">
        <v>52816.686980000006</v>
      </c>
      <c r="H112" s="21">
        <v>0</v>
      </c>
      <c r="I112" s="21">
        <v>2908.9952500000004</v>
      </c>
      <c r="J112" s="21">
        <v>40495.747329999998</v>
      </c>
      <c r="K112" s="21">
        <v>-991595.33217000193</v>
      </c>
      <c r="L112" s="21"/>
    </row>
    <row r="113" spans="1:12" ht="15" customHeight="1" x14ac:dyDescent="0.2">
      <c r="A113" s="26" t="s">
        <v>29</v>
      </c>
      <c r="B113" s="21">
        <v>12250801.624190003</v>
      </c>
      <c r="C113" s="102">
        <v>5563878.5291300025</v>
      </c>
      <c r="D113" s="21">
        <v>2070051.1009599997</v>
      </c>
      <c r="E113" s="21">
        <v>982536.54654000024</v>
      </c>
      <c r="F113" s="21">
        <v>3341853.7346400004</v>
      </c>
      <c r="G113" s="21">
        <v>189943.11812999999</v>
      </c>
      <c r="H113" s="21">
        <v>0</v>
      </c>
      <c r="I113" s="21">
        <v>43749.760740000005</v>
      </c>
      <c r="J113" s="21">
        <v>58788.834049999998</v>
      </c>
      <c r="K113" s="21">
        <v>3541376.4802099974</v>
      </c>
      <c r="L113" s="21"/>
    </row>
    <row r="114" spans="1:12" ht="15" customHeight="1" x14ac:dyDescent="0.2">
      <c r="A114" s="26" t="s">
        <v>30</v>
      </c>
      <c r="B114" s="21">
        <v>5016872.6933999993</v>
      </c>
      <c r="C114" s="102">
        <v>2429929.0048799999</v>
      </c>
      <c r="D114" s="21">
        <v>640856.72574000014</v>
      </c>
      <c r="E114" s="21">
        <v>693554.68934000004</v>
      </c>
      <c r="F114" s="21">
        <v>1174832.95438</v>
      </c>
      <c r="G114" s="21">
        <v>62907.569989999996</v>
      </c>
      <c r="H114" s="21">
        <v>0</v>
      </c>
      <c r="I114" s="21">
        <v>-367.08959000000016</v>
      </c>
      <c r="J114" s="21">
        <v>15158.838659999999</v>
      </c>
      <c r="K114" s="21">
        <v>-1976859.1996699995</v>
      </c>
      <c r="L114" s="21"/>
    </row>
    <row r="115" spans="1:12" ht="15" customHeight="1" x14ac:dyDescent="0.2">
      <c r="A115" s="26" t="s">
        <v>31</v>
      </c>
      <c r="B115" s="21">
        <v>4433143.17234</v>
      </c>
      <c r="C115" s="102">
        <v>2125837.4634000002</v>
      </c>
      <c r="D115" s="21">
        <v>573598.17906000011</v>
      </c>
      <c r="E115" s="21">
        <v>395857.6490899999</v>
      </c>
      <c r="F115" s="21">
        <v>1259035.1917499998</v>
      </c>
      <c r="G115" s="21">
        <v>65515.12281999999</v>
      </c>
      <c r="H115" s="21">
        <v>0</v>
      </c>
      <c r="I115" s="21">
        <v>1390.48308</v>
      </c>
      <c r="J115" s="21">
        <v>11909.083140000002</v>
      </c>
      <c r="K115" s="21">
        <v>-180738.72414000035</v>
      </c>
      <c r="L115" s="21"/>
    </row>
    <row r="116" spans="1:12" ht="15" customHeight="1" x14ac:dyDescent="0.2">
      <c r="A116" s="26" t="s">
        <v>32</v>
      </c>
      <c r="B116" s="21">
        <v>27455729.707510006</v>
      </c>
      <c r="C116" s="102">
        <v>12731315.008450001</v>
      </c>
      <c r="D116" s="21">
        <v>4595609.5775899999</v>
      </c>
      <c r="E116" s="21">
        <v>1955669.7355800003</v>
      </c>
      <c r="F116" s="21">
        <v>7365338.1705300007</v>
      </c>
      <c r="G116" s="21">
        <v>537722.19235999999</v>
      </c>
      <c r="H116" s="21">
        <v>0</v>
      </c>
      <c r="I116" s="21">
        <v>195988.86751999997</v>
      </c>
      <c r="J116" s="21">
        <v>74086.155479999987</v>
      </c>
      <c r="K116" s="21">
        <v>1486865.7323999938</v>
      </c>
      <c r="L116" s="21"/>
    </row>
    <row r="117" spans="1:12" ht="15" customHeight="1" x14ac:dyDescent="0.2">
      <c r="A117" s="26" t="s">
        <v>565</v>
      </c>
      <c r="B117" s="21">
        <v>18921450.101930004</v>
      </c>
      <c r="C117" s="102">
        <v>9217255.9941200037</v>
      </c>
      <c r="D117" s="21">
        <v>2720449.8607600005</v>
      </c>
      <c r="E117" s="21">
        <v>1322707.0992199997</v>
      </c>
      <c r="F117" s="21">
        <v>5239619.4990899991</v>
      </c>
      <c r="G117" s="21">
        <v>316373.34902999998</v>
      </c>
      <c r="H117" s="21">
        <v>0</v>
      </c>
      <c r="I117" s="21">
        <v>5357.2932700000001</v>
      </c>
      <c r="J117" s="21">
        <v>99687.006439999997</v>
      </c>
      <c r="K117" s="21">
        <v>-1888680.3478200072</v>
      </c>
      <c r="L117" s="21"/>
    </row>
    <row r="118" spans="1:12" ht="15" customHeight="1" x14ac:dyDescent="0.2">
      <c r="A118" s="26" t="s">
        <v>563</v>
      </c>
      <c r="B118" s="21">
        <v>10952907.454559997</v>
      </c>
      <c r="C118" s="102">
        <v>5472806.7244599992</v>
      </c>
      <c r="D118" s="21">
        <v>1596050.1697299995</v>
      </c>
      <c r="E118" s="21">
        <v>863322.63806000003</v>
      </c>
      <c r="F118" s="21">
        <v>2693533.8767100004</v>
      </c>
      <c r="G118" s="21">
        <v>302988.09292000002</v>
      </c>
      <c r="H118" s="21">
        <v>0</v>
      </c>
      <c r="I118" s="21">
        <v>3249.6900500000002</v>
      </c>
      <c r="J118" s="21">
        <v>20956.262629999997</v>
      </c>
      <c r="K118" s="21">
        <v>1057866.3786399993</v>
      </c>
      <c r="L118" s="21"/>
    </row>
    <row r="119" spans="1:12" ht="15" customHeight="1" x14ac:dyDescent="0.2">
      <c r="A119" s="22" t="s">
        <v>33</v>
      </c>
      <c r="B119" s="21">
        <v>8008459.5124600036</v>
      </c>
      <c r="C119" s="102">
        <v>3705726.2178600007</v>
      </c>
      <c r="D119" s="21">
        <v>1271209.7317100004</v>
      </c>
      <c r="E119" s="21">
        <v>767827.87210999988</v>
      </c>
      <c r="F119" s="21">
        <v>2154080.8917899998</v>
      </c>
      <c r="G119" s="21">
        <v>76637.054699999993</v>
      </c>
      <c r="H119" s="21">
        <v>0</v>
      </c>
      <c r="I119" s="21">
        <v>1109.4988500000002</v>
      </c>
      <c r="J119" s="21">
        <v>31868.245440000002</v>
      </c>
      <c r="K119" s="21">
        <v>-488216.65889000322</v>
      </c>
      <c r="L119" s="21"/>
    </row>
    <row r="120" spans="1:12" ht="15" customHeight="1" x14ac:dyDescent="0.2">
      <c r="A120" s="22" t="s">
        <v>34</v>
      </c>
      <c r="B120" s="21">
        <v>5379881.8816300007</v>
      </c>
      <c r="C120" s="102">
        <v>2419240.853300001</v>
      </c>
      <c r="D120" s="21">
        <v>746564.32857999986</v>
      </c>
      <c r="E120" s="21">
        <v>511389.73546999996</v>
      </c>
      <c r="F120" s="21">
        <v>1531242.5337099999</v>
      </c>
      <c r="G120" s="21">
        <v>142632.31693</v>
      </c>
      <c r="H120" s="21">
        <v>0</v>
      </c>
      <c r="I120" s="21">
        <v>2852.8909800000006</v>
      </c>
      <c r="J120" s="21">
        <v>25959.222660000003</v>
      </c>
      <c r="K120" s="21">
        <v>-1043541.3873400021</v>
      </c>
      <c r="L120" s="21"/>
    </row>
    <row r="121" spans="1:12" ht="15" customHeight="1" x14ac:dyDescent="0.2">
      <c r="A121" s="22" t="s">
        <v>35</v>
      </c>
      <c r="B121" s="21">
        <v>3217609.1613299996</v>
      </c>
      <c r="C121" s="102">
        <v>1640140.3772999994</v>
      </c>
      <c r="D121" s="21">
        <v>426445.92085999995</v>
      </c>
      <c r="E121" s="21">
        <v>288675.86356000003</v>
      </c>
      <c r="F121" s="21">
        <v>834565.64594000007</v>
      </c>
      <c r="G121" s="21">
        <v>26713.143250000001</v>
      </c>
      <c r="H121" s="21">
        <v>0</v>
      </c>
      <c r="I121" s="21">
        <v>-50.220150000000025</v>
      </c>
      <c r="J121" s="21">
        <v>1118.43057</v>
      </c>
      <c r="K121" s="21">
        <v>-915054.01722999953</v>
      </c>
      <c r="L121" s="21"/>
    </row>
    <row r="122" spans="1:12" ht="15" customHeight="1" x14ac:dyDescent="0.2">
      <c r="A122" s="22" t="s">
        <v>36</v>
      </c>
      <c r="B122" s="21">
        <v>23211699.438979998</v>
      </c>
      <c r="C122" s="102">
        <v>10766405.969319999</v>
      </c>
      <c r="D122" s="21">
        <v>4064252.7198599996</v>
      </c>
      <c r="E122" s="21">
        <v>1350233.1251499997</v>
      </c>
      <c r="F122" s="21">
        <v>6344910.5706400014</v>
      </c>
      <c r="G122" s="21">
        <v>329878.10480999999</v>
      </c>
      <c r="H122" s="21">
        <v>0</v>
      </c>
      <c r="I122" s="21">
        <v>12982.356400000001</v>
      </c>
      <c r="J122" s="21">
        <v>343036.59279999993</v>
      </c>
      <c r="K122" s="21">
        <v>6901923.2684300113</v>
      </c>
      <c r="L122" s="21"/>
    </row>
    <row r="123" spans="1:12" ht="15" customHeight="1" x14ac:dyDescent="0.2">
      <c r="A123" s="22" t="s">
        <v>37</v>
      </c>
      <c r="B123" s="21">
        <v>3732349.564629999</v>
      </c>
      <c r="C123" s="102">
        <v>1789631.3022800002</v>
      </c>
      <c r="D123" s="21">
        <v>482791.89474999992</v>
      </c>
      <c r="E123" s="21">
        <v>351414.52808999998</v>
      </c>
      <c r="F123" s="21">
        <v>1047830.21502</v>
      </c>
      <c r="G123" s="21">
        <v>36823.410539999997</v>
      </c>
      <c r="H123" s="21">
        <v>0</v>
      </c>
      <c r="I123" s="21">
        <v>913.01301000000001</v>
      </c>
      <c r="J123" s="21">
        <v>22945.200940000002</v>
      </c>
      <c r="K123" s="21">
        <v>-273601.88051000022</v>
      </c>
      <c r="L123" s="21"/>
    </row>
    <row r="124" spans="1:12" ht="15" customHeight="1" x14ac:dyDescent="0.2">
      <c r="A124" s="22" t="s">
        <v>38</v>
      </c>
      <c r="B124" s="21">
        <v>11246023.211500002</v>
      </c>
      <c r="C124" s="102">
        <v>5087254.0968200015</v>
      </c>
      <c r="D124" s="21">
        <v>1825233.1410499997</v>
      </c>
      <c r="E124" s="21">
        <v>788202.53489000013</v>
      </c>
      <c r="F124" s="21">
        <v>3335299.7804199997</v>
      </c>
      <c r="G124" s="21">
        <v>169997.32055999999</v>
      </c>
      <c r="H124" s="21">
        <v>0</v>
      </c>
      <c r="I124" s="21">
        <v>1271.2574399999999</v>
      </c>
      <c r="J124" s="21">
        <v>38765.080319999994</v>
      </c>
      <c r="K124" s="21">
        <v>-530524.44793000224</v>
      </c>
      <c r="L124" s="21"/>
    </row>
    <row r="125" spans="1:12" ht="15" customHeight="1" x14ac:dyDescent="0.2">
      <c r="A125" s="22" t="s">
        <v>39</v>
      </c>
      <c r="B125" s="21">
        <v>5512517.9918400003</v>
      </c>
      <c r="C125" s="102">
        <v>2343993.9892699993</v>
      </c>
      <c r="D125" s="21">
        <v>820205.97191999969</v>
      </c>
      <c r="E125" s="21">
        <v>538897.74077999999</v>
      </c>
      <c r="F125" s="21">
        <v>1722558.97973</v>
      </c>
      <c r="G125" s="21">
        <v>72349.420300000013</v>
      </c>
      <c r="H125" s="21">
        <v>0</v>
      </c>
      <c r="I125" s="21">
        <v>1745.30105</v>
      </c>
      <c r="J125" s="21">
        <v>12766.58879</v>
      </c>
      <c r="K125" s="21">
        <v>4667026.2558499984</v>
      </c>
      <c r="L125" s="21"/>
    </row>
    <row r="126" spans="1:12" ht="15" customHeight="1" x14ac:dyDescent="0.2">
      <c r="A126" s="22" t="s">
        <v>40</v>
      </c>
      <c r="B126" s="21">
        <v>4527505.48936</v>
      </c>
      <c r="C126" s="102">
        <v>2668081.4449099991</v>
      </c>
      <c r="D126" s="21">
        <v>583171.5022300001</v>
      </c>
      <c r="E126" s="21">
        <v>395579.03128000011</v>
      </c>
      <c r="F126" s="21">
        <v>823705.55943000002</v>
      </c>
      <c r="G126" s="21">
        <v>51389.132069999992</v>
      </c>
      <c r="H126" s="21">
        <v>0</v>
      </c>
      <c r="I126" s="21">
        <v>915.94862000000001</v>
      </c>
      <c r="J126" s="21">
        <v>4662.8708200000001</v>
      </c>
      <c r="K126" s="21">
        <v>1548932.95979</v>
      </c>
      <c r="L126" s="21"/>
    </row>
    <row r="127" spans="1:12" ht="15" customHeight="1" x14ac:dyDescent="0.2">
      <c r="A127" s="22" t="s">
        <v>41</v>
      </c>
      <c r="B127" s="21">
        <v>6363696.4743500017</v>
      </c>
      <c r="C127" s="102">
        <v>2923138.8342400016</v>
      </c>
      <c r="D127" s="21">
        <v>1003072.8872399998</v>
      </c>
      <c r="E127" s="21">
        <v>573643.41159000003</v>
      </c>
      <c r="F127" s="21">
        <v>1813930.4756200004</v>
      </c>
      <c r="G127" s="21">
        <v>44104.833229999997</v>
      </c>
      <c r="H127" s="21">
        <v>0</v>
      </c>
      <c r="I127" s="21">
        <v>1281.2669300000002</v>
      </c>
      <c r="J127" s="21">
        <v>4524.7655000000004</v>
      </c>
      <c r="K127" s="21">
        <v>1070018.7853199986</v>
      </c>
      <c r="L127" s="21"/>
    </row>
    <row r="128" spans="1:12" ht="15" customHeight="1" x14ac:dyDescent="0.2">
      <c r="A128" s="22" t="s">
        <v>42</v>
      </c>
      <c r="B128" s="21">
        <v>9649426.8537900001</v>
      </c>
      <c r="C128" s="102">
        <v>4307039.2367200004</v>
      </c>
      <c r="D128" s="21">
        <v>1801268.1300100002</v>
      </c>
      <c r="E128" s="21">
        <v>761212.95885000017</v>
      </c>
      <c r="F128" s="21">
        <v>2554495.3253499996</v>
      </c>
      <c r="G128" s="21">
        <v>175697.92445000005</v>
      </c>
      <c r="H128" s="21">
        <v>0</v>
      </c>
      <c r="I128" s="21">
        <v>2269.91545</v>
      </c>
      <c r="J128" s="21">
        <v>47443.362959999991</v>
      </c>
      <c r="K128" s="21">
        <v>-920471.83965999982</v>
      </c>
      <c r="L128" s="21"/>
    </row>
    <row r="129" spans="1:17" ht="15" customHeight="1" x14ac:dyDescent="0.2">
      <c r="A129" s="22" t="s">
        <v>43</v>
      </c>
      <c r="B129" s="21">
        <v>11915257.844359998</v>
      </c>
      <c r="C129" s="102">
        <v>5556421.9124499978</v>
      </c>
      <c r="D129" s="21">
        <v>1877106.5386900001</v>
      </c>
      <c r="E129" s="21">
        <v>1522428.0949299999</v>
      </c>
      <c r="F129" s="21">
        <v>2614989.2283299998</v>
      </c>
      <c r="G129" s="21">
        <v>267179.03938999999</v>
      </c>
      <c r="H129" s="21">
        <v>0</v>
      </c>
      <c r="I129" s="21">
        <v>18020.388240000004</v>
      </c>
      <c r="J129" s="21">
        <v>59112.642330000002</v>
      </c>
      <c r="K129" s="21">
        <v>-1640479.114409996</v>
      </c>
      <c r="L129" s="21"/>
    </row>
    <row r="130" spans="1:17" ht="15" customHeight="1" x14ac:dyDescent="0.2">
      <c r="A130" s="22" t="s">
        <v>44</v>
      </c>
      <c r="B130" s="21">
        <v>3523914.4453800004</v>
      </c>
      <c r="C130" s="102">
        <v>1884698.0992600005</v>
      </c>
      <c r="D130" s="21">
        <v>391412.43070999993</v>
      </c>
      <c r="E130" s="21">
        <v>262070.74995</v>
      </c>
      <c r="F130" s="21">
        <v>936618.7282400002</v>
      </c>
      <c r="G130" s="21">
        <v>40865.216829999998</v>
      </c>
      <c r="H130" s="21">
        <v>0</v>
      </c>
      <c r="I130" s="21">
        <v>-2188.7550699999997</v>
      </c>
      <c r="J130" s="21">
        <v>10437.97546</v>
      </c>
      <c r="K130" s="21">
        <v>-171911.78226000024</v>
      </c>
      <c r="L130" s="21"/>
    </row>
    <row r="131" spans="1:17" ht="15" customHeight="1" x14ac:dyDescent="0.2">
      <c r="A131" s="22" t="s">
        <v>45</v>
      </c>
      <c r="B131" s="21">
        <v>11259648.941099998</v>
      </c>
      <c r="C131" s="102">
        <v>5122421.2119999994</v>
      </c>
      <c r="D131" s="21">
        <v>1659477.6532000003</v>
      </c>
      <c r="E131" s="21">
        <v>1056810.40869</v>
      </c>
      <c r="F131" s="21">
        <v>3052957.1100400002</v>
      </c>
      <c r="G131" s="21">
        <v>348995.84868</v>
      </c>
      <c r="H131" s="21">
        <v>0</v>
      </c>
      <c r="I131" s="21">
        <v>723.18363999999917</v>
      </c>
      <c r="J131" s="21">
        <v>18263.524850000002</v>
      </c>
      <c r="K131" s="21">
        <v>420996.19893000223</v>
      </c>
      <c r="L131" s="21"/>
    </row>
    <row r="132" spans="1:17" ht="15" customHeight="1" x14ac:dyDescent="0.2">
      <c r="A132" s="22" t="s">
        <v>46</v>
      </c>
      <c r="B132" s="21">
        <v>2259082.5747700003</v>
      </c>
      <c r="C132" s="102">
        <v>1196785.5351400001</v>
      </c>
      <c r="D132" s="21">
        <v>272703.13566999999</v>
      </c>
      <c r="E132" s="21">
        <v>178738.60815000001</v>
      </c>
      <c r="F132" s="21">
        <v>582298.25076999993</v>
      </c>
      <c r="G132" s="21">
        <v>21969.919690000002</v>
      </c>
      <c r="H132" s="21">
        <v>0</v>
      </c>
      <c r="I132" s="21">
        <v>1233.8576900000003</v>
      </c>
      <c r="J132" s="21">
        <v>5353.2676599999995</v>
      </c>
      <c r="K132" s="21">
        <v>-606247.21145000006</v>
      </c>
      <c r="L132" s="21"/>
    </row>
    <row r="133" spans="1:17" ht="15" customHeight="1" x14ac:dyDescent="0.2">
      <c r="A133" s="22" t="s">
        <v>47</v>
      </c>
      <c r="B133" s="21">
        <v>9990317.2392600011</v>
      </c>
      <c r="C133" s="102">
        <v>4612481.3923899997</v>
      </c>
      <c r="D133" s="21">
        <v>1600657.0661499996</v>
      </c>
      <c r="E133" s="21">
        <v>780950.59935000003</v>
      </c>
      <c r="F133" s="21">
        <v>2838028.4471800001</v>
      </c>
      <c r="G133" s="21">
        <v>106473.59848</v>
      </c>
      <c r="H133" s="21">
        <v>0</v>
      </c>
      <c r="I133" s="21">
        <v>5655.9777899999999</v>
      </c>
      <c r="J133" s="21">
        <v>46070.157919999998</v>
      </c>
      <c r="K133" s="21">
        <v>-1502183.4686800041</v>
      </c>
      <c r="L133" s="21"/>
    </row>
    <row r="134" spans="1:17" ht="15" customHeight="1" x14ac:dyDescent="0.2">
      <c r="A134" s="22" t="s">
        <v>48</v>
      </c>
      <c r="B134" s="21">
        <v>7051707.6099300012</v>
      </c>
      <c r="C134" s="102">
        <v>3586471.18236</v>
      </c>
      <c r="D134" s="21">
        <v>800417.18857000035</v>
      </c>
      <c r="E134" s="21">
        <v>383653.82720999996</v>
      </c>
      <c r="F134" s="21">
        <v>2074374.9692899999</v>
      </c>
      <c r="G134" s="21">
        <v>142902.70803000001</v>
      </c>
      <c r="H134" s="21">
        <v>0</v>
      </c>
      <c r="I134" s="21">
        <v>13105.18498</v>
      </c>
      <c r="J134" s="21">
        <v>50782.549489999998</v>
      </c>
      <c r="K134" s="21">
        <v>-1984798.2887800008</v>
      </c>
      <c r="L134" s="21"/>
    </row>
    <row r="135" spans="1:17" ht="15" customHeight="1" x14ac:dyDescent="0.2">
      <c r="A135" s="22" t="s">
        <v>49</v>
      </c>
      <c r="B135" s="21">
        <v>7482257.4548399998</v>
      </c>
      <c r="C135" s="102">
        <v>3845366.0577700012</v>
      </c>
      <c r="D135" s="21">
        <v>1096672.2451700002</v>
      </c>
      <c r="E135" s="21">
        <v>578857.14535000001</v>
      </c>
      <c r="F135" s="21">
        <v>1844784.4785</v>
      </c>
      <c r="G135" s="21">
        <v>109895.20642</v>
      </c>
      <c r="H135" s="21">
        <v>0</v>
      </c>
      <c r="I135" s="21">
        <v>-4302.6799399999991</v>
      </c>
      <c r="J135" s="21">
        <v>10985.00157</v>
      </c>
      <c r="K135" s="21">
        <v>-1845696.1525000001</v>
      </c>
      <c r="L135" s="21"/>
    </row>
    <row r="136" spans="1:17" ht="15" customHeight="1" thickBot="1" x14ac:dyDescent="0.25">
      <c r="A136" s="22" t="s">
        <v>50</v>
      </c>
      <c r="B136" s="21">
        <v>3122543.8946399996</v>
      </c>
      <c r="C136" s="102">
        <v>1433636.1225299996</v>
      </c>
      <c r="D136" s="21">
        <v>525249.25712000008</v>
      </c>
      <c r="E136" s="21">
        <v>329137.45562000002</v>
      </c>
      <c r="F136" s="21">
        <v>735247.95383999986</v>
      </c>
      <c r="G136" s="21">
        <v>86508.438380000021</v>
      </c>
      <c r="H136" s="21">
        <v>0</v>
      </c>
      <c r="I136" s="21">
        <v>-2733.9628200000006</v>
      </c>
      <c r="J136" s="21">
        <v>15498.62997</v>
      </c>
      <c r="K136" s="21">
        <v>324072.80346000101</v>
      </c>
      <c r="L136" s="21"/>
    </row>
    <row r="137" spans="1:17" ht="6.75" customHeight="1" thickTop="1" x14ac:dyDescent="0.2">
      <c r="A137" s="27"/>
      <c r="B137" s="28"/>
      <c r="C137" s="28"/>
      <c r="D137" s="28"/>
      <c r="E137" s="28"/>
      <c r="F137" s="28"/>
      <c r="G137" s="28"/>
      <c r="H137" s="28"/>
      <c r="I137" s="28"/>
      <c r="J137" s="28"/>
      <c r="K137" s="28"/>
    </row>
    <row r="138" spans="1:17" ht="15" customHeight="1" x14ac:dyDescent="0.2">
      <c r="A138" s="925" t="s">
        <v>513</v>
      </c>
      <c r="B138" s="925"/>
      <c r="C138" s="925"/>
      <c r="D138" s="925"/>
      <c r="E138" s="925"/>
      <c r="F138" s="925"/>
      <c r="G138" s="925"/>
      <c r="H138" s="925"/>
      <c r="I138" s="925"/>
      <c r="J138" s="925"/>
      <c r="K138" s="925"/>
      <c r="L138" s="129"/>
      <c r="M138" s="129"/>
      <c r="N138" s="129"/>
      <c r="O138" s="129"/>
      <c r="P138" s="129"/>
      <c r="Q138" s="129"/>
    </row>
    <row r="139" spans="1:17" ht="15" customHeight="1" x14ac:dyDescent="0.2">
      <c r="A139" s="1178" t="s">
        <v>575</v>
      </c>
      <c r="B139" s="1178"/>
      <c r="C139" s="1178"/>
      <c r="D139" s="1178"/>
      <c r="E139" s="1178"/>
      <c r="F139" s="1178"/>
      <c r="G139" s="1178"/>
      <c r="H139" s="1178"/>
      <c r="I139" s="1178"/>
      <c r="J139" s="1178"/>
      <c r="K139" s="1178"/>
      <c r="L139" s="130"/>
      <c r="M139" s="58"/>
      <c r="N139" s="58"/>
      <c r="O139" s="58"/>
      <c r="P139" s="58"/>
      <c r="Q139" s="58"/>
    </row>
    <row r="140" spans="1:17" ht="15" customHeight="1" x14ac:dyDescent="0.2">
      <c r="A140" s="1180" t="s">
        <v>1369</v>
      </c>
      <c r="B140" s="1180"/>
      <c r="C140" s="1180"/>
      <c r="D140" s="1180"/>
      <c r="E140" s="1180"/>
      <c r="F140" s="1180"/>
      <c r="G140" s="1180"/>
      <c r="H140" s="1180"/>
      <c r="I140" s="1180"/>
      <c r="J140" s="1180"/>
      <c r="K140" s="1180"/>
    </row>
    <row r="141" spans="1:17" x14ac:dyDescent="0.2"/>
  </sheetData>
  <mergeCells count="36">
    <mergeCell ref="K91:K97"/>
    <mergeCell ref="G93:G97"/>
    <mergeCell ref="H93:H97"/>
    <mergeCell ref="F5:F7"/>
    <mergeCell ref="A3:J3"/>
    <mergeCell ref="A5:B7"/>
    <mergeCell ref="C5:C7"/>
    <mergeCell ref="D5:E6"/>
    <mergeCell ref="A140:K140"/>
    <mergeCell ref="H5:H7"/>
    <mergeCell ref="I5:I7"/>
    <mergeCell ref="A82:F82"/>
    <mergeCell ref="A83:F83"/>
    <mergeCell ref="A84:F85"/>
    <mergeCell ref="A89:K89"/>
    <mergeCell ref="A138:K138"/>
    <mergeCell ref="A91:A97"/>
    <mergeCell ref="C91:E92"/>
    <mergeCell ref="F91:F92"/>
    <mergeCell ref="G91:J92"/>
    <mergeCell ref="G5:G7"/>
    <mergeCell ref="A34:J34"/>
    <mergeCell ref="A38:F38"/>
    <mergeCell ref="A139:K139"/>
    <mergeCell ref="A2:J2"/>
    <mergeCell ref="I93:I97"/>
    <mergeCell ref="J93:J97"/>
    <mergeCell ref="B93:B97"/>
    <mergeCell ref="C93:C97"/>
    <mergeCell ref="D93:D97"/>
    <mergeCell ref="E93:E97"/>
    <mergeCell ref="F93:F97"/>
    <mergeCell ref="A40:A41"/>
    <mergeCell ref="B40:B41"/>
    <mergeCell ref="C40:D40"/>
    <mergeCell ref="E40:F40"/>
  </mergeCells>
  <pageMargins left="0.15748031496062992" right="0.15748031496062992" top="0.74803149606299213" bottom="0.74803149606299213" header="0.31496062992125984" footer="0.31496062992125984"/>
  <pageSetup scale="85" orientation="landscape"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Z142"/>
  <sheetViews>
    <sheetView showGridLines="0" workbookViewId="0"/>
  </sheetViews>
  <sheetFormatPr baseColWidth="10" defaultColWidth="0" defaultRowHeight="15" zeroHeight="1" x14ac:dyDescent="0.2"/>
  <cols>
    <col min="1" max="1" width="35" style="8" customWidth="1"/>
    <col min="2" max="2" width="31" style="8" customWidth="1"/>
    <col min="3" max="3" width="17.140625" style="8" customWidth="1"/>
    <col min="4" max="4" width="16" style="8" customWidth="1"/>
    <col min="5" max="5" width="15.140625" style="8" bestFit="1" customWidth="1"/>
    <col min="6" max="6" width="16.140625" style="8" customWidth="1"/>
    <col min="7" max="7" width="18.42578125" style="8" customWidth="1"/>
    <col min="8" max="8" width="15.42578125" style="8" customWidth="1"/>
    <col min="9" max="9" width="13.85546875" style="8" customWidth="1"/>
    <col min="10" max="10" width="14.85546875" style="8" customWidth="1"/>
    <col min="11" max="11" width="12.85546875" style="8" bestFit="1" customWidth="1"/>
    <col min="12" max="12" width="6.5703125" style="8" bestFit="1" customWidth="1"/>
    <col min="13" max="13" width="15.42578125" style="8" hidden="1" customWidth="1"/>
    <col min="14" max="14" width="8.5703125" style="8" hidden="1" customWidth="1"/>
    <col min="15" max="19" width="0" style="8" hidden="1" customWidth="1"/>
    <col min="20" max="16384" width="11.42578125" style="8" hidden="1"/>
  </cols>
  <sheetData>
    <row r="1" spans="1:26" s="59" customFormat="1" ht="15" customHeight="1" x14ac:dyDescent="0.2">
      <c r="A1" s="60"/>
      <c r="B1" s="119"/>
      <c r="C1" s="61"/>
      <c r="D1" s="61"/>
      <c r="E1" s="61"/>
      <c r="F1" s="61"/>
      <c r="G1" s="61"/>
      <c r="H1" s="61"/>
      <c r="I1" s="61"/>
      <c r="J1" s="61"/>
    </row>
    <row r="2" spans="1:26" s="5" customFormat="1" ht="15" customHeight="1" x14ac:dyDescent="0.2">
      <c r="A2" s="914" t="s">
        <v>520</v>
      </c>
      <c r="B2" s="914"/>
      <c r="C2" s="914"/>
      <c r="D2" s="914"/>
      <c r="E2" s="914"/>
      <c r="F2" s="914"/>
      <c r="G2" s="914"/>
      <c r="H2" s="914"/>
      <c r="I2" s="914"/>
      <c r="J2" s="914"/>
      <c r="K2" s="871"/>
      <c r="L2" s="629"/>
      <c r="M2" s="629"/>
      <c r="N2" s="629"/>
      <c r="O2" s="629"/>
      <c r="P2" s="629"/>
      <c r="Q2" s="629"/>
      <c r="R2" s="629"/>
      <c r="S2" s="629"/>
      <c r="T2" s="629"/>
      <c r="U2" s="629"/>
      <c r="V2" s="629"/>
      <c r="W2" s="629"/>
      <c r="X2" s="629"/>
      <c r="Y2" s="629"/>
      <c r="Z2" s="629"/>
    </row>
    <row r="3" spans="1:26" s="634" customFormat="1" ht="35.1" customHeight="1" x14ac:dyDescent="0.2">
      <c r="A3" s="1121" t="s">
        <v>1322</v>
      </c>
      <c r="B3" s="915"/>
      <c r="C3" s="915"/>
      <c r="D3" s="915"/>
      <c r="E3" s="915"/>
      <c r="F3" s="915"/>
      <c r="G3" s="915"/>
      <c r="H3" s="915"/>
      <c r="I3" s="915"/>
      <c r="J3" s="915"/>
    </row>
    <row r="4" spans="1:26" s="634" customFormat="1" ht="16.5" customHeight="1" thickBot="1" x14ac:dyDescent="0.25">
      <c r="A4" s="874"/>
      <c r="B4" s="635"/>
      <c r="C4" s="635"/>
      <c r="D4" s="635"/>
      <c r="E4" s="635"/>
      <c r="F4" s="635"/>
      <c r="G4" s="635"/>
      <c r="H4" s="635"/>
      <c r="I4" s="635"/>
      <c r="J4" s="635"/>
    </row>
    <row r="5" spans="1:26" ht="12.75" customHeight="1" thickTop="1" x14ac:dyDescent="0.2">
      <c r="A5" s="1235" t="s">
        <v>53</v>
      </c>
      <c r="B5" s="1235"/>
      <c r="C5" s="1096" t="s">
        <v>235</v>
      </c>
      <c r="D5" s="1187" t="s">
        <v>140</v>
      </c>
      <c r="E5" s="1187"/>
      <c r="F5" s="1184" t="s">
        <v>236</v>
      </c>
      <c r="G5" s="1184" t="s">
        <v>237</v>
      </c>
      <c r="H5" s="1184" t="s">
        <v>238</v>
      </c>
      <c r="I5" s="1184" t="s">
        <v>239</v>
      </c>
      <c r="J5" s="63" t="s">
        <v>120</v>
      </c>
    </row>
    <row r="6" spans="1:26" ht="15.75" thickBot="1" x14ac:dyDescent="0.25">
      <c r="A6" s="1236"/>
      <c r="B6" s="1236"/>
      <c r="C6" s="1097"/>
      <c r="D6" s="1188"/>
      <c r="E6" s="1188"/>
      <c r="F6" s="1185"/>
      <c r="G6" s="1185"/>
      <c r="H6" s="1185"/>
      <c r="I6" s="1185"/>
      <c r="J6" s="168" t="s">
        <v>18</v>
      </c>
    </row>
    <row r="7" spans="1:26" ht="25.5" customHeight="1" thickBot="1" x14ac:dyDescent="0.25">
      <c r="A7" s="1237"/>
      <c r="B7" s="1237"/>
      <c r="C7" s="1098"/>
      <c r="D7" s="170" t="s">
        <v>240</v>
      </c>
      <c r="E7" s="170" t="s">
        <v>241</v>
      </c>
      <c r="F7" s="1186"/>
      <c r="G7" s="1186"/>
      <c r="H7" s="1186"/>
      <c r="I7" s="1186"/>
      <c r="J7" s="64" t="s">
        <v>120</v>
      </c>
    </row>
    <row r="8" spans="1:26" ht="15" customHeight="1" thickTop="1" x14ac:dyDescent="0.2">
      <c r="A8" s="65"/>
      <c r="B8" s="65"/>
      <c r="C8" s="67"/>
      <c r="D8" s="65"/>
      <c r="E8" s="65"/>
      <c r="F8" s="65"/>
      <c r="G8" s="67"/>
      <c r="H8" s="67"/>
      <c r="I8" s="65"/>
      <c r="J8" s="65"/>
    </row>
    <row r="9" spans="1:26" ht="15" customHeight="1" x14ac:dyDescent="0.2">
      <c r="A9" s="69"/>
      <c r="B9" s="78" t="s">
        <v>444</v>
      </c>
      <c r="C9" s="71"/>
      <c r="D9" s="72"/>
      <c r="E9" s="71"/>
      <c r="F9" s="71"/>
      <c r="G9" s="71"/>
      <c r="H9" s="71"/>
      <c r="I9" s="71"/>
      <c r="J9" s="73"/>
    </row>
    <row r="10" spans="1:26" ht="15" customHeight="1" x14ac:dyDescent="0.2">
      <c r="A10" s="74" t="s">
        <v>445</v>
      </c>
      <c r="B10" s="74"/>
      <c r="C10" s="75"/>
      <c r="D10" s="75"/>
      <c r="E10" s="75"/>
      <c r="F10" s="75"/>
      <c r="G10" s="75"/>
      <c r="H10" s="75"/>
      <c r="I10" s="75"/>
      <c r="J10" s="75"/>
    </row>
    <row r="11" spans="1:26" ht="24.75" customHeight="1" x14ac:dyDescent="0.2">
      <c r="A11" s="74"/>
      <c r="B11" s="79" t="s">
        <v>446</v>
      </c>
      <c r="C11" s="75">
        <v>41156592</v>
      </c>
      <c r="D11" s="75">
        <v>226084292.44044</v>
      </c>
      <c r="E11" s="75">
        <v>34579112.336819999</v>
      </c>
      <c r="F11" s="75">
        <v>260663404.57725999</v>
      </c>
      <c r="G11" s="75">
        <v>57158773</v>
      </c>
      <c r="H11" s="75">
        <v>22191090</v>
      </c>
      <c r="I11" s="75">
        <v>2768908</v>
      </c>
      <c r="J11" s="75">
        <v>383938767</v>
      </c>
      <c r="K11" s="75"/>
      <c r="L11" s="95"/>
      <c r="M11" s="96"/>
      <c r="N11" s="95"/>
    </row>
    <row r="12" spans="1:26" ht="24.75" customHeight="1" x14ac:dyDescent="0.2">
      <c r="B12" s="79" t="s">
        <v>447</v>
      </c>
      <c r="C12" s="75">
        <v>46024</v>
      </c>
      <c r="D12" s="75">
        <v>728267.63693000004</v>
      </c>
      <c r="E12" s="75">
        <v>228423.22506999999</v>
      </c>
      <c r="F12" s="75">
        <v>956690.86199999996</v>
      </c>
      <c r="G12" s="75">
        <v>11.831580000000001</v>
      </c>
      <c r="H12" s="75">
        <v>399838</v>
      </c>
      <c r="I12" s="75">
        <v>33548</v>
      </c>
      <c r="J12" s="75">
        <v>1436112.69358</v>
      </c>
      <c r="K12" s="75"/>
      <c r="L12" s="95"/>
      <c r="M12" s="96"/>
      <c r="N12" s="95"/>
    </row>
    <row r="13" spans="1:26" ht="15" customHeight="1" x14ac:dyDescent="0.2">
      <c r="A13" s="78" t="s">
        <v>448</v>
      </c>
      <c r="B13" s="171"/>
      <c r="C13" s="75"/>
      <c r="D13" s="75"/>
      <c r="E13" s="75"/>
      <c r="F13" s="75"/>
      <c r="G13" s="75"/>
      <c r="H13" s="75"/>
      <c r="I13" s="75"/>
      <c r="J13" s="75">
        <v>0</v>
      </c>
      <c r="K13" s="75"/>
      <c r="L13" s="95"/>
      <c r="N13" s="95"/>
    </row>
    <row r="14" spans="1:26" ht="15" customHeight="1" x14ac:dyDescent="0.2">
      <c r="B14" s="74" t="s">
        <v>449</v>
      </c>
      <c r="C14" s="75">
        <v>2866768</v>
      </c>
      <c r="D14" s="75">
        <v>4323669.1354700001</v>
      </c>
      <c r="E14" s="75">
        <v>254949.17955999999</v>
      </c>
      <c r="F14" s="75">
        <v>4578618.3150300002</v>
      </c>
      <c r="G14" s="75">
        <v>2798903.5710200001</v>
      </c>
      <c r="H14" s="75">
        <v>26971</v>
      </c>
      <c r="I14" s="75">
        <v>29995</v>
      </c>
      <c r="J14" s="75">
        <v>10301255.886050001</v>
      </c>
      <c r="K14" s="75"/>
      <c r="L14" s="95"/>
      <c r="M14" s="96"/>
      <c r="N14" s="95"/>
    </row>
    <row r="15" spans="1:26" ht="15" customHeight="1" thickBot="1" x14ac:dyDescent="0.25">
      <c r="B15" s="74" t="s">
        <v>450</v>
      </c>
      <c r="C15" s="75">
        <v>1125910</v>
      </c>
      <c r="D15" s="75">
        <v>9616667.7432000004</v>
      </c>
      <c r="E15" s="75">
        <v>1157231.2300199999</v>
      </c>
      <c r="F15" s="75">
        <v>10773898.97322</v>
      </c>
      <c r="G15" s="75">
        <v>2192773</v>
      </c>
      <c r="H15" s="75">
        <v>504526</v>
      </c>
      <c r="I15" s="75">
        <v>160859</v>
      </c>
      <c r="J15" s="75">
        <v>14757966.97322</v>
      </c>
      <c r="K15" s="75"/>
      <c r="L15" s="95"/>
      <c r="M15" s="96"/>
      <c r="N15" s="95"/>
    </row>
    <row r="16" spans="1:26" ht="27" customHeight="1" thickBot="1" x14ac:dyDescent="0.25">
      <c r="A16" s="80" t="s">
        <v>451</v>
      </c>
      <c r="B16" s="151" t="s">
        <v>451</v>
      </c>
      <c r="C16" s="833">
        <v>45195294</v>
      </c>
      <c r="D16" s="833">
        <v>240752896.95603999</v>
      </c>
      <c r="E16" s="833">
        <v>36219715.971469998</v>
      </c>
      <c r="F16" s="833">
        <v>276972612.72750998</v>
      </c>
      <c r="G16" s="833">
        <v>62150461.402599998</v>
      </c>
      <c r="H16" s="833">
        <v>23122425</v>
      </c>
      <c r="I16" s="833">
        <v>2993310</v>
      </c>
      <c r="J16" s="833">
        <v>410434102.55284995</v>
      </c>
      <c r="K16" s="21"/>
      <c r="L16" s="95"/>
      <c r="M16" s="96"/>
      <c r="N16" s="95"/>
    </row>
    <row r="17" spans="1:14" ht="15" customHeight="1" x14ac:dyDescent="0.2">
      <c r="A17" s="69"/>
      <c r="B17" s="69"/>
      <c r="C17" s="75"/>
      <c r="D17" s="75"/>
      <c r="E17" s="75"/>
      <c r="F17" s="75"/>
      <c r="G17" s="75"/>
      <c r="H17" s="75"/>
      <c r="I17" s="75"/>
      <c r="J17" s="75"/>
    </row>
    <row r="18" spans="1:14" ht="15" customHeight="1" x14ac:dyDescent="0.2">
      <c r="A18" s="69"/>
      <c r="B18" s="78" t="s">
        <v>452</v>
      </c>
      <c r="C18" s="75"/>
      <c r="D18" s="75"/>
      <c r="E18" s="75"/>
      <c r="F18" s="75"/>
      <c r="G18" s="75"/>
      <c r="H18" s="75"/>
      <c r="I18" s="75"/>
      <c r="J18" s="75"/>
    </row>
    <row r="19" spans="1:14" ht="15" customHeight="1" x14ac:dyDescent="0.2">
      <c r="A19" s="82" t="s">
        <v>453</v>
      </c>
      <c r="B19" s="69"/>
      <c r="C19" s="75"/>
      <c r="D19" s="75"/>
      <c r="E19" s="75"/>
      <c r="F19" s="75"/>
      <c r="G19" s="75"/>
      <c r="H19" s="75"/>
      <c r="I19" s="75"/>
      <c r="J19" s="75"/>
    </row>
    <row r="20" spans="1:14" ht="15" customHeight="1" x14ac:dyDescent="0.2">
      <c r="B20" s="84" t="s">
        <v>360</v>
      </c>
      <c r="C20" s="75">
        <v>8540327</v>
      </c>
      <c r="D20" s="75">
        <v>120731761.05529</v>
      </c>
      <c r="E20" s="75">
        <v>37349170.762390003</v>
      </c>
      <c r="F20" s="75">
        <v>158080931.81768</v>
      </c>
      <c r="G20" s="75">
        <v>1083404</v>
      </c>
      <c r="H20" s="75">
        <v>4893908</v>
      </c>
      <c r="I20" s="75">
        <v>5445258</v>
      </c>
      <c r="J20" s="75">
        <v>178043828.81768</v>
      </c>
      <c r="K20" s="21"/>
      <c r="L20" s="95"/>
      <c r="M20" s="96"/>
      <c r="N20" s="95"/>
    </row>
    <row r="21" spans="1:14" ht="15" customHeight="1" x14ac:dyDescent="0.2">
      <c r="B21" s="82" t="s">
        <v>462</v>
      </c>
      <c r="C21" s="75">
        <v>2361009</v>
      </c>
      <c r="D21" s="75">
        <v>38281904.15843001</v>
      </c>
      <c r="E21" s="75">
        <v>12224009.796020001</v>
      </c>
      <c r="F21" s="75">
        <v>50505913.954449996</v>
      </c>
      <c r="G21" s="75">
        <v>17302</v>
      </c>
      <c r="H21" s="75">
        <v>361601</v>
      </c>
      <c r="I21" s="75">
        <v>1796378</v>
      </c>
      <c r="J21" s="75">
        <v>55042203.954449996</v>
      </c>
      <c r="K21" s="21"/>
      <c r="L21" s="95"/>
      <c r="M21" s="96"/>
      <c r="N21" s="95"/>
    </row>
    <row r="22" spans="1:14" ht="15" customHeight="1" x14ac:dyDescent="0.2">
      <c r="A22" s="74"/>
      <c r="B22" s="74" t="s">
        <v>114</v>
      </c>
      <c r="C22" s="75">
        <v>957944</v>
      </c>
      <c r="D22" s="75">
        <v>17112881.804269999</v>
      </c>
      <c r="E22" s="75">
        <v>5628092.0475199996</v>
      </c>
      <c r="F22" s="75">
        <v>22740973.85179</v>
      </c>
      <c r="G22" s="75">
        <v>67395</v>
      </c>
      <c r="H22" s="75">
        <v>11101561</v>
      </c>
      <c r="I22" s="75">
        <v>836721</v>
      </c>
      <c r="J22" s="75">
        <v>35704594.851789996</v>
      </c>
      <c r="K22" s="21"/>
      <c r="L22" s="95"/>
      <c r="M22" s="96"/>
      <c r="N22" s="95"/>
    </row>
    <row r="23" spans="1:14" ht="26.25" customHeight="1" x14ac:dyDescent="0.2">
      <c r="A23" s="79" t="s">
        <v>454</v>
      </c>
      <c r="B23" s="74"/>
      <c r="C23" s="75"/>
      <c r="D23" s="75"/>
      <c r="E23" s="75"/>
      <c r="F23" s="75"/>
      <c r="G23" s="75"/>
      <c r="H23" s="75"/>
      <c r="I23" s="75"/>
      <c r="J23" s="75">
        <v>0</v>
      </c>
    </row>
    <row r="24" spans="1:14" ht="15" customHeight="1" x14ac:dyDescent="0.2">
      <c r="A24" s="74"/>
      <c r="B24" s="74" t="s">
        <v>455</v>
      </c>
      <c r="C24" s="75">
        <v>7524868</v>
      </c>
      <c r="D24" s="75">
        <v>13641833.496519998</v>
      </c>
      <c r="E24" s="75">
        <v>88602.456620000012</v>
      </c>
      <c r="F24" s="75">
        <v>13730435</v>
      </c>
      <c r="G24" s="75">
        <v>8600954</v>
      </c>
      <c r="H24" s="75">
        <v>51148</v>
      </c>
      <c r="I24" s="75">
        <v>12935</v>
      </c>
      <c r="J24" s="75">
        <v>29920340</v>
      </c>
      <c r="K24" s="114"/>
    </row>
    <row r="25" spans="1:14" ht="15" customHeight="1" x14ac:dyDescent="0.2">
      <c r="A25" s="82"/>
      <c r="B25" s="82" t="s">
        <v>456</v>
      </c>
      <c r="C25" s="75">
        <v>3587981</v>
      </c>
      <c r="D25" s="75">
        <v>50613475.075279996</v>
      </c>
      <c r="E25" s="75">
        <v>15641263.8257</v>
      </c>
      <c r="F25" s="75">
        <v>66254738.900980011</v>
      </c>
      <c r="G25" s="75">
        <v>451738</v>
      </c>
      <c r="H25" s="75">
        <v>2105479</v>
      </c>
      <c r="I25" s="75">
        <v>2281219</v>
      </c>
      <c r="J25" s="75">
        <v>74681155.900980011</v>
      </c>
      <c r="K25" s="114"/>
      <c r="L25" s="95"/>
      <c r="M25" s="96"/>
      <c r="N25" s="95"/>
    </row>
    <row r="26" spans="1:14" ht="15" customHeight="1" x14ac:dyDescent="0.2">
      <c r="A26" s="87" t="s">
        <v>457</v>
      </c>
      <c r="B26" s="87"/>
      <c r="C26" s="75"/>
      <c r="D26" s="75"/>
      <c r="E26" s="75"/>
      <c r="F26" s="75"/>
      <c r="G26" s="75"/>
      <c r="H26" s="75"/>
      <c r="I26" s="75"/>
      <c r="J26" s="75">
        <v>0</v>
      </c>
    </row>
    <row r="27" spans="1:14" ht="15" customHeight="1" x14ac:dyDescent="0.2">
      <c r="A27" s="87"/>
      <c r="B27" s="89" t="s">
        <v>458</v>
      </c>
      <c r="C27" s="75">
        <v>623819</v>
      </c>
      <c r="D27" s="75">
        <v>6681284.2157299994</v>
      </c>
      <c r="E27" s="75">
        <v>446253.16287</v>
      </c>
      <c r="F27" s="75">
        <v>7127537.3786000004</v>
      </c>
      <c r="G27" s="75">
        <v>424070</v>
      </c>
      <c r="H27" s="75">
        <v>394042</v>
      </c>
      <c r="I27" s="75">
        <v>34490</v>
      </c>
      <c r="J27" s="75">
        <v>8603958.3786000013</v>
      </c>
      <c r="K27" s="21"/>
      <c r="L27" s="95"/>
      <c r="M27" s="96"/>
      <c r="N27" s="95"/>
    </row>
    <row r="28" spans="1:14" ht="15" customHeight="1" x14ac:dyDescent="0.2">
      <c r="A28" s="87"/>
      <c r="B28" s="87" t="s">
        <v>459</v>
      </c>
      <c r="C28" s="75">
        <v>9247060</v>
      </c>
      <c r="D28" s="75">
        <v>3578549.85513</v>
      </c>
      <c r="E28" s="75">
        <v>51387.712940000005</v>
      </c>
      <c r="F28" s="75">
        <v>3629937.5680699996</v>
      </c>
      <c r="G28" s="75">
        <v>1917858</v>
      </c>
      <c r="H28" s="75">
        <v>207</v>
      </c>
      <c r="I28" s="75">
        <v>156</v>
      </c>
      <c r="J28" s="75">
        <v>14795218.56807</v>
      </c>
      <c r="K28" s="21"/>
      <c r="L28" s="95"/>
      <c r="M28" s="96"/>
      <c r="N28" s="95"/>
    </row>
    <row r="29" spans="1:14" ht="15" customHeight="1" x14ac:dyDescent="0.2">
      <c r="A29" s="87"/>
      <c r="B29" s="87" t="s">
        <v>460</v>
      </c>
      <c r="C29" s="75">
        <v>6949</v>
      </c>
      <c r="D29" s="75">
        <v>360732.1436500001</v>
      </c>
      <c r="E29" s="75">
        <v>38313.874400000008</v>
      </c>
      <c r="F29" s="75">
        <v>399046.01805000007</v>
      </c>
      <c r="G29" s="75">
        <v>3</v>
      </c>
      <c r="H29" s="75">
        <v>524</v>
      </c>
      <c r="I29" s="75">
        <v>5661</v>
      </c>
      <c r="J29" s="75">
        <v>412183.01805000007</v>
      </c>
      <c r="K29" s="21"/>
      <c r="L29" s="95"/>
      <c r="M29" s="96"/>
      <c r="N29" s="95"/>
    </row>
    <row r="30" spans="1:14" ht="15" customHeight="1" thickBot="1" x14ac:dyDescent="0.25">
      <c r="A30" s="87"/>
      <c r="B30" s="87" t="s">
        <v>228</v>
      </c>
      <c r="C30" s="75">
        <v>106665</v>
      </c>
      <c r="D30" s="75">
        <v>936250.72271</v>
      </c>
      <c r="E30" s="75">
        <v>241986.45749999999</v>
      </c>
      <c r="F30" s="75">
        <v>1178237.1802100001</v>
      </c>
      <c r="G30" s="75">
        <v>285740</v>
      </c>
      <c r="H30" s="75">
        <v>87780</v>
      </c>
      <c r="I30" s="75">
        <v>35122</v>
      </c>
      <c r="J30" s="75">
        <v>1693544.1802100001</v>
      </c>
      <c r="K30" s="21"/>
      <c r="L30" s="95"/>
      <c r="M30" s="96"/>
      <c r="N30" s="95"/>
    </row>
    <row r="31" spans="1:14" ht="26.25" customHeight="1" thickBot="1" x14ac:dyDescent="0.25">
      <c r="A31" s="87" t="s">
        <v>461</v>
      </c>
      <c r="B31" s="151" t="s">
        <v>461</v>
      </c>
      <c r="C31" s="833">
        <v>32956622</v>
      </c>
      <c r="D31" s="833">
        <v>251938672.52701005</v>
      </c>
      <c r="E31" s="833">
        <v>71709080.095960006</v>
      </c>
      <c r="F31" s="833">
        <v>323647751.66983002</v>
      </c>
      <c r="G31" s="833">
        <v>12848464</v>
      </c>
      <c r="H31" s="833">
        <v>18996250</v>
      </c>
      <c r="I31" s="833">
        <v>10447940</v>
      </c>
      <c r="J31" s="833">
        <v>398897027.66983002</v>
      </c>
      <c r="L31" s="95"/>
      <c r="M31" s="96"/>
      <c r="N31" s="95"/>
    </row>
    <row r="32" spans="1:14" ht="15" customHeight="1" x14ac:dyDescent="0.2">
      <c r="A32" s="115"/>
      <c r="B32" s="115"/>
      <c r="C32" s="75"/>
      <c r="D32" s="75"/>
      <c r="E32" s="75"/>
      <c r="F32" s="75"/>
      <c r="G32" s="75"/>
      <c r="H32" s="75"/>
      <c r="I32" s="75"/>
      <c r="J32" s="75"/>
    </row>
    <row r="33" spans="1:14" ht="15" customHeight="1" thickBot="1" x14ac:dyDescent="0.25">
      <c r="A33" s="172" t="s">
        <v>337</v>
      </c>
      <c r="B33" s="172" t="s">
        <v>337</v>
      </c>
      <c r="C33" s="172">
        <v>12238672</v>
      </c>
      <c r="D33" s="172">
        <v>-11185775.570970058</v>
      </c>
      <c r="E33" s="172">
        <v>-35489364.124490008</v>
      </c>
      <c r="F33" s="172">
        <v>-46675138.942320049</v>
      </c>
      <c r="G33" s="172">
        <v>49301997.402599998</v>
      </c>
      <c r="H33" s="172">
        <v>4126175</v>
      </c>
      <c r="I33" s="172">
        <v>-7454630</v>
      </c>
      <c r="J33" s="172">
        <v>11537074.883019924</v>
      </c>
      <c r="K33" s="21"/>
      <c r="L33" s="95"/>
      <c r="M33" s="96"/>
      <c r="N33" s="95"/>
    </row>
    <row r="34" spans="1:14" ht="10.5" customHeight="1" thickTop="1" x14ac:dyDescent="0.2">
      <c r="A34" s="75"/>
      <c r="B34" s="75"/>
      <c r="C34" s="75"/>
      <c r="D34" s="75"/>
      <c r="E34" s="75"/>
      <c r="F34" s="75"/>
      <c r="G34" s="75"/>
      <c r="H34" s="75"/>
      <c r="I34" s="75"/>
      <c r="J34" s="75"/>
      <c r="K34" s="21"/>
      <c r="L34" s="95"/>
      <c r="M34" s="96"/>
      <c r="N34" s="95"/>
    </row>
    <row r="35" spans="1:14" ht="20.25" customHeight="1" x14ac:dyDescent="0.2">
      <c r="A35" s="1241" t="s">
        <v>515</v>
      </c>
      <c r="B35" s="1241"/>
      <c r="C35" s="1241"/>
      <c r="D35" s="1241"/>
      <c r="E35" s="1241"/>
      <c r="F35" s="1241"/>
      <c r="G35" s="1241"/>
      <c r="H35" s="1241"/>
      <c r="I35" s="1241"/>
      <c r="J35" s="1241"/>
      <c r="K35" s="31"/>
      <c r="L35" s="31"/>
      <c r="M35" s="31"/>
      <c r="N35" s="31"/>
    </row>
    <row r="36" spans="1:14" x14ac:dyDescent="0.2">
      <c r="A36" s="834"/>
      <c r="B36" s="834"/>
      <c r="C36" s="834"/>
      <c r="D36" s="834"/>
      <c r="E36" s="834"/>
      <c r="F36" s="834"/>
      <c r="G36" s="834"/>
      <c r="H36" s="834"/>
      <c r="I36" s="834"/>
      <c r="J36" s="834"/>
      <c r="K36" s="31"/>
      <c r="L36" s="31"/>
      <c r="M36" s="31"/>
      <c r="N36" s="31"/>
    </row>
    <row r="37" spans="1:14" x14ac:dyDescent="0.2">
      <c r="A37" s="93"/>
      <c r="B37" s="29"/>
      <c r="C37" s="29"/>
      <c r="D37" s="29"/>
      <c r="E37" s="29"/>
      <c r="F37" s="29"/>
      <c r="G37" s="29"/>
      <c r="H37" s="29"/>
      <c r="I37" s="29"/>
      <c r="J37" s="29"/>
      <c r="K37" s="31"/>
      <c r="L37" s="31"/>
      <c r="M37" s="31"/>
      <c r="N37" s="31"/>
    </row>
    <row r="38" spans="1:14" x14ac:dyDescent="0.2">
      <c r="A38" s="93"/>
      <c r="B38" s="29"/>
      <c r="C38" s="95"/>
      <c r="D38" s="95"/>
      <c r="E38" s="95"/>
      <c r="F38" s="95"/>
      <c r="G38" s="95"/>
      <c r="H38" s="95"/>
      <c r="I38" s="95"/>
      <c r="J38" s="95"/>
      <c r="K38" s="31"/>
      <c r="L38" s="31"/>
      <c r="M38" s="31"/>
      <c r="N38" s="31"/>
    </row>
    <row r="39" spans="1:14" s="5" customFormat="1" ht="34.5" customHeight="1" x14ac:dyDescent="0.2">
      <c r="A39" s="1114" t="s">
        <v>1323</v>
      </c>
      <c r="B39" s="1114"/>
      <c r="C39" s="1114"/>
      <c r="D39" s="1114"/>
      <c r="E39" s="1114"/>
      <c r="F39" s="1114"/>
    </row>
    <row r="40" spans="1:14" s="5" customFormat="1" ht="18.75" customHeight="1" thickBot="1" x14ac:dyDescent="0.25">
      <c r="A40" s="868"/>
      <c r="B40" s="868"/>
      <c r="C40" s="865"/>
      <c r="D40" s="865"/>
      <c r="E40" s="865"/>
      <c r="F40" s="865"/>
    </row>
    <row r="41" spans="1:14" ht="23.25" customHeight="1" thickTop="1" thickBot="1" x14ac:dyDescent="0.25">
      <c r="A41" s="927" t="s">
        <v>574</v>
      </c>
      <c r="B41" s="928" t="s">
        <v>18</v>
      </c>
      <c r="C41" s="929" t="s">
        <v>465</v>
      </c>
      <c r="D41" s="929"/>
      <c r="E41" s="929" t="s">
        <v>448</v>
      </c>
      <c r="F41" s="929"/>
    </row>
    <row r="42" spans="1:14" ht="46.5" thickTop="1" thickBot="1" x14ac:dyDescent="0.25">
      <c r="A42" s="927"/>
      <c r="B42" s="928"/>
      <c r="C42" s="175" t="s">
        <v>463</v>
      </c>
      <c r="D42" s="175" t="s">
        <v>464</v>
      </c>
      <c r="E42" s="175" t="s">
        <v>466</v>
      </c>
      <c r="F42" s="175" t="s">
        <v>450</v>
      </c>
    </row>
    <row r="43" spans="1:14" ht="15" customHeight="1" thickTop="1" x14ac:dyDescent="0.2">
      <c r="A43" s="103"/>
      <c r="B43" s="104"/>
      <c r="C43" s="105"/>
      <c r="D43" s="105"/>
      <c r="E43" s="105"/>
    </row>
    <row r="44" spans="1:14" ht="15" customHeight="1" x14ac:dyDescent="0.2">
      <c r="A44" s="121" t="s">
        <v>359</v>
      </c>
      <c r="B44" s="21">
        <v>410434103.01512998</v>
      </c>
      <c r="C44" s="21">
        <v>383938767.45061994</v>
      </c>
      <c r="D44" s="21">
        <v>1436112.6932599999</v>
      </c>
      <c r="E44" s="21">
        <v>10301256.034370003</v>
      </c>
      <c r="F44" s="21">
        <v>14757966.836879997</v>
      </c>
    </row>
    <row r="45" spans="1:14" ht="15" customHeight="1" x14ac:dyDescent="0.2">
      <c r="A45" s="107"/>
      <c r="B45" s="21"/>
      <c r="C45" s="21"/>
      <c r="D45" s="21"/>
      <c r="E45" s="21"/>
    </row>
    <row r="46" spans="1:14" ht="15" customHeight="1" x14ac:dyDescent="0.2">
      <c r="A46" s="122" t="s">
        <v>19</v>
      </c>
      <c r="B46" s="21">
        <v>5758802.4445900004</v>
      </c>
      <c r="C46" s="21">
        <v>5702087.64475</v>
      </c>
      <c r="D46" s="21">
        <v>0</v>
      </c>
      <c r="E46" s="21">
        <v>11091.75207</v>
      </c>
      <c r="F46" s="21">
        <v>45623.047770000005</v>
      </c>
    </row>
    <row r="47" spans="1:14" ht="15" customHeight="1" x14ac:dyDescent="0.2">
      <c r="A47" s="122" t="s">
        <v>20</v>
      </c>
      <c r="B47" s="21">
        <v>17360492.25059</v>
      </c>
      <c r="C47" s="21">
        <v>16942326.733449999</v>
      </c>
      <c r="D47" s="21">
        <v>28689.7477</v>
      </c>
      <c r="E47" s="21">
        <v>20352.504809999999</v>
      </c>
      <c r="F47" s="21">
        <v>369123.26462999999</v>
      </c>
    </row>
    <row r="48" spans="1:14" ht="15" customHeight="1" x14ac:dyDescent="0.2">
      <c r="A48" s="122" t="s">
        <v>21</v>
      </c>
      <c r="B48" s="21">
        <v>3450851.2894700002</v>
      </c>
      <c r="C48" s="21">
        <v>3367438.7735799998</v>
      </c>
      <c r="D48" s="21">
        <v>11675.949630000001</v>
      </c>
      <c r="E48" s="21">
        <v>8492.8860100000002</v>
      </c>
      <c r="F48" s="21">
        <v>63243.680249999998</v>
      </c>
    </row>
    <row r="49" spans="1:6" ht="15" customHeight="1" x14ac:dyDescent="0.2">
      <c r="A49" s="122" t="s">
        <v>22</v>
      </c>
      <c r="B49" s="21">
        <v>2938095.9268199997</v>
      </c>
      <c r="C49" s="21">
        <v>2744296.52929</v>
      </c>
      <c r="D49" s="21">
        <v>6177.0986499999999</v>
      </c>
      <c r="E49" s="21">
        <v>6825.9456099999998</v>
      </c>
      <c r="F49" s="21">
        <v>180796.35326999999</v>
      </c>
    </row>
    <row r="50" spans="1:6" ht="15" customHeight="1" x14ac:dyDescent="0.2">
      <c r="A50" s="122" t="s">
        <v>23</v>
      </c>
      <c r="B50" s="21">
        <v>16095421.780440001</v>
      </c>
      <c r="C50" s="21">
        <v>15725282.627839999</v>
      </c>
      <c r="D50" s="21">
        <v>36775.087500000001</v>
      </c>
      <c r="E50" s="21">
        <v>32022.425579999999</v>
      </c>
      <c r="F50" s="21">
        <v>301341.63952000003</v>
      </c>
    </row>
    <row r="51" spans="1:6" ht="15" customHeight="1" x14ac:dyDescent="0.2">
      <c r="A51" s="122" t="s">
        <v>24</v>
      </c>
      <c r="B51" s="21">
        <v>2316592.72652</v>
      </c>
      <c r="C51" s="21">
        <v>2208372.8675699998</v>
      </c>
      <c r="D51" s="21">
        <v>9228.9709700000003</v>
      </c>
      <c r="E51" s="21">
        <v>11336.64236</v>
      </c>
      <c r="F51" s="21">
        <v>87654.245620000002</v>
      </c>
    </row>
    <row r="52" spans="1:6" ht="15" customHeight="1" x14ac:dyDescent="0.2">
      <c r="A52" s="122" t="s">
        <v>25</v>
      </c>
      <c r="B52" s="21">
        <v>4043987.2446999997</v>
      </c>
      <c r="C52" s="21">
        <v>3916137.7488699998</v>
      </c>
      <c r="D52" s="21">
        <v>19832.790420000001</v>
      </c>
      <c r="E52" s="21">
        <v>12764.3019</v>
      </c>
      <c r="F52" s="21">
        <v>95252.403510000004</v>
      </c>
    </row>
    <row r="53" spans="1:6" ht="15" customHeight="1" x14ac:dyDescent="0.2">
      <c r="A53" s="122" t="s">
        <v>26</v>
      </c>
      <c r="B53" s="21">
        <v>17100840.331269998</v>
      </c>
      <c r="C53" s="21">
        <v>16851252.678780001</v>
      </c>
      <c r="D53" s="21">
        <v>61171.088060000002</v>
      </c>
      <c r="E53" s="21">
        <v>35226.315869999999</v>
      </c>
      <c r="F53" s="21">
        <v>153190.24856000001</v>
      </c>
    </row>
    <row r="54" spans="1:6" ht="15" customHeight="1" x14ac:dyDescent="0.2">
      <c r="A54" s="123" t="s">
        <v>27</v>
      </c>
      <c r="B54" s="21">
        <v>16919121.662759997</v>
      </c>
      <c r="C54" s="21"/>
      <c r="D54" s="21">
        <v>57786.633450000001</v>
      </c>
      <c r="E54" s="21">
        <v>9470671.9160699993</v>
      </c>
      <c r="F54" s="21">
        <v>7390663.1132399999</v>
      </c>
    </row>
    <row r="55" spans="1:6" ht="15" customHeight="1" x14ac:dyDescent="0.2">
      <c r="A55" s="26" t="s">
        <v>564</v>
      </c>
      <c r="B55" s="21">
        <v>38944169.607129999</v>
      </c>
      <c r="C55" s="21">
        <v>38148792.769769996</v>
      </c>
      <c r="D55" s="21">
        <v>26887.63726</v>
      </c>
      <c r="E55" s="21">
        <v>82736.086630000005</v>
      </c>
      <c r="F55" s="21">
        <v>685753.11346999998</v>
      </c>
    </row>
    <row r="56" spans="1:6" ht="15" customHeight="1" x14ac:dyDescent="0.2">
      <c r="A56" s="26" t="s">
        <v>562</v>
      </c>
      <c r="B56" s="21">
        <v>37849006.169740006</v>
      </c>
      <c r="C56" s="21">
        <v>36675000.688610002</v>
      </c>
      <c r="D56" s="21">
        <v>152427.46952000001</v>
      </c>
      <c r="E56" s="21">
        <v>87904.152770000001</v>
      </c>
      <c r="F56" s="21">
        <v>933673.85884</v>
      </c>
    </row>
    <row r="57" spans="1:6" ht="15" customHeight="1" x14ac:dyDescent="0.2">
      <c r="A57" s="26" t="s">
        <v>28</v>
      </c>
      <c r="B57" s="21">
        <v>4539377.3517100001</v>
      </c>
      <c r="C57" s="21">
        <v>4301149.5640700003</v>
      </c>
      <c r="D57" s="21">
        <v>22492.79521</v>
      </c>
      <c r="E57" s="21">
        <v>13776.81049</v>
      </c>
      <c r="F57" s="21">
        <v>201958.18194000001</v>
      </c>
    </row>
    <row r="58" spans="1:6" ht="15" customHeight="1" x14ac:dyDescent="0.2">
      <c r="A58" s="26" t="s">
        <v>29</v>
      </c>
      <c r="B58" s="21">
        <v>17635956.701150004</v>
      </c>
      <c r="C58" s="21">
        <v>17376213.604230002</v>
      </c>
      <c r="D58" s="21">
        <v>47808.923560000003</v>
      </c>
      <c r="E58" s="21">
        <v>28257.721249999999</v>
      </c>
      <c r="F58" s="21">
        <v>183676.45211000001</v>
      </c>
    </row>
    <row r="59" spans="1:6" ht="15" customHeight="1" x14ac:dyDescent="0.2">
      <c r="A59" s="26" t="s">
        <v>30</v>
      </c>
      <c r="B59" s="21">
        <v>3273138.4935599999</v>
      </c>
      <c r="C59" s="21">
        <v>3132175.3594399998</v>
      </c>
      <c r="D59" s="21">
        <v>17044.028979999999</v>
      </c>
      <c r="E59" s="21">
        <v>14785.24116</v>
      </c>
      <c r="F59" s="21">
        <v>109133.86397999999</v>
      </c>
    </row>
    <row r="60" spans="1:6" ht="15" customHeight="1" x14ac:dyDescent="0.2">
      <c r="A60" s="26" t="s">
        <v>31</v>
      </c>
      <c r="B60" s="21">
        <v>4513686.8554699998</v>
      </c>
      <c r="C60" s="21">
        <v>4419554.3622500002</v>
      </c>
      <c r="D60" s="21">
        <v>12661.227129999999</v>
      </c>
      <c r="E60" s="21">
        <v>13797.06402</v>
      </c>
      <c r="F60" s="21">
        <v>67674.202069999999</v>
      </c>
    </row>
    <row r="61" spans="1:6" ht="15" customHeight="1" x14ac:dyDescent="0.2">
      <c r="A61" s="26" t="s">
        <v>32</v>
      </c>
      <c r="B61" s="21">
        <v>32264930.472660001</v>
      </c>
      <c r="C61" s="21">
        <v>31591454.798190001</v>
      </c>
      <c r="D61" s="21">
        <v>54408.001790000002</v>
      </c>
      <c r="E61" s="21">
        <v>57934.616479999997</v>
      </c>
      <c r="F61" s="21">
        <v>561133.05619999999</v>
      </c>
    </row>
    <row r="62" spans="1:6" ht="15" customHeight="1" x14ac:dyDescent="0.2">
      <c r="A62" s="26" t="s">
        <v>565</v>
      </c>
      <c r="B62" s="21">
        <v>18482771.733970001</v>
      </c>
      <c r="C62" s="21">
        <v>17959575.692389999</v>
      </c>
      <c r="D62" s="21">
        <v>115042.48606</v>
      </c>
      <c r="E62" s="21">
        <v>40426.61464</v>
      </c>
      <c r="F62" s="21">
        <v>367726.94088000001</v>
      </c>
    </row>
    <row r="63" spans="1:6" ht="15" customHeight="1" x14ac:dyDescent="0.2">
      <c r="A63" s="26" t="s">
        <v>563</v>
      </c>
      <c r="B63" s="21">
        <v>13020772.269849999</v>
      </c>
      <c r="C63" s="21">
        <v>12754789.245479999</v>
      </c>
      <c r="D63" s="21">
        <v>8194.6239700000006</v>
      </c>
      <c r="E63" s="21">
        <v>18893.737109999998</v>
      </c>
      <c r="F63" s="21">
        <v>238894.66329</v>
      </c>
    </row>
    <row r="64" spans="1:6" ht="15" customHeight="1" x14ac:dyDescent="0.2">
      <c r="A64" s="122" t="s">
        <v>33</v>
      </c>
      <c r="B64" s="21">
        <v>8448230.2086500004</v>
      </c>
      <c r="C64" s="21">
        <v>8320996.5973699996</v>
      </c>
      <c r="D64" s="21">
        <v>14855.18936</v>
      </c>
      <c r="E64" s="21">
        <v>17415.629509999999</v>
      </c>
      <c r="F64" s="21">
        <v>94962.792409999995</v>
      </c>
    </row>
    <row r="65" spans="1:6" ht="15" customHeight="1" x14ac:dyDescent="0.2">
      <c r="A65" s="122" t="s">
        <v>34</v>
      </c>
      <c r="B65" s="21">
        <v>4571522.0053199995</v>
      </c>
      <c r="C65" s="21">
        <v>4208906.6957</v>
      </c>
      <c r="D65" s="21">
        <v>231161.32075000001</v>
      </c>
      <c r="E65" s="21">
        <v>17182.83555</v>
      </c>
      <c r="F65" s="21">
        <v>114271.15332</v>
      </c>
    </row>
    <row r="66" spans="1:6" ht="15" customHeight="1" x14ac:dyDescent="0.2">
      <c r="A66" s="122" t="s">
        <v>35</v>
      </c>
      <c r="B66" s="21">
        <v>2539448.78094</v>
      </c>
      <c r="C66" s="21">
        <v>2467893.2220800002</v>
      </c>
      <c r="D66" s="21">
        <v>0</v>
      </c>
      <c r="E66" s="21">
        <v>11663.76043</v>
      </c>
      <c r="F66" s="21">
        <v>59891.798430000003</v>
      </c>
    </row>
    <row r="67" spans="1:6" ht="15" customHeight="1" x14ac:dyDescent="0.2">
      <c r="A67" s="122" t="s">
        <v>36</v>
      </c>
      <c r="B67" s="21">
        <v>32867128.550330002</v>
      </c>
      <c r="C67" s="21">
        <v>32301146.77919</v>
      </c>
      <c r="D67" s="21">
        <v>102490.09394000001</v>
      </c>
      <c r="E67" s="21">
        <v>52979.156490000001</v>
      </c>
      <c r="F67" s="21">
        <v>410512.52071000001</v>
      </c>
    </row>
    <row r="68" spans="1:6" ht="15" customHeight="1" x14ac:dyDescent="0.2">
      <c r="A68" s="122" t="s">
        <v>37</v>
      </c>
      <c r="B68" s="21">
        <v>3748848.9783399999</v>
      </c>
      <c r="C68" s="21">
        <v>3649965.3719199998</v>
      </c>
      <c r="D68" s="21">
        <v>23871.51223</v>
      </c>
      <c r="E68" s="21">
        <v>12427.133610000001</v>
      </c>
      <c r="F68" s="21">
        <v>62584.960579999999</v>
      </c>
    </row>
    <row r="69" spans="1:6" ht="15" customHeight="1" x14ac:dyDescent="0.2">
      <c r="A69" s="122" t="s">
        <v>38</v>
      </c>
      <c r="B69" s="21">
        <v>11725336.379170001</v>
      </c>
      <c r="C69" s="21">
        <v>11445078.256650001</v>
      </c>
      <c r="D69" s="21">
        <v>55720.791839999998</v>
      </c>
      <c r="E69" s="21">
        <v>24305.112249999998</v>
      </c>
      <c r="F69" s="21">
        <v>200232.21843000001</v>
      </c>
    </row>
    <row r="70" spans="1:6" ht="15" customHeight="1" x14ac:dyDescent="0.2">
      <c r="A70" s="122" t="s">
        <v>39</v>
      </c>
      <c r="B70" s="21">
        <v>11789739.37348</v>
      </c>
      <c r="C70" s="21">
        <v>11625418.428850001</v>
      </c>
      <c r="D70" s="21">
        <v>9998.8844399999998</v>
      </c>
      <c r="E70" s="21">
        <v>12968.3529</v>
      </c>
      <c r="F70" s="21">
        <v>141353.70728999999</v>
      </c>
    </row>
    <row r="71" spans="1:6" ht="15" customHeight="1" x14ac:dyDescent="0.2">
      <c r="A71" s="122" t="s">
        <v>40</v>
      </c>
      <c r="B71" s="21">
        <v>7121153.5167500004</v>
      </c>
      <c r="C71" s="21">
        <v>6933738.8045199998</v>
      </c>
      <c r="D71" s="21">
        <v>6221.7316600000004</v>
      </c>
      <c r="E71" s="21">
        <v>12408.49387</v>
      </c>
      <c r="F71" s="21">
        <v>168784.48670000001</v>
      </c>
    </row>
    <row r="72" spans="1:6" ht="15" customHeight="1" x14ac:dyDescent="0.2">
      <c r="A72" s="122" t="s">
        <v>41</v>
      </c>
      <c r="B72" s="21">
        <v>8474947.3758299984</v>
      </c>
      <c r="C72" s="21">
        <v>8374182.4900200004</v>
      </c>
      <c r="D72" s="21">
        <v>4745.9550600000002</v>
      </c>
      <c r="E72" s="21">
        <v>14159.90732</v>
      </c>
      <c r="F72" s="21">
        <v>81859.023430000001</v>
      </c>
    </row>
    <row r="73" spans="1:6" ht="15" customHeight="1" x14ac:dyDescent="0.2">
      <c r="A73" s="122" t="s">
        <v>42</v>
      </c>
      <c r="B73" s="21">
        <v>9470958.9769700021</v>
      </c>
      <c r="C73" s="21">
        <v>9144612.2688800003</v>
      </c>
      <c r="D73" s="21">
        <v>45100.513079999997</v>
      </c>
      <c r="E73" s="21">
        <v>26171.211879999999</v>
      </c>
      <c r="F73" s="21">
        <v>255074.98313000001</v>
      </c>
    </row>
    <row r="74" spans="1:6" ht="15" customHeight="1" x14ac:dyDescent="0.2">
      <c r="A74" s="122" t="s">
        <v>43</v>
      </c>
      <c r="B74" s="21">
        <v>11404049.15557</v>
      </c>
      <c r="C74" s="21">
        <v>11058336.02761</v>
      </c>
      <c r="D74" s="21">
        <v>65560.223140000002</v>
      </c>
      <c r="E74" s="21">
        <v>27033.869750000002</v>
      </c>
      <c r="F74" s="21">
        <v>253119.03507000001</v>
      </c>
    </row>
    <row r="75" spans="1:6" ht="15" customHeight="1" x14ac:dyDescent="0.2">
      <c r="A75" s="122" t="s">
        <v>44</v>
      </c>
      <c r="B75" s="21">
        <v>3252530.2678</v>
      </c>
      <c r="C75" s="21">
        <v>3182373.6672100001</v>
      </c>
      <c r="D75" s="21">
        <v>11767.007079999999</v>
      </c>
      <c r="E75" s="21">
        <v>9330.6411399999997</v>
      </c>
      <c r="F75" s="21">
        <v>49058.952369999999</v>
      </c>
    </row>
    <row r="76" spans="1:6" ht="15" customHeight="1" x14ac:dyDescent="0.2">
      <c r="A76" s="122" t="s">
        <v>45</v>
      </c>
      <c r="B76" s="21">
        <v>12781879.359700002</v>
      </c>
      <c r="C76" s="21">
        <v>12441081.434490001</v>
      </c>
      <c r="D76" s="21">
        <v>14365.149799999999</v>
      </c>
      <c r="E76" s="21">
        <v>22672.364030000001</v>
      </c>
      <c r="F76" s="21">
        <v>303760.41138000001</v>
      </c>
    </row>
    <row r="77" spans="1:6" ht="15" customHeight="1" x14ac:dyDescent="0.2">
      <c r="A77" s="122" t="s">
        <v>46</v>
      </c>
      <c r="B77" s="21">
        <v>1830816.2504700001</v>
      </c>
      <c r="C77" s="21">
        <v>1772951.02275</v>
      </c>
      <c r="D77" s="21">
        <v>27136.087</v>
      </c>
      <c r="E77" s="21">
        <v>8908.4496799999997</v>
      </c>
      <c r="F77" s="21">
        <v>21820.691040000002</v>
      </c>
    </row>
    <row r="78" spans="1:6" ht="15" customHeight="1" x14ac:dyDescent="0.2">
      <c r="A78" s="122" t="s">
        <v>47</v>
      </c>
      <c r="B78" s="21">
        <v>8783978.0818200018</v>
      </c>
      <c r="C78" s="21">
        <v>8586348.2504200004</v>
      </c>
      <c r="D78" s="21">
        <v>36797.211410000004</v>
      </c>
      <c r="E78" s="21">
        <v>21663.916229999999</v>
      </c>
      <c r="F78" s="21">
        <v>139168.70376</v>
      </c>
    </row>
    <row r="79" spans="1:6" ht="15" customHeight="1" x14ac:dyDescent="0.2">
      <c r="A79" s="122" t="s">
        <v>48</v>
      </c>
      <c r="B79" s="21">
        <v>5190006.7570899995</v>
      </c>
      <c r="C79" s="21">
        <v>4971473.1601499999</v>
      </c>
      <c r="D79" s="21">
        <v>57614.684580000001</v>
      </c>
      <c r="E79" s="21">
        <v>15512.37066</v>
      </c>
      <c r="F79" s="21">
        <v>145406.5417</v>
      </c>
    </row>
    <row r="80" spans="1:6" ht="15" customHeight="1" x14ac:dyDescent="0.2">
      <c r="A80" s="122" t="s">
        <v>49</v>
      </c>
      <c r="B80" s="21">
        <v>6200168.0190700004</v>
      </c>
      <c r="C80" s="21">
        <v>6023730.2011399996</v>
      </c>
      <c r="D80" s="21">
        <v>24894.369419999999</v>
      </c>
      <c r="E80" s="21">
        <v>17387.885869999998</v>
      </c>
      <c r="F80" s="21">
        <v>134155.56263999999</v>
      </c>
    </row>
    <row r="81" spans="1:19" ht="15" customHeight="1" thickBot="1" x14ac:dyDescent="0.25">
      <c r="A81" s="122" t="s">
        <v>50</v>
      </c>
      <c r="B81" s="21">
        <v>3725345.6654300001</v>
      </c>
      <c r="C81" s="21">
        <v>3614633.08311</v>
      </c>
      <c r="D81" s="21">
        <v>15507.40861</v>
      </c>
      <c r="E81" s="21">
        <v>9768.2083700000003</v>
      </c>
      <c r="F81" s="21">
        <v>85436.965339999995</v>
      </c>
    </row>
    <row r="82" spans="1:19" ht="8.25" customHeight="1" thickTop="1" x14ac:dyDescent="0.2">
      <c r="A82" s="125"/>
      <c r="B82" s="28"/>
      <c r="C82" s="28"/>
      <c r="D82" s="28"/>
      <c r="E82" s="28"/>
      <c r="F82" s="28"/>
    </row>
    <row r="83" spans="1:19" ht="23.25" customHeight="1" x14ac:dyDescent="0.2">
      <c r="A83" s="925" t="s">
        <v>513</v>
      </c>
      <c r="B83" s="925"/>
      <c r="C83" s="925"/>
      <c r="D83" s="925"/>
      <c r="E83" s="925"/>
      <c r="F83" s="925"/>
      <c r="G83" s="129"/>
      <c r="H83" s="129"/>
      <c r="I83" s="129"/>
      <c r="J83" s="129"/>
      <c r="K83" s="129"/>
      <c r="L83" s="129"/>
      <c r="M83" s="129"/>
      <c r="N83" s="129"/>
      <c r="O83" s="129"/>
      <c r="P83" s="129"/>
      <c r="Q83" s="129"/>
      <c r="R83" s="129"/>
    </row>
    <row r="84" spans="1:19" ht="27.75" customHeight="1" x14ac:dyDescent="0.2">
      <c r="A84" s="1221" t="s">
        <v>575</v>
      </c>
      <c r="B84" s="1221"/>
      <c r="C84" s="1221"/>
      <c r="D84" s="1221"/>
      <c r="E84" s="1221"/>
      <c r="F84" s="1221"/>
      <c r="G84" s="130"/>
      <c r="H84" s="130"/>
      <c r="I84" s="130"/>
      <c r="J84" s="130"/>
      <c r="K84" s="130"/>
      <c r="L84" s="130"/>
      <c r="M84" s="58"/>
      <c r="N84" s="58"/>
      <c r="O84" s="58"/>
      <c r="P84" s="58"/>
      <c r="Q84" s="58"/>
      <c r="R84" s="58"/>
    </row>
    <row r="85" spans="1:19" ht="14.25" customHeight="1" x14ac:dyDescent="0.2">
      <c r="A85" s="1227" t="s">
        <v>1370</v>
      </c>
      <c r="B85" s="1227"/>
      <c r="C85" s="1227"/>
      <c r="D85" s="1227"/>
      <c r="E85" s="1227"/>
      <c r="F85" s="1227"/>
    </row>
    <row r="86" spans="1:19" ht="13.5" customHeight="1" x14ac:dyDescent="0.2">
      <c r="A86" s="1227"/>
      <c r="B86" s="1227"/>
      <c r="C86" s="1227"/>
      <c r="D86" s="1227"/>
      <c r="E86" s="1227"/>
      <c r="F86" s="1227"/>
    </row>
    <row r="87" spans="1:19" ht="13.5" customHeight="1" x14ac:dyDescent="0.2">
      <c r="A87" s="614"/>
      <c r="B87" s="614"/>
      <c r="C87" s="614"/>
      <c r="D87" s="614"/>
      <c r="E87" s="614"/>
      <c r="F87" s="614"/>
    </row>
    <row r="88" spans="1:19" x14ac:dyDescent="0.2">
      <c r="A88" s="614"/>
      <c r="B88" s="614"/>
      <c r="C88" s="614"/>
      <c r="D88" s="614"/>
      <c r="E88" s="614"/>
      <c r="F88" s="614"/>
    </row>
    <row r="89" spans="1:19" x14ac:dyDescent="0.2">
      <c r="G89" s="31"/>
      <c r="H89" s="31"/>
      <c r="I89" s="31"/>
      <c r="J89" s="31"/>
      <c r="K89" s="31"/>
      <c r="L89" s="31"/>
      <c r="M89" s="31"/>
      <c r="N89" s="31"/>
      <c r="O89" s="31"/>
      <c r="P89" s="31"/>
      <c r="Q89" s="31"/>
      <c r="R89" s="31"/>
      <c r="S89" s="31"/>
    </row>
    <row r="90" spans="1:19" s="634" customFormat="1" ht="24.75" customHeight="1" x14ac:dyDescent="0.2">
      <c r="A90" s="935" t="s">
        <v>1323</v>
      </c>
      <c r="B90" s="935"/>
      <c r="C90" s="935"/>
      <c r="D90" s="935"/>
      <c r="E90" s="935"/>
      <c r="F90" s="935"/>
      <c r="G90" s="935"/>
      <c r="H90" s="935"/>
      <c r="I90" s="935"/>
      <c r="J90" s="935"/>
      <c r="K90" s="935"/>
    </row>
    <row r="91" spans="1:19" s="634" customFormat="1" ht="19.5" customHeight="1" thickBot="1" x14ac:dyDescent="0.25">
      <c r="A91" s="845"/>
      <c r="B91" s="845"/>
      <c r="C91" s="845"/>
      <c r="D91" s="845"/>
      <c r="E91" s="845"/>
      <c r="F91" s="845"/>
      <c r="G91" s="845"/>
      <c r="H91" s="845"/>
      <c r="I91" s="845"/>
      <c r="J91" s="845"/>
      <c r="K91" s="845"/>
    </row>
    <row r="92" spans="1:19" s="41" customFormat="1" ht="51" customHeight="1" thickTop="1" thickBot="1" x14ac:dyDescent="0.35">
      <c r="A92" s="1202" t="s">
        <v>574</v>
      </c>
      <c r="B92" s="7"/>
      <c r="C92" s="1202" t="s">
        <v>453</v>
      </c>
      <c r="D92" s="1202"/>
      <c r="E92" s="1202"/>
      <c r="F92" s="1202" t="s">
        <v>467</v>
      </c>
      <c r="G92" s="1202" t="s">
        <v>457</v>
      </c>
      <c r="H92" s="1202"/>
      <c r="I92" s="1202"/>
      <c r="J92" s="1202"/>
      <c r="K92" s="1203" t="s">
        <v>187</v>
      </c>
    </row>
    <row r="93" spans="1:19" s="41" customFormat="1" ht="16.5" thickTop="1" thickBot="1" x14ac:dyDescent="0.35">
      <c r="A93" s="1202"/>
      <c r="B93" s="10"/>
      <c r="C93" s="936"/>
      <c r="D93" s="936"/>
      <c r="E93" s="936"/>
      <c r="F93" s="936"/>
      <c r="G93" s="936"/>
      <c r="H93" s="936"/>
      <c r="I93" s="936"/>
      <c r="J93" s="936"/>
      <c r="K93" s="1203"/>
    </row>
    <row r="94" spans="1:19" s="41" customFormat="1" ht="18" customHeight="1" thickTop="1" thickBot="1" x14ac:dyDescent="0.35">
      <c r="A94" s="1202"/>
      <c r="B94" s="1205" t="s">
        <v>229</v>
      </c>
      <c r="C94" s="1240" t="s">
        <v>360</v>
      </c>
      <c r="D94" s="1240" t="s">
        <v>462</v>
      </c>
      <c r="E94" s="1240" t="s">
        <v>114</v>
      </c>
      <c r="F94" s="1240" t="s">
        <v>456</v>
      </c>
      <c r="G94" s="1240" t="s">
        <v>458</v>
      </c>
      <c r="H94" s="1240" t="s">
        <v>459</v>
      </c>
      <c r="I94" s="1240" t="s">
        <v>522</v>
      </c>
      <c r="J94" s="1240" t="s">
        <v>416</v>
      </c>
      <c r="K94" s="1203"/>
    </row>
    <row r="95" spans="1:19" s="41" customFormat="1" ht="18" customHeight="1" thickTop="1" thickBot="1" x14ac:dyDescent="0.35">
      <c r="A95" s="1202"/>
      <c r="B95" s="1202"/>
      <c r="C95" s="1203"/>
      <c r="D95" s="1203"/>
      <c r="E95" s="1203"/>
      <c r="F95" s="1203"/>
      <c r="G95" s="1203"/>
      <c r="H95" s="1203"/>
      <c r="I95" s="1203"/>
      <c r="J95" s="1203"/>
      <c r="K95" s="1203"/>
    </row>
    <row r="96" spans="1:19" s="41" customFormat="1" ht="18" customHeight="1" thickTop="1" thickBot="1" x14ac:dyDescent="0.35">
      <c r="A96" s="1202"/>
      <c r="B96" s="1202"/>
      <c r="C96" s="1203"/>
      <c r="D96" s="1203"/>
      <c r="E96" s="1203"/>
      <c r="F96" s="1203"/>
      <c r="G96" s="1203"/>
      <c r="H96" s="1203"/>
      <c r="I96" s="1203" t="s">
        <v>364</v>
      </c>
      <c r="J96" s="1203" t="s">
        <v>365</v>
      </c>
      <c r="K96" s="1203"/>
    </row>
    <row r="97" spans="1:13" s="41" customFormat="1" ht="32.25" customHeight="1" thickTop="1" thickBot="1" x14ac:dyDescent="0.35">
      <c r="A97" s="1202"/>
      <c r="B97" s="1202"/>
      <c r="C97" s="1203"/>
      <c r="D97" s="1203"/>
      <c r="E97" s="1203"/>
      <c r="F97" s="1203"/>
      <c r="G97" s="1203"/>
      <c r="H97" s="1203"/>
      <c r="I97" s="1203"/>
      <c r="J97" s="1203"/>
      <c r="K97" s="1203"/>
    </row>
    <row r="98" spans="1:13" s="41" customFormat="1" ht="15" customHeight="1" thickTop="1" x14ac:dyDescent="0.3">
      <c r="A98" s="9"/>
      <c r="B98" s="9"/>
      <c r="C98" s="9"/>
      <c r="D98" s="9"/>
      <c r="E98" s="9"/>
      <c r="F98" s="9"/>
      <c r="G98" s="9"/>
      <c r="H98" s="9"/>
      <c r="I98" s="9"/>
      <c r="J98" s="9"/>
      <c r="K98" s="9"/>
    </row>
    <row r="99" spans="1:13" s="159" customFormat="1" ht="15" customHeight="1" x14ac:dyDescent="0.3">
      <c r="A99" s="156" t="s">
        <v>359</v>
      </c>
      <c r="B99" s="157">
        <v>398897027.80222005</v>
      </c>
      <c r="C99" s="157">
        <v>178043829</v>
      </c>
      <c r="D99" s="157">
        <v>55042204.023430005</v>
      </c>
      <c r="E99" s="157">
        <v>35704595.105329983</v>
      </c>
      <c r="F99" s="157">
        <v>104601496</v>
      </c>
      <c r="G99" s="157">
        <v>8603958.0629799999</v>
      </c>
      <c r="H99" s="157">
        <v>14795219.204269998</v>
      </c>
      <c r="I99" s="157">
        <v>412180.9841</v>
      </c>
      <c r="J99" s="157">
        <v>1693545.7722499999</v>
      </c>
      <c r="K99" s="157">
        <v>11537075.212909997</v>
      </c>
      <c r="L99" s="158"/>
    </row>
    <row r="100" spans="1:13" s="41" customFormat="1" ht="15" customHeight="1" x14ac:dyDescent="0.3">
      <c r="A100" s="101"/>
      <c r="B100" s="51"/>
      <c r="C100" s="51"/>
      <c r="D100" s="51"/>
      <c r="E100" s="51"/>
      <c r="F100" s="51"/>
      <c r="G100" s="51"/>
      <c r="H100" s="51"/>
      <c r="I100" s="51"/>
      <c r="J100" s="51"/>
      <c r="K100" s="51"/>
    </row>
    <row r="101" spans="1:13" s="41" customFormat="1" ht="15" customHeight="1" x14ac:dyDescent="0.3">
      <c r="A101" s="160" t="s">
        <v>19</v>
      </c>
      <c r="B101" s="51">
        <v>4974101.2870600009</v>
      </c>
      <c r="C101" s="161">
        <v>2438442.2337300004</v>
      </c>
      <c r="D101" s="51">
        <v>834222.88866000017</v>
      </c>
      <c r="E101" s="51">
        <v>438816.61460999999</v>
      </c>
      <c r="F101" s="51">
        <v>1211726.88555</v>
      </c>
      <c r="G101" s="51">
        <v>47469.859530000002</v>
      </c>
      <c r="H101" s="51">
        <v>0</v>
      </c>
      <c r="I101" s="51">
        <v>537.65237000000002</v>
      </c>
      <c r="J101" s="51">
        <v>2885.1526100000001</v>
      </c>
      <c r="K101" s="51">
        <v>784701.15752999997</v>
      </c>
      <c r="L101" s="51"/>
      <c r="M101" s="162"/>
    </row>
    <row r="102" spans="1:13" s="41" customFormat="1" ht="15" customHeight="1" x14ac:dyDescent="0.3">
      <c r="A102" s="160" t="s">
        <v>20</v>
      </c>
      <c r="B102" s="51">
        <v>14888977.142320001</v>
      </c>
      <c r="C102" s="161">
        <v>7290618.3278100006</v>
      </c>
      <c r="D102" s="51">
        <v>1965309.8074099999</v>
      </c>
      <c r="E102" s="51">
        <v>1194647.1468600002</v>
      </c>
      <c r="F102" s="51">
        <v>3970522.2411400005</v>
      </c>
      <c r="G102" s="51">
        <v>438702.27495999989</v>
      </c>
      <c r="H102" s="51"/>
      <c r="I102" s="51">
        <v>-10163.84786</v>
      </c>
      <c r="J102" s="51">
        <v>39341.191999999995</v>
      </c>
      <c r="K102" s="51">
        <v>2471515.1082700002</v>
      </c>
      <c r="L102" s="51"/>
      <c r="M102" s="162"/>
    </row>
    <row r="103" spans="1:13" s="41" customFormat="1" ht="15" customHeight="1" x14ac:dyDescent="0.3">
      <c r="A103" s="160" t="s">
        <v>21</v>
      </c>
      <c r="B103" s="51">
        <v>3628516.4055599999</v>
      </c>
      <c r="C103" s="161">
        <v>2195126.23385</v>
      </c>
      <c r="D103" s="51">
        <v>370647.6299399999</v>
      </c>
      <c r="E103" s="51">
        <v>279451.6017</v>
      </c>
      <c r="F103" s="51">
        <v>709428.16184000007</v>
      </c>
      <c r="G103" s="51">
        <v>60601.808409999998</v>
      </c>
      <c r="H103" s="51"/>
      <c r="I103" s="51">
        <v>-52.234849999999881</v>
      </c>
      <c r="J103" s="51">
        <v>13313.204669999999</v>
      </c>
      <c r="K103" s="51">
        <v>-177665.11608999901</v>
      </c>
      <c r="L103" s="51"/>
      <c r="M103" s="162"/>
    </row>
    <row r="104" spans="1:13" s="41" customFormat="1" ht="15" customHeight="1" x14ac:dyDescent="0.3">
      <c r="A104" s="160" t="s">
        <v>22</v>
      </c>
      <c r="B104" s="51">
        <v>2624168.93242</v>
      </c>
      <c r="C104" s="161">
        <v>1340816.57023</v>
      </c>
      <c r="D104" s="51">
        <v>234997.16989999998</v>
      </c>
      <c r="E104" s="51">
        <v>168248.97069999998</v>
      </c>
      <c r="F104" s="51">
        <v>659497.65001999994</v>
      </c>
      <c r="G104" s="51">
        <v>215243.19394999999</v>
      </c>
      <c r="H104" s="51"/>
      <c r="I104" s="51">
        <v>-687.09466999999972</v>
      </c>
      <c r="J104" s="51">
        <v>6052.4722900000015</v>
      </c>
      <c r="K104" s="51">
        <v>313926.99440000101</v>
      </c>
      <c r="L104" s="51"/>
      <c r="M104" s="162"/>
    </row>
    <row r="105" spans="1:13" s="41" customFormat="1" ht="15" customHeight="1" x14ac:dyDescent="0.3">
      <c r="A105" s="160" t="s">
        <v>23</v>
      </c>
      <c r="B105" s="51">
        <v>14121181.669679999</v>
      </c>
      <c r="C105" s="161">
        <v>6376819.6955299992</v>
      </c>
      <c r="D105" s="51">
        <v>1988097.1771900002</v>
      </c>
      <c r="E105" s="51">
        <v>1046513.92524</v>
      </c>
      <c r="F105" s="51">
        <v>4341288.4812800009</v>
      </c>
      <c r="G105" s="51">
        <v>226055.34378</v>
      </c>
      <c r="H105" s="51"/>
      <c r="I105" s="51">
        <v>104417.43115999999</v>
      </c>
      <c r="J105" s="51">
        <v>37989.6155</v>
      </c>
      <c r="K105" s="51">
        <v>1974240.1107600001</v>
      </c>
      <c r="L105" s="51"/>
      <c r="M105" s="162"/>
    </row>
    <row r="106" spans="1:13" s="41" customFormat="1" ht="15" customHeight="1" x14ac:dyDescent="0.3">
      <c r="A106" s="160" t="s">
        <v>24</v>
      </c>
      <c r="B106" s="51">
        <v>3306611.5941100004</v>
      </c>
      <c r="C106" s="161">
        <v>1617735.7308399999</v>
      </c>
      <c r="D106" s="51">
        <v>384843.85112999997</v>
      </c>
      <c r="E106" s="51">
        <v>319544.0931</v>
      </c>
      <c r="F106" s="51">
        <v>803689.47187999997</v>
      </c>
      <c r="G106" s="51">
        <v>169331.5018</v>
      </c>
      <c r="H106" s="51"/>
      <c r="I106" s="51">
        <v>373.99633999999998</v>
      </c>
      <c r="J106" s="51">
        <v>11092.94902</v>
      </c>
      <c r="K106" s="51">
        <v>-990018.86759000097</v>
      </c>
      <c r="L106" s="51"/>
      <c r="M106" s="162"/>
    </row>
    <row r="107" spans="1:13" s="41" customFormat="1" ht="15" customHeight="1" x14ac:dyDescent="0.3">
      <c r="A107" s="160" t="s">
        <v>25</v>
      </c>
      <c r="B107" s="51">
        <v>4723849.1982500013</v>
      </c>
      <c r="C107" s="161">
        <v>2273646.7385800001</v>
      </c>
      <c r="D107" s="51">
        <v>680061.59856000007</v>
      </c>
      <c r="E107" s="51">
        <v>370060.40315999999</v>
      </c>
      <c r="F107" s="51">
        <v>1262116.9796600002</v>
      </c>
      <c r="G107" s="51">
        <v>107010.35884999999</v>
      </c>
      <c r="H107" s="51"/>
      <c r="I107" s="51">
        <v>6618.41896</v>
      </c>
      <c r="J107" s="51">
        <v>24334.70048</v>
      </c>
      <c r="K107" s="51">
        <v>-679861.95354999998</v>
      </c>
      <c r="L107" s="51"/>
      <c r="M107" s="162"/>
    </row>
    <row r="108" spans="1:13" s="41" customFormat="1" ht="15" customHeight="1" x14ac:dyDescent="0.3">
      <c r="A108" s="160" t="s">
        <v>26</v>
      </c>
      <c r="B108" s="51">
        <v>15853081.789519999</v>
      </c>
      <c r="C108" s="161">
        <v>7472004.6510199988</v>
      </c>
      <c r="D108" s="51">
        <v>2236535.5983199999</v>
      </c>
      <c r="E108" s="51">
        <v>1228880.6180099996</v>
      </c>
      <c r="F108" s="51">
        <v>4712771.4649900021</v>
      </c>
      <c r="G108" s="51">
        <v>125034.79862</v>
      </c>
      <c r="H108" s="51"/>
      <c r="I108" s="51">
        <v>8642.2059599999993</v>
      </c>
      <c r="J108" s="51">
        <v>69212.452600000004</v>
      </c>
      <c r="K108" s="51">
        <v>1247758.5417500001</v>
      </c>
      <c r="L108" s="51"/>
      <c r="M108" s="162"/>
    </row>
    <row r="109" spans="1:13" s="41" customFormat="1" ht="15" customHeight="1" x14ac:dyDescent="0.3">
      <c r="A109" s="163" t="s">
        <v>27</v>
      </c>
      <c r="B109" s="51">
        <v>31582626.014849994</v>
      </c>
      <c r="C109" s="161">
        <v>6380590.6470499979</v>
      </c>
      <c r="D109" s="51">
        <v>240910.65595999997</v>
      </c>
      <c r="E109" s="51">
        <v>5933916.65142</v>
      </c>
      <c r="F109" s="51">
        <v>3743490.1545599992</v>
      </c>
      <c r="G109" s="51">
        <v>24936.836710000007</v>
      </c>
      <c r="H109" s="51">
        <v>14795219.204269998</v>
      </c>
      <c r="I109" s="51">
        <v>98027.402699999991</v>
      </c>
      <c r="J109" s="51">
        <v>365534.46217999997</v>
      </c>
      <c r="K109" s="51">
        <v>-14663504.352089999</v>
      </c>
      <c r="L109" s="51"/>
      <c r="M109" s="162"/>
    </row>
    <row r="110" spans="1:13" s="41" customFormat="1" ht="15" customHeight="1" x14ac:dyDescent="0.3">
      <c r="A110" s="111" t="s">
        <v>564</v>
      </c>
      <c r="B110" s="51">
        <v>29933211.136519998</v>
      </c>
      <c r="C110" s="161">
        <v>14423046.494209999</v>
      </c>
      <c r="D110" s="51">
        <v>4479008.0507800002</v>
      </c>
      <c r="E110" s="51">
        <v>2087224.5714499997</v>
      </c>
      <c r="F110" s="51">
        <v>7843311.8258000007</v>
      </c>
      <c r="G110" s="51">
        <v>1034942.19127</v>
      </c>
      <c r="H110" s="51"/>
      <c r="I110" s="51">
        <v>12799.684039999998</v>
      </c>
      <c r="J110" s="51">
        <v>52878.318969999993</v>
      </c>
      <c r="K110" s="51">
        <v>9010958.4706100002</v>
      </c>
      <c r="L110" s="51"/>
      <c r="M110" s="162"/>
    </row>
    <row r="111" spans="1:13" s="41" customFormat="1" ht="15" customHeight="1" x14ac:dyDescent="0.3">
      <c r="A111" s="111" t="s">
        <v>562</v>
      </c>
      <c r="B111" s="51">
        <v>34708807.528759994</v>
      </c>
      <c r="C111" s="161">
        <v>15693937.963839997</v>
      </c>
      <c r="D111" s="51">
        <v>5360777.2513299994</v>
      </c>
      <c r="E111" s="51">
        <v>3006750.9740200001</v>
      </c>
      <c r="F111" s="51">
        <v>9228338.1298399996</v>
      </c>
      <c r="G111" s="51">
        <v>1275897.8104400001</v>
      </c>
      <c r="H111" s="51"/>
      <c r="I111" s="51">
        <v>-15490.48423</v>
      </c>
      <c r="J111" s="51">
        <v>158595.88352</v>
      </c>
      <c r="K111" s="51">
        <v>3140198.6409800099</v>
      </c>
      <c r="L111" s="51"/>
      <c r="M111" s="162"/>
    </row>
    <row r="112" spans="1:13" s="41" customFormat="1" ht="15" customHeight="1" x14ac:dyDescent="0.3">
      <c r="A112" s="111" t="s">
        <v>28</v>
      </c>
      <c r="B112" s="51">
        <v>5458240.7631600006</v>
      </c>
      <c r="C112" s="161">
        <v>2631996.1269399999</v>
      </c>
      <c r="D112" s="51">
        <v>881713.20828000025</v>
      </c>
      <c r="E112" s="51">
        <v>350486.36273000005</v>
      </c>
      <c r="F112" s="51">
        <v>1483891.8470699997</v>
      </c>
      <c r="G112" s="51">
        <v>83852.671790000008</v>
      </c>
      <c r="H112" s="51"/>
      <c r="I112" s="51">
        <v>2715.3606299999997</v>
      </c>
      <c r="J112" s="51">
        <v>23585.185720000001</v>
      </c>
      <c r="K112" s="51">
        <v>-918863.41145000095</v>
      </c>
      <c r="L112" s="51"/>
      <c r="M112" s="162"/>
    </row>
    <row r="113" spans="1:13" s="41" customFormat="1" ht="15" customHeight="1" x14ac:dyDescent="0.3">
      <c r="A113" s="111" t="s">
        <v>29</v>
      </c>
      <c r="B113" s="51">
        <v>13204732.542339999</v>
      </c>
      <c r="C113" s="161">
        <v>5989212.5951699996</v>
      </c>
      <c r="D113" s="51">
        <v>2161725.8711100002</v>
      </c>
      <c r="E113" s="51">
        <v>1020476.4937700001</v>
      </c>
      <c r="F113" s="51">
        <v>3752197.5983800008</v>
      </c>
      <c r="G113" s="51">
        <v>204687.49320999999</v>
      </c>
      <c r="H113" s="51"/>
      <c r="I113" s="51">
        <v>19107.089960000005</v>
      </c>
      <c r="J113" s="51">
        <v>57325.400740000005</v>
      </c>
      <c r="K113" s="51">
        <v>4431224.1588099999</v>
      </c>
      <c r="L113" s="51"/>
      <c r="M113" s="162"/>
    </row>
    <row r="114" spans="1:13" s="41" customFormat="1" ht="15" customHeight="1" x14ac:dyDescent="0.3">
      <c r="A114" s="111" t="s">
        <v>30</v>
      </c>
      <c r="B114" s="51">
        <v>5355205.4855599999</v>
      </c>
      <c r="C114" s="161">
        <v>2554636.3135100002</v>
      </c>
      <c r="D114" s="51">
        <v>674660.96418000001</v>
      </c>
      <c r="E114" s="51">
        <v>682740.97895999986</v>
      </c>
      <c r="F114" s="51">
        <v>1315401.8911599999</v>
      </c>
      <c r="G114" s="51">
        <v>101310.91122999998</v>
      </c>
      <c r="H114" s="51"/>
      <c r="I114" s="51">
        <v>8752.4646600000015</v>
      </c>
      <c r="J114" s="51">
        <v>17701.961859999996</v>
      </c>
      <c r="K114" s="51">
        <v>-2082066.9920000001</v>
      </c>
      <c r="L114" s="51"/>
      <c r="M114" s="162"/>
    </row>
    <row r="115" spans="1:13" s="41" customFormat="1" ht="15" customHeight="1" x14ac:dyDescent="0.3">
      <c r="A115" s="111" t="s">
        <v>31</v>
      </c>
      <c r="B115" s="51">
        <v>4837179.8789300006</v>
      </c>
      <c r="C115" s="161">
        <v>2208081.8287900006</v>
      </c>
      <c r="D115" s="51">
        <v>594952.94843000011</v>
      </c>
      <c r="E115" s="51">
        <v>487140.70848999993</v>
      </c>
      <c r="F115" s="51">
        <v>1469355.0247200003</v>
      </c>
      <c r="G115" s="51">
        <v>57656.925510000001</v>
      </c>
      <c r="H115" s="51"/>
      <c r="I115" s="51">
        <v>87.188539999999989</v>
      </c>
      <c r="J115" s="51">
        <v>19905.254449999997</v>
      </c>
      <c r="K115" s="51">
        <v>-323493.02346</v>
      </c>
      <c r="L115" s="51"/>
      <c r="M115" s="162"/>
    </row>
    <row r="116" spans="1:13" s="41" customFormat="1" ht="15" customHeight="1" x14ac:dyDescent="0.3">
      <c r="A116" s="111" t="s">
        <v>32</v>
      </c>
      <c r="B116" s="51">
        <v>29608372.917489998</v>
      </c>
      <c r="C116" s="161">
        <v>13543304.975739997</v>
      </c>
      <c r="D116" s="51">
        <v>5046002.9610200012</v>
      </c>
      <c r="E116" s="51">
        <v>2040402.6154699996</v>
      </c>
      <c r="F116" s="51">
        <v>8214423.6405499997</v>
      </c>
      <c r="G116" s="51">
        <v>670828.78642999998</v>
      </c>
      <c r="H116" s="51"/>
      <c r="I116" s="51">
        <v>14108.9948</v>
      </c>
      <c r="J116" s="51">
        <v>79300.943480000002</v>
      </c>
      <c r="K116" s="51">
        <v>2656557.5551700098</v>
      </c>
      <c r="L116" s="51"/>
      <c r="M116" s="162"/>
    </row>
    <row r="117" spans="1:13" s="41" customFormat="1" ht="15" customHeight="1" x14ac:dyDescent="0.3">
      <c r="A117" s="111" t="s">
        <v>1181</v>
      </c>
      <c r="B117" s="51">
        <v>20335817.412780002</v>
      </c>
      <c r="C117" s="161">
        <v>9778030.7899800036</v>
      </c>
      <c r="D117" s="51">
        <v>2855838.2694999999</v>
      </c>
      <c r="E117" s="51">
        <v>1344080.97652</v>
      </c>
      <c r="F117" s="51">
        <v>5781587.8488799995</v>
      </c>
      <c r="G117" s="51">
        <v>427291.97053000005</v>
      </c>
      <c r="H117" s="51"/>
      <c r="I117" s="51">
        <v>24998.52547</v>
      </c>
      <c r="J117" s="51">
        <v>123989.03190000002</v>
      </c>
      <c r="K117" s="51">
        <v>-1853045.67881001</v>
      </c>
      <c r="L117" s="51"/>
      <c r="M117" s="162"/>
    </row>
    <row r="118" spans="1:13" s="41" customFormat="1" ht="15" customHeight="1" x14ac:dyDescent="0.3">
      <c r="A118" s="111" t="s">
        <v>563</v>
      </c>
      <c r="B118" s="51">
        <v>11655705.606000001</v>
      </c>
      <c r="C118" s="161">
        <v>5737918.8468200015</v>
      </c>
      <c r="D118" s="51">
        <v>1736678.8243800001</v>
      </c>
      <c r="E118" s="51">
        <v>962712.69676999969</v>
      </c>
      <c r="F118" s="51">
        <v>2866473.2861499996</v>
      </c>
      <c r="G118" s="51">
        <v>318550.32410000003</v>
      </c>
      <c r="H118" s="51"/>
      <c r="I118" s="51">
        <v>11168.844929999999</v>
      </c>
      <c r="J118" s="51">
        <v>22202.78285</v>
      </c>
      <c r="K118" s="51">
        <v>1365066.6638499999</v>
      </c>
      <c r="L118" s="51"/>
      <c r="M118" s="162"/>
    </row>
    <row r="119" spans="1:13" s="41" customFormat="1" ht="15" customHeight="1" x14ac:dyDescent="0.3">
      <c r="A119" s="160" t="s">
        <v>33</v>
      </c>
      <c r="B119" s="51">
        <v>8806486.8701499999</v>
      </c>
      <c r="C119" s="161">
        <v>4067567.3100200002</v>
      </c>
      <c r="D119" s="51">
        <v>1381579.3852299992</v>
      </c>
      <c r="E119" s="51">
        <v>761421.06673999992</v>
      </c>
      <c r="F119" s="51">
        <v>2474387.2933700001</v>
      </c>
      <c r="G119" s="51">
        <v>97857.851389999982</v>
      </c>
      <c r="H119" s="51"/>
      <c r="I119" s="51">
        <v>6021.4775500000005</v>
      </c>
      <c r="J119" s="51">
        <v>17652.485849999997</v>
      </c>
      <c r="K119" s="51">
        <v>-358256.66150000098</v>
      </c>
      <c r="L119" s="51"/>
      <c r="M119" s="162"/>
    </row>
    <row r="120" spans="1:13" s="41" customFormat="1" ht="15" customHeight="1" x14ac:dyDescent="0.3">
      <c r="A120" s="160" t="s">
        <v>34</v>
      </c>
      <c r="B120" s="51">
        <v>5868993.7189100012</v>
      </c>
      <c r="C120" s="161">
        <v>2531102.2058500005</v>
      </c>
      <c r="D120" s="51">
        <v>765086.32258000004</v>
      </c>
      <c r="E120" s="51">
        <v>652901.30450000009</v>
      </c>
      <c r="F120" s="51">
        <v>1668740.51257</v>
      </c>
      <c r="G120" s="51">
        <v>235271.71057</v>
      </c>
      <c r="H120" s="51"/>
      <c r="I120" s="51">
        <v>98.389340000000004</v>
      </c>
      <c r="J120" s="51">
        <v>15793.273500000001</v>
      </c>
      <c r="K120" s="51">
        <v>-1297471.7135900001</v>
      </c>
      <c r="L120" s="51"/>
      <c r="M120" s="162"/>
    </row>
    <row r="121" spans="1:13" s="41" customFormat="1" ht="15" customHeight="1" x14ac:dyDescent="0.3">
      <c r="A121" s="160" t="s">
        <v>35</v>
      </c>
      <c r="B121" s="51">
        <v>3558798.5689200009</v>
      </c>
      <c r="C121" s="161">
        <v>1744264.9942200002</v>
      </c>
      <c r="D121" s="51">
        <v>470109.24567000009</v>
      </c>
      <c r="E121" s="51">
        <v>273069.32769000001</v>
      </c>
      <c r="F121" s="51">
        <v>995231.81851000001</v>
      </c>
      <c r="G121" s="51">
        <v>75768.441489999997</v>
      </c>
      <c r="H121" s="51"/>
      <c r="I121" s="51">
        <v>-1075.8770799999998</v>
      </c>
      <c r="J121" s="51">
        <v>1430.6184200000002</v>
      </c>
      <c r="K121" s="51">
        <v>-1019349.78798</v>
      </c>
      <c r="L121" s="51"/>
      <c r="M121" s="162"/>
    </row>
    <row r="122" spans="1:13" s="41" customFormat="1" ht="15" customHeight="1" x14ac:dyDescent="0.3">
      <c r="A122" s="160" t="s">
        <v>36</v>
      </c>
      <c r="B122" s="51">
        <v>24601445.390219994</v>
      </c>
      <c r="C122" s="161">
        <v>11148765.006310001</v>
      </c>
      <c r="D122" s="51">
        <v>4221281.87904</v>
      </c>
      <c r="E122" s="51">
        <v>1710830.8988699999</v>
      </c>
      <c r="F122" s="51">
        <v>6964131.972289999</v>
      </c>
      <c r="G122" s="51">
        <v>437755.66747999995</v>
      </c>
      <c r="H122" s="51"/>
      <c r="I122" s="51">
        <v>8900.6974400000017</v>
      </c>
      <c r="J122" s="51">
        <v>109779.26879</v>
      </c>
      <c r="K122" s="51">
        <v>8265683.1601099996</v>
      </c>
      <c r="L122" s="51"/>
      <c r="M122" s="162"/>
    </row>
    <row r="123" spans="1:13" s="41" customFormat="1" ht="15" customHeight="1" x14ac:dyDescent="0.3">
      <c r="A123" s="160" t="s">
        <v>37</v>
      </c>
      <c r="B123" s="51">
        <v>3951601.5131599996</v>
      </c>
      <c r="C123" s="161">
        <v>1874792.8251599998</v>
      </c>
      <c r="D123" s="51">
        <v>481744.36943000014</v>
      </c>
      <c r="E123" s="51">
        <v>309377.7389</v>
      </c>
      <c r="F123" s="51">
        <v>1209522.2501300001</v>
      </c>
      <c r="G123" s="51">
        <v>55736.397910000014</v>
      </c>
      <c r="H123" s="51"/>
      <c r="I123" s="51">
        <v>-1242.52046</v>
      </c>
      <c r="J123" s="51">
        <v>21670.452089999999</v>
      </c>
      <c r="K123" s="51">
        <v>-202752.53482000102</v>
      </c>
      <c r="L123" s="51"/>
      <c r="M123" s="162"/>
    </row>
    <row r="124" spans="1:13" s="41" customFormat="1" ht="15" customHeight="1" x14ac:dyDescent="0.3">
      <c r="A124" s="160" t="s">
        <v>38</v>
      </c>
      <c r="B124" s="51">
        <v>11971394.78444</v>
      </c>
      <c r="C124" s="161">
        <v>5339872.8307200009</v>
      </c>
      <c r="D124" s="51">
        <v>1857601.2629299995</v>
      </c>
      <c r="E124" s="51">
        <v>935281.51359999995</v>
      </c>
      <c r="F124" s="51">
        <v>3613601.6438099998</v>
      </c>
      <c r="G124" s="51">
        <v>186401.84455000001</v>
      </c>
      <c r="H124" s="51"/>
      <c r="I124" s="51">
        <v>473.99622000000011</v>
      </c>
      <c r="J124" s="51">
        <v>38161.692609999998</v>
      </c>
      <c r="K124" s="51">
        <v>-246058.405269999</v>
      </c>
      <c r="L124" s="51"/>
      <c r="M124" s="162"/>
    </row>
    <row r="125" spans="1:13" s="41" customFormat="1" ht="15" customHeight="1" x14ac:dyDescent="0.3">
      <c r="A125" s="160" t="s">
        <v>39</v>
      </c>
      <c r="B125" s="51">
        <v>6124156.7478400003</v>
      </c>
      <c r="C125" s="161">
        <v>2530838.8062800001</v>
      </c>
      <c r="D125" s="51">
        <v>884658.52267000021</v>
      </c>
      <c r="E125" s="51">
        <v>606119.09342000005</v>
      </c>
      <c r="F125" s="51">
        <v>1936224.6045100002</v>
      </c>
      <c r="G125" s="51">
        <v>150697.88963999998</v>
      </c>
      <c r="H125" s="51"/>
      <c r="I125" s="51">
        <v>-3511.0421100000003</v>
      </c>
      <c r="J125" s="51">
        <v>19128.87343</v>
      </c>
      <c r="K125" s="51">
        <v>5665582.62563999</v>
      </c>
      <c r="L125" s="51"/>
      <c r="M125" s="162"/>
    </row>
    <row r="126" spans="1:13" s="41" customFormat="1" ht="15" customHeight="1" x14ac:dyDescent="0.3">
      <c r="A126" s="160" t="s">
        <v>40</v>
      </c>
      <c r="B126" s="51">
        <v>5027463.2176599987</v>
      </c>
      <c r="C126" s="161">
        <v>2773967.5133599993</v>
      </c>
      <c r="D126" s="51">
        <v>562301.50990000018</v>
      </c>
      <c r="E126" s="51">
        <v>465969.32257999998</v>
      </c>
      <c r="F126" s="51">
        <v>976404.03885999997</v>
      </c>
      <c r="G126" s="51">
        <v>187282.50215999997</v>
      </c>
      <c r="H126" s="51"/>
      <c r="I126" s="51">
        <v>52988.066760000002</v>
      </c>
      <c r="J126" s="51">
        <v>8550.26404</v>
      </c>
      <c r="K126" s="51">
        <v>2093690.2990900001</v>
      </c>
      <c r="L126" s="51"/>
      <c r="M126" s="162"/>
    </row>
    <row r="127" spans="1:13" s="41" customFormat="1" ht="15" customHeight="1" x14ac:dyDescent="0.3">
      <c r="A127" s="160" t="s">
        <v>41</v>
      </c>
      <c r="B127" s="51">
        <v>6916109.7482600017</v>
      </c>
      <c r="C127" s="161">
        <v>3107176.3583200001</v>
      </c>
      <c r="D127" s="51">
        <v>1071700.8975300002</v>
      </c>
      <c r="E127" s="51">
        <v>587923.42684000009</v>
      </c>
      <c r="F127" s="51">
        <v>2067116.5671099999</v>
      </c>
      <c r="G127" s="51">
        <v>65432.02421000001</v>
      </c>
      <c r="H127" s="51"/>
      <c r="I127" s="51">
        <v>6028.0281299999997</v>
      </c>
      <c r="J127" s="51">
        <v>10732.446120000001</v>
      </c>
      <c r="K127" s="51">
        <v>1558837.62757</v>
      </c>
      <c r="L127" s="51"/>
      <c r="M127" s="162"/>
    </row>
    <row r="128" spans="1:13" s="41" customFormat="1" ht="15" customHeight="1" x14ac:dyDescent="0.3">
      <c r="A128" s="160" t="s">
        <v>42</v>
      </c>
      <c r="B128" s="51">
        <v>10472712.122790001</v>
      </c>
      <c r="C128" s="161">
        <v>4486702.8388300017</v>
      </c>
      <c r="D128" s="51">
        <v>1931725.9518199998</v>
      </c>
      <c r="E128" s="51">
        <v>810037.13559000008</v>
      </c>
      <c r="F128" s="51">
        <v>2917467.2665399997</v>
      </c>
      <c r="G128" s="51">
        <v>277118.85248</v>
      </c>
      <c r="H128" s="51"/>
      <c r="I128" s="51">
        <v>2334.7044799999999</v>
      </c>
      <c r="J128" s="51">
        <v>47325.373050000002</v>
      </c>
      <c r="K128" s="51">
        <v>-1001753.14582</v>
      </c>
      <c r="L128" s="51"/>
      <c r="M128" s="162"/>
    </row>
    <row r="129" spans="1:18" s="41" customFormat="1" ht="15" customHeight="1" x14ac:dyDescent="0.3">
      <c r="A129" s="160" t="s">
        <v>43</v>
      </c>
      <c r="B129" s="51">
        <v>12795647.321429998</v>
      </c>
      <c r="C129" s="161">
        <v>5813378.8058199985</v>
      </c>
      <c r="D129" s="51">
        <v>1906944.9519399996</v>
      </c>
      <c r="E129" s="51">
        <v>1678326.82766</v>
      </c>
      <c r="F129" s="51">
        <v>3030060.5331100002</v>
      </c>
      <c r="G129" s="51">
        <v>279039.03406999999</v>
      </c>
      <c r="H129" s="51"/>
      <c r="I129" s="51">
        <v>13748.858779999999</v>
      </c>
      <c r="J129" s="51">
        <v>74148.31005</v>
      </c>
      <c r="K129" s="51">
        <v>-1391598.1658600001</v>
      </c>
      <c r="L129" s="51"/>
      <c r="M129" s="162"/>
    </row>
    <row r="130" spans="1:18" s="41" customFormat="1" ht="15" customHeight="1" x14ac:dyDescent="0.3">
      <c r="A130" s="160" t="s">
        <v>44</v>
      </c>
      <c r="B130" s="51">
        <v>3787740.8818199998</v>
      </c>
      <c r="C130" s="161">
        <v>1973385.7823899998</v>
      </c>
      <c r="D130" s="51">
        <v>417728.38609999995</v>
      </c>
      <c r="E130" s="51">
        <v>296037.47274</v>
      </c>
      <c r="F130" s="51">
        <v>1012213.9665100001</v>
      </c>
      <c r="G130" s="51">
        <v>68516.669629999989</v>
      </c>
      <c r="H130" s="51"/>
      <c r="I130" s="51">
        <v>6671.6511499999997</v>
      </c>
      <c r="J130" s="51">
        <v>13186.953299999999</v>
      </c>
      <c r="K130" s="51">
        <v>-535210.61401999998</v>
      </c>
      <c r="L130" s="51"/>
      <c r="M130" s="162"/>
    </row>
    <row r="131" spans="1:18" s="41" customFormat="1" ht="15" customHeight="1" x14ac:dyDescent="0.3">
      <c r="A131" s="160" t="s">
        <v>45</v>
      </c>
      <c r="B131" s="51">
        <v>12193612.600430001</v>
      </c>
      <c r="C131" s="161">
        <v>5304194.0566999996</v>
      </c>
      <c r="D131" s="51">
        <v>1813461.9337500001</v>
      </c>
      <c r="E131" s="51">
        <v>1255707.5687299999</v>
      </c>
      <c r="F131" s="51">
        <v>3388270.9264300005</v>
      </c>
      <c r="G131" s="51">
        <v>378030.83932999999</v>
      </c>
      <c r="H131" s="51"/>
      <c r="I131" s="51">
        <v>12347.137349999999</v>
      </c>
      <c r="J131" s="51">
        <v>41600.138140000003</v>
      </c>
      <c r="K131" s="51">
        <v>588266.75926999899</v>
      </c>
      <c r="L131" s="51"/>
      <c r="M131" s="162"/>
    </row>
    <row r="132" spans="1:18" s="41" customFormat="1" ht="15" customHeight="1" x14ac:dyDescent="0.3">
      <c r="A132" s="160" t="s">
        <v>46</v>
      </c>
      <c r="B132" s="51">
        <v>2464960.6343399994</v>
      </c>
      <c r="C132" s="161">
        <v>1263501.3155599996</v>
      </c>
      <c r="D132" s="51">
        <v>304343.81052</v>
      </c>
      <c r="E132" s="51">
        <v>232625.00217000002</v>
      </c>
      <c r="F132" s="51">
        <v>635408.72317999986</v>
      </c>
      <c r="G132" s="51">
        <v>23360.555850000001</v>
      </c>
      <c r="H132" s="51"/>
      <c r="I132" s="51">
        <v>624.54058999999984</v>
      </c>
      <c r="J132" s="51">
        <v>5096.6864700000006</v>
      </c>
      <c r="K132" s="51">
        <v>-634144.38386999897</v>
      </c>
      <c r="L132" s="51"/>
      <c r="M132" s="162"/>
    </row>
    <row r="133" spans="1:18" s="41" customFormat="1" ht="15" customHeight="1" x14ac:dyDescent="0.3">
      <c r="A133" s="160" t="s">
        <v>47</v>
      </c>
      <c r="B133" s="51">
        <v>10675349.970050002</v>
      </c>
      <c r="C133" s="161">
        <v>4866008.9874000009</v>
      </c>
      <c r="D133" s="51">
        <v>1668641.7707</v>
      </c>
      <c r="E133" s="51">
        <v>801158.74468</v>
      </c>
      <c r="F133" s="51">
        <v>3143020.5849299994</v>
      </c>
      <c r="G133" s="51">
        <v>131098.05321000001</v>
      </c>
      <c r="H133" s="51"/>
      <c r="I133" s="51">
        <v>22976.996300000006</v>
      </c>
      <c r="J133" s="51">
        <v>42444.832829999999</v>
      </c>
      <c r="K133" s="51">
        <v>-1891371.8882299999</v>
      </c>
      <c r="L133" s="51"/>
      <c r="M133" s="162"/>
    </row>
    <row r="134" spans="1:18" s="41" customFormat="1" ht="15" customHeight="1" x14ac:dyDescent="0.3">
      <c r="A134" s="160" t="s">
        <v>48</v>
      </c>
      <c r="B134" s="51">
        <v>7452495.43542</v>
      </c>
      <c r="C134" s="161">
        <v>3710273.7774</v>
      </c>
      <c r="D134" s="51">
        <v>862916.67650000041</v>
      </c>
      <c r="E134" s="51">
        <v>417433.66331999999</v>
      </c>
      <c r="F134" s="51">
        <v>2261978.2670999998</v>
      </c>
      <c r="G134" s="51">
        <v>146516.59722</v>
      </c>
      <c r="H134" s="51"/>
      <c r="I134" s="51">
        <v>-1389.8559700000003</v>
      </c>
      <c r="J134" s="51">
        <v>54766.309850000005</v>
      </c>
      <c r="K134" s="51">
        <v>-2262488.67833</v>
      </c>
      <c r="L134" s="51"/>
      <c r="M134" s="162"/>
    </row>
    <row r="135" spans="1:18" s="41" customFormat="1" ht="15" customHeight="1" x14ac:dyDescent="0.3">
      <c r="A135" s="160" t="s">
        <v>49</v>
      </c>
      <c r="B135" s="51">
        <v>8024128.5802100012</v>
      </c>
      <c r="C135" s="161">
        <v>4020760.174670001</v>
      </c>
      <c r="D135" s="51">
        <v>1149436.1785799998</v>
      </c>
      <c r="E135" s="51">
        <v>633097.63571000006</v>
      </c>
      <c r="F135" s="51">
        <v>2048453.2324699999</v>
      </c>
      <c r="G135" s="51">
        <v>142640.81454999998</v>
      </c>
      <c r="H135" s="51"/>
      <c r="I135" s="51">
        <v>1933.7188599999999</v>
      </c>
      <c r="J135" s="51">
        <v>27806.825370000002</v>
      </c>
      <c r="K135" s="51">
        <v>-1823960.5611399999</v>
      </c>
      <c r="L135" s="51"/>
      <c r="M135" s="162"/>
    </row>
    <row r="136" spans="1:18" s="41" customFormat="1" ht="15" customHeight="1" thickBot="1" x14ac:dyDescent="0.35">
      <c r="A136" s="160" t="s">
        <v>50</v>
      </c>
      <c r="B136" s="51">
        <v>3403542.3908600006</v>
      </c>
      <c r="C136" s="161">
        <v>1541309.3670800007</v>
      </c>
      <c r="D136" s="51">
        <v>563956.2424600001</v>
      </c>
      <c r="E136" s="51">
        <v>315180.95861000009</v>
      </c>
      <c r="F136" s="51">
        <v>889748.14523000002</v>
      </c>
      <c r="G136" s="51">
        <v>76027.256120000005</v>
      </c>
      <c r="H136" s="51"/>
      <c r="I136" s="51">
        <v>-1709.58214</v>
      </c>
      <c r="J136" s="51">
        <v>19030.003499999999</v>
      </c>
      <c r="K136" s="51">
        <v>321803.27457000001</v>
      </c>
      <c r="L136" s="51"/>
      <c r="M136" s="162"/>
    </row>
    <row r="137" spans="1:18" s="41" customFormat="1" ht="8.25" customHeight="1" thickTop="1" x14ac:dyDescent="0.3">
      <c r="A137" s="164"/>
      <c r="B137" s="113"/>
      <c r="C137" s="113"/>
      <c r="D137" s="113"/>
      <c r="E137" s="113"/>
      <c r="F137" s="113"/>
      <c r="G137" s="113"/>
      <c r="H137" s="113"/>
      <c r="I137" s="113"/>
      <c r="J137" s="113"/>
      <c r="K137" s="113"/>
    </row>
    <row r="138" spans="1:18" s="41" customFormat="1" ht="15" customHeight="1" x14ac:dyDescent="0.3">
      <c r="A138" s="931" t="s">
        <v>513</v>
      </c>
      <c r="B138" s="931"/>
      <c r="C138" s="931"/>
      <c r="D138" s="931"/>
      <c r="E138" s="931"/>
      <c r="F138" s="931"/>
      <c r="G138" s="931"/>
      <c r="H138" s="931"/>
      <c r="I138" s="931"/>
      <c r="J138" s="931"/>
      <c r="K138" s="931"/>
      <c r="L138" s="57"/>
      <c r="M138" s="54"/>
      <c r="N138" s="55"/>
      <c r="O138" s="56"/>
      <c r="P138" s="55"/>
      <c r="Q138" s="54"/>
      <c r="R138" s="54"/>
    </row>
    <row r="139" spans="1:18" s="41" customFormat="1" x14ac:dyDescent="0.3">
      <c r="A139" s="931" t="s">
        <v>575</v>
      </c>
      <c r="B139" s="931"/>
      <c r="C139" s="931"/>
      <c r="D139" s="931"/>
      <c r="E139" s="931"/>
      <c r="F139" s="931"/>
      <c r="G139" s="931"/>
      <c r="H139" s="931"/>
      <c r="I139" s="931"/>
      <c r="J139" s="931"/>
      <c r="K139" s="931"/>
      <c r="L139" s="165"/>
      <c r="M139" s="57"/>
      <c r="N139" s="57"/>
      <c r="O139" s="57"/>
      <c r="P139" s="57"/>
      <c r="Q139" s="57"/>
      <c r="R139" s="57"/>
    </row>
    <row r="140" spans="1:18" s="41" customFormat="1" x14ac:dyDescent="0.3">
      <c r="A140" s="1207" t="s">
        <v>1371</v>
      </c>
      <c r="B140" s="1207"/>
      <c r="C140" s="1207"/>
      <c r="D140" s="1207"/>
      <c r="E140" s="1207"/>
      <c r="F140" s="1207"/>
      <c r="G140" s="1207"/>
      <c r="H140" s="1207"/>
      <c r="I140" s="1207"/>
      <c r="J140" s="1207"/>
      <c r="K140" s="1207"/>
      <c r="M140" s="58"/>
      <c r="N140" s="58"/>
      <c r="O140" s="58"/>
      <c r="P140" s="58"/>
      <c r="Q140" s="58"/>
      <c r="R140" s="58"/>
    </row>
    <row r="141" spans="1:18" s="41" customFormat="1" ht="15" customHeight="1" x14ac:dyDescent="0.3"/>
    <row r="142" spans="1:18" s="41" customFormat="1" ht="23.25" hidden="1" customHeight="1" x14ac:dyDescent="0.3">
      <c r="L142" s="31"/>
      <c r="M142" s="31"/>
      <c r="N142" s="31"/>
      <c r="O142" s="31"/>
      <c r="P142" s="31"/>
      <c r="Q142" s="31"/>
    </row>
  </sheetData>
  <mergeCells count="36">
    <mergeCell ref="A140:K140"/>
    <mergeCell ref="A3:J3"/>
    <mergeCell ref="A5:B7"/>
    <mergeCell ref="C5:C7"/>
    <mergeCell ref="D5:E6"/>
    <mergeCell ref="F5:F7"/>
    <mergeCell ref="G5:G7"/>
    <mergeCell ref="H5:H7"/>
    <mergeCell ref="I5:I7"/>
    <mergeCell ref="A83:F83"/>
    <mergeCell ref="A84:F84"/>
    <mergeCell ref="A85:F86"/>
    <mergeCell ref="A90:K90"/>
    <mergeCell ref="A92:A97"/>
    <mergeCell ref="B41:B42"/>
    <mergeCell ref="I94:I97"/>
    <mergeCell ref="A139:K139"/>
    <mergeCell ref="C41:D41"/>
    <mergeCell ref="E41:F41"/>
    <mergeCell ref="A39:F39"/>
    <mergeCell ref="A138:K138"/>
    <mergeCell ref="A2:J2"/>
    <mergeCell ref="C92:E93"/>
    <mergeCell ref="F92:F93"/>
    <mergeCell ref="G92:J93"/>
    <mergeCell ref="K92:K97"/>
    <mergeCell ref="B94:B97"/>
    <mergeCell ref="C94:C97"/>
    <mergeCell ref="D94:D97"/>
    <mergeCell ref="E94:E97"/>
    <mergeCell ref="F94:F97"/>
    <mergeCell ref="G94:G97"/>
    <mergeCell ref="H94:H97"/>
    <mergeCell ref="J94:J97"/>
    <mergeCell ref="A35:J35"/>
    <mergeCell ref="A41:A42"/>
  </mergeCells>
  <pageMargins left="0.15748031496062992" right="0.15748031496062992" top="0.74803149606299213" bottom="0.74803149606299213" header="0.31496062992125984" footer="0.31496062992125984"/>
  <pageSetup scale="85" orientation="landscape"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Z148"/>
  <sheetViews>
    <sheetView showGridLines="0" zoomScaleNormal="100" workbookViewId="0"/>
  </sheetViews>
  <sheetFormatPr baseColWidth="10" defaultColWidth="0" defaultRowHeight="15" zeroHeight="1" x14ac:dyDescent="0.3"/>
  <cols>
    <col min="1" max="1" width="1.7109375" style="41" customWidth="1"/>
    <col min="2" max="2" width="35.5703125" style="41" customWidth="1"/>
    <col min="3" max="4" width="15.28515625" style="41" customWidth="1"/>
    <col min="5" max="5" width="14.5703125" style="41" customWidth="1"/>
    <col min="6" max="6" width="15.85546875" style="41" customWidth="1"/>
    <col min="7" max="7" width="14.42578125" style="41" customWidth="1"/>
    <col min="8" max="8" width="14.7109375" style="41" customWidth="1"/>
    <col min="9" max="9" width="13.140625" style="41" customWidth="1"/>
    <col min="10" max="10" width="15.42578125" style="41" customWidth="1"/>
    <col min="11" max="11" width="13.7109375" style="41" customWidth="1"/>
    <col min="12" max="12" width="16.28515625" style="41" customWidth="1"/>
    <col min="13" max="13" width="15.42578125" style="41" bestFit="1" customWidth="1"/>
    <col min="14" max="14" width="12.140625" style="41" customWidth="1"/>
    <col min="15" max="15" width="11.42578125" style="41" customWidth="1"/>
    <col min="16" max="16" width="14.85546875" style="41" customWidth="1"/>
    <col min="17" max="17" width="4.140625" style="41" customWidth="1"/>
    <col min="18" max="16384" width="11.42578125" style="41" hidden="1"/>
  </cols>
  <sheetData>
    <row r="1" spans="1:26" s="37" customFormat="1" ht="15" customHeight="1" x14ac:dyDescent="0.3">
      <c r="A1" s="131"/>
      <c r="B1" s="36"/>
      <c r="C1" s="132"/>
      <c r="D1" s="132"/>
      <c r="E1" s="132"/>
      <c r="F1" s="132"/>
      <c r="G1" s="132"/>
      <c r="H1" s="132"/>
      <c r="I1" s="132"/>
      <c r="J1" s="132"/>
    </row>
    <row r="2" spans="1:26" s="38" customFormat="1" ht="15" customHeight="1" x14ac:dyDescent="0.3">
      <c r="A2" s="1206" t="s">
        <v>545</v>
      </c>
      <c r="B2" s="1206"/>
      <c r="C2" s="1206"/>
      <c r="D2" s="1206"/>
      <c r="E2" s="1206"/>
      <c r="F2" s="1206"/>
      <c r="G2" s="1206"/>
      <c r="H2" s="1206"/>
      <c r="I2" s="1206"/>
      <c r="J2" s="1206"/>
      <c r="K2" s="870"/>
      <c r="L2" s="870"/>
      <c r="M2" s="870"/>
      <c r="N2" s="870"/>
      <c r="O2" s="870"/>
      <c r="P2" s="870"/>
      <c r="Q2" s="630"/>
      <c r="R2" s="630"/>
      <c r="S2" s="630"/>
      <c r="T2" s="630"/>
      <c r="U2" s="630"/>
      <c r="V2" s="630"/>
      <c r="W2" s="630"/>
      <c r="X2" s="630"/>
      <c r="Y2" s="630"/>
      <c r="Z2" s="630"/>
    </row>
    <row r="3" spans="1:26" s="636" customFormat="1" ht="35.1" customHeight="1" x14ac:dyDescent="0.35">
      <c r="A3" s="1121" t="s">
        <v>1324</v>
      </c>
      <c r="B3" s="915"/>
      <c r="C3" s="915"/>
      <c r="D3" s="915"/>
      <c r="E3" s="915"/>
      <c r="F3" s="915"/>
      <c r="G3" s="915"/>
      <c r="H3" s="915"/>
      <c r="I3" s="915"/>
      <c r="J3" s="915"/>
    </row>
    <row r="4" spans="1:26" s="636" customFormat="1" ht="15.75" customHeight="1" thickBot="1" x14ac:dyDescent="0.4">
      <c r="A4" s="874"/>
      <c r="B4" s="635"/>
      <c r="C4" s="635"/>
      <c r="D4" s="635"/>
      <c r="E4" s="635"/>
      <c r="F4" s="635"/>
      <c r="G4" s="635"/>
      <c r="H4" s="635"/>
      <c r="I4" s="635"/>
      <c r="J4" s="635"/>
    </row>
    <row r="5" spans="1:26" ht="12.75" customHeight="1" thickTop="1" thickBot="1" x14ac:dyDescent="0.35">
      <c r="A5" s="916" t="s">
        <v>53</v>
      </c>
      <c r="B5" s="916"/>
      <c r="C5" s="917" t="s">
        <v>235</v>
      </c>
      <c r="D5" s="1230" t="s">
        <v>140</v>
      </c>
      <c r="E5" s="1230"/>
      <c r="F5" s="917" t="s">
        <v>236</v>
      </c>
      <c r="G5" s="917" t="s">
        <v>237</v>
      </c>
      <c r="H5" s="917" t="s">
        <v>238</v>
      </c>
      <c r="I5" s="917" t="s">
        <v>239</v>
      </c>
      <c r="J5" s="921" t="s">
        <v>18</v>
      </c>
    </row>
    <row r="6" spans="1:26" ht="16.5" thickTop="1" thickBot="1" x14ac:dyDescent="0.35">
      <c r="A6" s="916"/>
      <c r="B6" s="916"/>
      <c r="C6" s="917"/>
      <c r="D6" s="1231"/>
      <c r="E6" s="1231"/>
      <c r="F6" s="917"/>
      <c r="G6" s="917"/>
      <c r="H6" s="917"/>
      <c r="I6" s="917"/>
      <c r="J6" s="922"/>
    </row>
    <row r="7" spans="1:26" ht="24.75" customHeight="1" thickTop="1" thickBot="1" x14ac:dyDescent="0.35">
      <c r="A7" s="916"/>
      <c r="B7" s="916"/>
      <c r="C7" s="917"/>
      <c r="D7" s="206" t="s">
        <v>240</v>
      </c>
      <c r="E7" s="206" t="s">
        <v>241</v>
      </c>
      <c r="F7" s="917"/>
      <c r="G7" s="917"/>
      <c r="H7" s="917"/>
      <c r="I7" s="917"/>
      <c r="J7" s="923"/>
    </row>
    <row r="8" spans="1:26" ht="15" customHeight="1" thickTop="1" x14ac:dyDescent="0.3">
      <c r="A8" s="65"/>
      <c r="B8" s="133" t="s">
        <v>444</v>
      </c>
      <c r="C8" s="67"/>
      <c r="D8" s="65"/>
      <c r="E8" s="65"/>
      <c r="F8" s="65"/>
      <c r="G8" s="67"/>
      <c r="H8" s="67"/>
      <c r="I8" s="65"/>
      <c r="J8" s="65"/>
    </row>
    <row r="9" spans="1:26" ht="15" customHeight="1" x14ac:dyDescent="0.3">
      <c r="A9" s="134"/>
      <c r="B9" s="135" t="s">
        <v>532</v>
      </c>
      <c r="C9" s="136"/>
      <c r="D9" s="137"/>
      <c r="E9" s="136"/>
      <c r="F9" s="136"/>
      <c r="G9" s="136"/>
      <c r="H9" s="136"/>
      <c r="I9" s="136"/>
      <c r="J9" s="138"/>
    </row>
    <row r="10" spans="1:26" ht="15" customHeight="1" x14ac:dyDescent="0.3">
      <c r="A10" s="139"/>
      <c r="B10" s="139" t="s">
        <v>523</v>
      </c>
      <c r="C10" s="140">
        <v>45696620.852760002</v>
      </c>
      <c r="D10" s="141">
        <v>248288897.49946001</v>
      </c>
      <c r="E10" s="140">
        <v>38270830.755070001</v>
      </c>
      <c r="F10" s="140">
        <v>286559728.25453001</v>
      </c>
      <c r="G10" s="141">
        <v>63332974.584530003</v>
      </c>
      <c r="H10" s="140">
        <v>24471915.477559999</v>
      </c>
      <c r="I10" s="141">
        <v>3147700.1192700001</v>
      </c>
      <c r="J10" s="140">
        <f>+C10+F10+G10+H10+I10</f>
        <v>423208939.28865004</v>
      </c>
      <c r="K10" s="140"/>
      <c r="L10" s="142"/>
      <c r="M10" s="143"/>
      <c r="N10" s="142"/>
    </row>
    <row r="11" spans="1:26" ht="15" customHeight="1" x14ac:dyDescent="0.3">
      <c r="B11" s="139" t="s">
        <v>464</v>
      </c>
      <c r="C11" s="140">
        <v>43209.355060000002</v>
      </c>
      <c r="D11" s="140">
        <v>669728.25544199999</v>
      </c>
      <c r="E11" s="140">
        <v>216589.20068000001</v>
      </c>
      <c r="F11" s="140">
        <v>886317.456122</v>
      </c>
      <c r="G11" s="141">
        <v>10.537280000000001</v>
      </c>
      <c r="H11" s="140">
        <v>370031.79323000001</v>
      </c>
      <c r="I11" s="140">
        <v>31836.813190000001</v>
      </c>
      <c r="J11" s="140">
        <f>+C11+F11+G11+H11+I11</f>
        <v>1331405.9548819999</v>
      </c>
      <c r="K11" s="140"/>
      <c r="L11" s="142"/>
      <c r="M11" s="143"/>
      <c r="N11" s="142"/>
    </row>
    <row r="12" spans="1:26" ht="15" customHeight="1" x14ac:dyDescent="0.3">
      <c r="A12" s="135"/>
      <c r="B12" s="135" t="s">
        <v>526</v>
      </c>
      <c r="C12" s="140"/>
      <c r="D12" s="140"/>
      <c r="E12" s="140"/>
      <c r="F12" s="140"/>
      <c r="G12" s="141"/>
      <c r="H12" s="140"/>
      <c r="I12" s="140"/>
      <c r="J12" s="140">
        <f>+C12+F12+G12+H12+I12</f>
        <v>0</v>
      </c>
      <c r="K12" s="140"/>
      <c r="L12" s="142"/>
      <c r="N12" s="142"/>
    </row>
    <row r="13" spans="1:26" ht="15" customHeight="1" x14ac:dyDescent="0.3">
      <c r="B13" s="139" t="s">
        <v>466</v>
      </c>
      <c r="C13" s="140">
        <v>4224594.2385299997</v>
      </c>
      <c r="D13" s="140">
        <v>4876830</v>
      </c>
      <c r="E13" s="140">
        <v>297211</v>
      </c>
      <c r="F13" s="140">
        <v>5174041</v>
      </c>
      <c r="G13" s="141">
        <v>3603158</v>
      </c>
      <c r="H13" s="140">
        <v>30781.848999999998</v>
      </c>
      <c r="I13" s="140">
        <v>34089.83109</v>
      </c>
      <c r="J13" s="140">
        <v>13066665.28239</v>
      </c>
      <c r="K13" s="140"/>
      <c r="L13" s="142"/>
      <c r="M13" s="143"/>
      <c r="N13" s="142"/>
    </row>
    <row r="14" spans="1:26" ht="15" customHeight="1" thickBot="1" x14ac:dyDescent="0.35">
      <c r="B14" s="139" t="s">
        <v>524</v>
      </c>
      <c r="C14" s="140">
        <v>1070426.2451200001</v>
      </c>
      <c r="D14" s="140">
        <v>10017682.56443</v>
      </c>
      <c r="E14" s="140">
        <v>954970.24393</v>
      </c>
      <c r="F14" s="140">
        <v>10972652.808360001</v>
      </c>
      <c r="G14" s="141">
        <v>2252803.1741800001</v>
      </c>
      <c r="H14" s="140">
        <v>673870.56284000003</v>
      </c>
      <c r="I14" s="140">
        <v>131524.15719999999</v>
      </c>
      <c r="J14" s="140">
        <f>+C14+F14+G14+H14+I14</f>
        <v>15101276.947699999</v>
      </c>
      <c r="K14" s="140"/>
      <c r="L14" s="142"/>
      <c r="M14" s="143"/>
      <c r="N14" s="142"/>
    </row>
    <row r="15" spans="1:26" ht="26.25" customHeight="1" thickBot="1" x14ac:dyDescent="0.35">
      <c r="A15" s="144"/>
      <c r="B15" s="80" t="s">
        <v>533</v>
      </c>
      <c r="C15" s="833">
        <v>51034850.291469999</v>
      </c>
      <c r="D15" s="833">
        <f t="shared" ref="D15:I15" si="0">SUM(D10:D14)</f>
        <v>263853138.319332</v>
      </c>
      <c r="E15" s="833">
        <f t="shared" si="0"/>
        <v>39739601.199680001</v>
      </c>
      <c r="F15" s="836">
        <v>303592739.41901201</v>
      </c>
      <c r="G15" s="836">
        <v>69188947</v>
      </c>
      <c r="H15" s="833">
        <f t="shared" si="0"/>
        <v>25546599.682629999</v>
      </c>
      <c r="I15" s="833">
        <f t="shared" si="0"/>
        <v>3345150.92075</v>
      </c>
      <c r="J15" s="833">
        <f>+J10+J11+J12+J13+J14</f>
        <v>452708287.47362208</v>
      </c>
      <c r="K15" s="51"/>
      <c r="L15" s="142"/>
      <c r="M15" s="143"/>
      <c r="N15" s="142"/>
    </row>
    <row r="16" spans="1:26" ht="15" customHeight="1" x14ac:dyDescent="0.3">
      <c r="A16" s="134"/>
      <c r="B16" s="134"/>
      <c r="C16" s="140"/>
      <c r="D16" s="140"/>
      <c r="E16" s="140"/>
      <c r="F16" s="140"/>
      <c r="G16" s="140"/>
      <c r="H16" s="140"/>
      <c r="I16" s="140"/>
      <c r="J16" s="140"/>
    </row>
    <row r="17" spans="1:14" ht="15" customHeight="1" x14ac:dyDescent="0.3">
      <c r="A17" s="134"/>
      <c r="B17" s="135" t="s">
        <v>452</v>
      </c>
      <c r="C17" s="140"/>
      <c r="D17" s="140"/>
      <c r="E17" s="140"/>
      <c r="F17" s="140"/>
      <c r="G17" s="140"/>
      <c r="H17" s="140"/>
      <c r="I17" s="140"/>
      <c r="J17" s="140"/>
    </row>
    <row r="18" spans="1:14" ht="15" customHeight="1" x14ac:dyDescent="0.3">
      <c r="A18" s="145"/>
      <c r="B18" s="145" t="s">
        <v>453</v>
      </c>
      <c r="C18" s="140"/>
      <c r="D18" s="140"/>
      <c r="E18" s="140"/>
      <c r="F18" s="140"/>
      <c r="G18" s="140"/>
      <c r="H18" s="140"/>
      <c r="I18" s="140"/>
      <c r="J18" s="140"/>
    </row>
    <row r="19" spans="1:14" ht="15" customHeight="1" x14ac:dyDescent="0.3">
      <c r="B19" s="146" t="s">
        <v>534</v>
      </c>
      <c r="C19" s="140">
        <v>8947536.6974800006</v>
      </c>
      <c r="D19" s="140">
        <v>126843780.47208998</v>
      </c>
      <c r="E19" s="140">
        <v>39263908.864560015</v>
      </c>
      <c r="F19" s="140">
        <v>166107690</v>
      </c>
      <c r="G19" s="140">
        <v>1118425.3036499999</v>
      </c>
      <c r="H19" s="140">
        <v>5016258.4213300003</v>
      </c>
      <c r="I19" s="140">
        <v>5726477.0458500013</v>
      </c>
      <c r="J19" s="140">
        <f>SUM(C19+F19+G19+H19+I19)</f>
        <v>186916387.46831</v>
      </c>
      <c r="K19" s="51"/>
      <c r="L19" s="142"/>
      <c r="M19" s="143"/>
      <c r="N19" s="142"/>
    </row>
    <row r="20" spans="1:14" ht="15" customHeight="1" x14ac:dyDescent="0.3">
      <c r="B20" s="145" t="s">
        <v>462</v>
      </c>
      <c r="C20" s="140">
        <v>2418622.1291100001</v>
      </c>
      <c r="D20" s="140">
        <v>40559292.603529982</v>
      </c>
      <c r="E20" s="140">
        <v>12941908.056060003</v>
      </c>
      <c r="F20" s="140">
        <v>53501200</v>
      </c>
      <c r="G20" s="140">
        <v>16682.350609999998</v>
      </c>
      <c r="H20" s="140">
        <v>371021.98694999999</v>
      </c>
      <c r="I20" s="140">
        <v>1907144.224320001</v>
      </c>
      <c r="J20" s="140">
        <v>58214670</v>
      </c>
      <c r="K20" s="51"/>
      <c r="L20" s="142"/>
      <c r="M20" s="143"/>
      <c r="N20" s="142"/>
    </row>
    <row r="21" spans="1:14" ht="15" customHeight="1" x14ac:dyDescent="0.3">
      <c r="A21" s="139"/>
      <c r="B21" s="139" t="s">
        <v>114</v>
      </c>
      <c r="C21" s="140">
        <v>1042126.5946600001</v>
      </c>
      <c r="D21" s="140">
        <v>18623840.627999999</v>
      </c>
      <c r="E21" s="140">
        <v>6062653.1889900006</v>
      </c>
      <c r="F21" s="140">
        <v>24686493.816990003</v>
      </c>
      <c r="G21" s="140">
        <v>69151.519419999997</v>
      </c>
      <c r="H21" s="140">
        <v>11507005.414790004</v>
      </c>
      <c r="I21" s="140">
        <v>900797.48698000016</v>
      </c>
      <c r="J21" s="140">
        <f t="shared" ref="J21:J32" si="1">SUM(C21+F21+G21+H21+I21)</f>
        <v>38205574.832840003</v>
      </c>
      <c r="K21" s="51"/>
      <c r="L21" s="142"/>
      <c r="M21" s="143"/>
      <c r="N21" s="142"/>
    </row>
    <row r="22" spans="1:14" ht="37.5" customHeight="1" x14ac:dyDescent="0.3">
      <c r="A22" s="147"/>
      <c r="B22" s="147" t="s">
        <v>536</v>
      </c>
      <c r="C22" s="140"/>
      <c r="D22" s="140"/>
      <c r="E22" s="140"/>
      <c r="F22" s="140"/>
      <c r="G22" s="140"/>
      <c r="H22" s="140"/>
      <c r="I22" s="140"/>
      <c r="J22" s="140"/>
    </row>
    <row r="23" spans="1:14" ht="15" customHeight="1" x14ac:dyDescent="0.3">
      <c r="A23" s="147"/>
      <c r="B23" s="147" t="s">
        <v>539</v>
      </c>
      <c r="C23" s="140">
        <v>8827776.4987799991</v>
      </c>
      <c r="D23" s="140">
        <v>13205217.509330001</v>
      </c>
      <c r="E23" s="140">
        <v>0</v>
      </c>
      <c r="F23" s="140">
        <v>13205217.509330001</v>
      </c>
      <c r="G23" s="140">
        <v>9860174.8912799992</v>
      </c>
      <c r="H23" s="140">
        <v>0</v>
      </c>
      <c r="I23" s="140"/>
      <c r="J23" s="140">
        <f>+C23+F23+G23</f>
        <v>31893168.899390001</v>
      </c>
    </row>
    <row r="24" spans="1:14" ht="15" customHeight="1" x14ac:dyDescent="0.3">
      <c r="A24" s="147"/>
      <c r="B24" s="147" t="s">
        <v>528</v>
      </c>
      <c r="C24" s="140">
        <v>20331.534469999999</v>
      </c>
      <c r="D24" s="140">
        <v>1900972.3024499998</v>
      </c>
      <c r="E24" s="140">
        <v>101983.62872000001</v>
      </c>
      <c r="F24" s="140">
        <v>2002955.45</v>
      </c>
      <c r="G24" s="140">
        <v>4.9140100000000002</v>
      </c>
      <c r="H24" s="140">
        <v>99820.435400000002</v>
      </c>
      <c r="I24" s="140">
        <v>14991.52497</v>
      </c>
      <c r="J24" s="140">
        <v>2138104</v>
      </c>
    </row>
    <row r="25" spans="1:14" ht="15" customHeight="1" x14ac:dyDescent="0.3">
      <c r="A25" s="145"/>
      <c r="B25" s="145" t="s">
        <v>456</v>
      </c>
      <c r="C25" s="140">
        <v>3962756.3453200003</v>
      </c>
      <c r="D25" s="140">
        <v>55966009.862489998</v>
      </c>
      <c r="E25" s="140">
        <v>17307266.708669998</v>
      </c>
      <c r="F25" s="140">
        <v>73273276.571160018</v>
      </c>
      <c r="G25" s="140">
        <v>520473</v>
      </c>
      <c r="H25" s="140">
        <v>2235670.665120001</v>
      </c>
      <c r="I25" s="140">
        <v>2524007</v>
      </c>
      <c r="J25" s="140">
        <f>SUM(C25+F25+G25+H25+I25)</f>
        <v>82516183.581600025</v>
      </c>
      <c r="K25" s="148"/>
      <c r="L25" s="142"/>
      <c r="M25" s="143"/>
      <c r="N25" s="142"/>
    </row>
    <row r="26" spans="1:14" ht="15" customHeight="1" x14ac:dyDescent="0.3">
      <c r="A26" s="145"/>
      <c r="B26" s="145" t="s">
        <v>535</v>
      </c>
      <c r="C26" s="140">
        <v>818.76992000000007</v>
      </c>
      <c r="D26" s="140">
        <v>13239.328720000001</v>
      </c>
      <c r="E26" s="140">
        <v>4127.78215</v>
      </c>
      <c r="F26" s="140">
        <v>17367.11087</v>
      </c>
      <c r="G26" s="140">
        <v>0.15730000000000002</v>
      </c>
      <c r="H26" s="140">
        <v>1107.0092</v>
      </c>
      <c r="I26" s="140">
        <v>606.95270999999991</v>
      </c>
      <c r="J26" s="140">
        <f>SUM(C26+F26+G26+H26+I26)</f>
        <v>19900</v>
      </c>
      <c r="K26" s="148"/>
      <c r="L26" s="142"/>
      <c r="M26" s="143"/>
      <c r="N26" s="142"/>
    </row>
    <row r="27" spans="1:14" ht="15" customHeight="1" x14ac:dyDescent="0.3">
      <c r="A27" s="145"/>
      <c r="B27" s="145" t="s">
        <v>537</v>
      </c>
      <c r="C27" s="140">
        <v>4005.0604800000001</v>
      </c>
      <c r="D27" s="140">
        <v>65010.767439999996</v>
      </c>
      <c r="E27" s="140">
        <v>20212.594679999998</v>
      </c>
      <c r="F27" s="140">
        <v>85223.362120000005</v>
      </c>
      <c r="G27" s="140">
        <v>0.43959000000000004</v>
      </c>
      <c r="H27" s="140">
        <v>5440.1297000000004</v>
      </c>
      <c r="I27" s="140">
        <v>2972.15841</v>
      </c>
      <c r="J27" s="140">
        <f t="shared" si="1"/>
        <v>97641.150300000008</v>
      </c>
      <c r="K27" s="148"/>
      <c r="L27" s="142"/>
      <c r="M27" s="143"/>
      <c r="N27" s="142"/>
    </row>
    <row r="28" spans="1:14" ht="15" customHeight="1" x14ac:dyDescent="0.3">
      <c r="A28" s="149"/>
      <c r="B28" s="149" t="s">
        <v>457</v>
      </c>
      <c r="C28" s="140"/>
      <c r="D28" s="140"/>
      <c r="E28" s="140"/>
      <c r="F28" s="140"/>
      <c r="G28" s="140"/>
      <c r="H28" s="140"/>
      <c r="I28" s="140"/>
      <c r="J28" s="140"/>
    </row>
    <row r="29" spans="1:14" ht="15" customHeight="1" x14ac:dyDescent="0.3">
      <c r="A29" s="149"/>
      <c r="B29" s="150" t="s">
        <v>458</v>
      </c>
      <c r="C29" s="140">
        <v>719437.81630999991</v>
      </c>
      <c r="D29" s="140">
        <v>7706707.3006300004</v>
      </c>
      <c r="E29" s="140">
        <v>572640.40400999994</v>
      </c>
      <c r="F29" s="140">
        <v>8279347.9046400003</v>
      </c>
      <c r="G29" s="140">
        <v>512846.11875999998</v>
      </c>
      <c r="H29" s="140">
        <v>512086.31960000005</v>
      </c>
      <c r="I29" s="140">
        <v>45568.987840000002</v>
      </c>
      <c r="J29" s="140">
        <f t="shared" si="1"/>
        <v>10069287.147150002</v>
      </c>
      <c r="K29" s="51"/>
      <c r="L29" s="142"/>
      <c r="M29" s="143"/>
      <c r="N29" s="142"/>
    </row>
    <row r="30" spans="1:14" ht="15" customHeight="1" x14ac:dyDescent="0.3">
      <c r="A30" s="149"/>
      <c r="B30" s="149" t="s">
        <v>459</v>
      </c>
      <c r="C30" s="140">
        <v>13479617.752700001</v>
      </c>
      <c r="D30" s="140">
        <v>3910236.5867699999</v>
      </c>
      <c r="E30" s="140">
        <v>66492.668399999995</v>
      </c>
      <c r="F30" s="140">
        <v>3976729.45517</v>
      </c>
      <c r="G30" s="140">
        <v>2131249.3219499998</v>
      </c>
      <c r="H30" s="140">
        <v>183.31233</v>
      </c>
      <c r="I30" s="140">
        <v>259.26663000000002</v>
      </c>
      <c r="J30" s="140">
        <f t="shared" si="1"/>
        <v>19588039.10878</v>
      </c>
      <c r="K30" s="51"/>
      <c r="L30" s="142"/>
      <c r="M30" s="143"/>
      <c r="N30" s="142"/>
    </row>
    <row r="31" spans="1:14" ht="15" customHeight="1" x14ac:dyDescent="0.3">
      <c r="A31" s="149"/>
      <c r="B31" s="149" t="s">
        <v>460</v>
      </c>
      <c r="C31" s="140">
        <v>11183.778070000002</v>
      </c>
      <c r="D31" s="140">
        <v>501728.46799999999</v>
      </c>
      <c r="E31" s="140">
        <v>50028.054920000002</v>
      </c>
      <c r="F31" s="140">
        <v>551756.5229199999</v>
      </c>
      <c r="G31" s="140">
        <v>3.9339999999999993E-2</v>
      </c>
      <c r="H31" s="140">
        <v>180.13748999999996</v>
      </c>
      <c r="I31" s="140">
        <v>7249.18379</v>
      </c>
      <c r="J31" s="140">
        <f t="shared" si="1"/>
        <v>570369.66160999995</v>
      </c>
      <c r="K31" s="51"/>
      <c r="L31" s="142"/>
      <c r="M31" s="143"/>
      <c r="N31" s="142"/>
    </row>
    <row r="32" spans="1:14" ht="15" customHeight="1" thickBot="1" x14ac:dyDescent="0.35">
      <c r="A32" s="149"/>
      <c r="B32" s="149" t="s">
        <v>228</v>
      </c>
      <c r="C32" s="140">
        <v>95678.317159999991</v>
      </c>
      <c r="D32" s="140">
        <v>1477266.3209600004</v>
      </c>
      <c r="E32" s="140">
        <v>360671.49414000002</v>
      </c>
      <c r="F32" s="140">
        <v>1837937.8151</v>
      </c>
      <c r="G32" s="140">
        <v>147190.98648999998</v>
      </c>
      <c r="H32" s="140">
        <v>158696.19794000004</v>
      </c>
      <c r="I32" s="140">
        <v>52684.001429999989</v>
      </c>
      <c r="J32" s="140">
        <f t="shared" si="1"/>
        <v>2292187.3181200004</v>
      </c>
      <c r="K32" s="51"/>
      <c r="L32" s="142"/>
      <c r="M32" s="143"/>
      <c r="N32" s="142"/>
    </row>
    <row r="33" spans="1:14" ht="25.5" customHeight="1" thickBot="1" x14ac:dyDescent="0.35">
      <c r="A33" s="149"/>
      <c r="B33" s="151" t="s">
        <v>461</v>
      </c>
      <c r="C33" s="833">
        <f>SUM(C18:C32)</f>
        <v>39529891.294460006</v>
      </c>
      <c r="D33" s="833">
        <f>SUM(D18:D32)</f>
        <v>270773302.15040994</v>
      </c>
      <c r="E33" s="833">
        <f>SUM(E18:E32)</f>
        <v>76751893.445300028</v>
      </c>
      <c r="F33" s="833">
        <f>SUM(F19:F32)</f>
        <v>347525195.51830006</v>
      </c>
      <c r="G33" s="833">
        <f>SUM(G19:G32)</f>
        <v>14376199.042399999</v>
      </c>
      <c r="H33" s="833">
        <f>SUM(H19:H32)</f>
        <v>19907470.02985001</v>
      </c>
      <c r="I33" s="833">
        <v>11182757</v>
      </c>
      <c r="J33" s="833">
        <f>SUM(J19:J32)</f>
        <v>432521513.16810006</v>
      </c>
      <c r="L33" s="142"/>
      <c r="M33" s="143"/>
      <c r="N33" s="142"/>
    </row>
    <row r="34" spans="1:14" ht="15" customHeight="1" x14ac:dyDescent="0.3">
      <c r="A34" s="152"/>
      <c r="B34" s="152"/>
      <c r="C34" s="140"/>
      <c r="D34" s="140"/>
      <c r="E34" s="140"/>
      <c r="F34" s="140"/>
      <c r="G34" s="140"/>
      <c r="H34" s="140"/>
      <c r="I34" s="140"/>
      <c r="J34" s="140"/>
    </row>
    <row r="35" spans="1:14" ht="15" customHeight="1" thickBot="1" x14ac:dyDescent="0.35">
      <c r="A35" s="153"/>
      <c r="B35" s="153" t="s">
        <v>337</v>
      </c>
      <c r="C35" s="153">
        <f t="shared" ref="C35:J35" si="2">+C15-C33</f>
        <v>11504958.997009993</v>
      </c>
      <c r="D35" s="153">
        <f t="shared" si="2"/>
        <v>-6920163.8310779333</v>
      </c>
      <c r="E35" s="153">
        <f t="shared" si="2"/>
        <v>-37012292.245620027</v>
      </c>
      <c r="F35" s="153">
        <v>-43932457</v>
      </c>
      <c r="G35" s="153">
        <f>+G15-G33</f>
        <v>54812747.957599998</v>
      </c>
      <c r="H35" s="153">
        <f t="shared" si="2"/>
        <v>5639129.6527799889</v>
      </c>
      <c r="I35" s="153">
        <f t="shared" si="2"/>
        <v>-7837606.0792500004</v>
      </c>
      <c r="J35" s="153">
        <f t="shared" si="2"/>
        <v>20186774.305522025</v>
      </c>
      <c r="K35" s="51"/>
      <c r="L35" s="142"/>
      <c r="M35" s="143"/>
      <c r="N35" s="142"/>
    </row>
    <row r="36" spans="1:14" ht="3" customHeight="1" thickTop="1" x14ac:dyDescent="0.3">
      <c r="A36" s="140"/>
      <c r="B36" s="140"/>
      <c r="C36" s="140"/>
      <c r="D36" s="140"/>
      <c r="E36" s="140"/>
      <c r="F36" s="140"/>
      <c r="G36" s="140"/>
      <c r="H36" s="140"/>
      <c r="I36" s="140"/>
      <c r="J36" s="140"/>
      <c r="K36" s="51"/>
      <c r="L36" s="142"/>
      <c r="M36" s="143"/>
      <c r="N36" s="142"/>
    </row>
    <row r="37" spans="1:14" ht="12.75" customHeight="1" x14ac:dyDescent="0.3">
      <c r="A37" s="154" t="s">
        <v>130</v>
      </c>
      <c r="B37" s="1241" t="s">
        <v>515</v>
      </c>
      <c r="C37" s="1241"/>
      <c r="D37" s="1241"/>
      <c r="E37" s="1241"/>
      <c r="F37" s="1241"/>
      <c r="G37" s="1241"/>
      <c r="H37" s="1241"/>
      <c r="I37" s="1241"/>
      <c r="J37" s="1241"/>
      <c r="K37" s="31"/>
      <c r="L37" s="31"/>
      <c r="M37" s="31"/>
      <c r="N37" s="31"/>
    </row>
    <row r="38" spans="1:14" ht="12.75" customHeight="1" x14ac:dyDescent="0.3">
      <c r="A38" s="154"/>
      <c r="B38" s="834"/>
      <c r="C38" s="834"/>
      <c r="D38" s="834"/>
      <c r="E38" s="834"/>
      <c r="F38" s="834"/>
      <c r="G38" s="834"/>
      <c r="H38" s="834"/>
      <c r="I38" s="834"/>
      <c r="J38" s="834"/>
      <c r="K38" s="31"/>
      <c r="L38" s="31"/>
      <c r="M38" s="31"/>
      <c r="N38" s="31"/>
    </row>
    <row r="39" spans="1:14" ht="12.75" customHeight="1" x14ac:dyDescent="0.3">
      <c r="A39" s="154"/>
      <c r="B39" s="834"/>
      <c r="C39" s="834"/>
      <c r="D39" s="834"/>
      <c r="E39" s="834"/>
      <c r="F39" s="834"/>
      <c r="G39" s="834"/>
      <c r="H39" s="834"/>
      <c r="I39" s="834"/>
      <c r="J39" s="834"/>
      <c r="K39" s="31"/>
      <c r="L39" s="31"/>
      <c r="M39" s="31"/>
      <c r="N39" s="31"/>
    </row>
    <row r="40" spans="1:14" ht="12.75" customHeight="1" x14ac:dyDescent="0.3">
      <c r="A40" s="154"/>
      <c r="B40" s="29"/>
      <c r="C40" s="29"/>
      <c r="D40" s="29"/>
      <c r="E40" s="29"/>
      <c r="F40" s="29"/>
      <c r="G40" s="29"/>
      <c r="H40" s="29"/>
      <c r="I40" s="29"/>
      <c r="J40" s="29"/>
      <c r="K40" s="31"/>
      <c r="L40" s="31"/>
      <c r="M40" s="31"/>
      <c r="N40" s="31"/>
    </row>
    <row r="41" spans="1:14" s="839" customFormat="1" ht="35.1" customHeight="1" x14ac:dyDescent="0.3">
      <c r="A41" s="837"/>
      <c r="B41" s="1114" t="s">
        <v>1325</v>
      </c>
      <c r="C41" s="1114"/>
      <c r="D41" s="1114"/>
      <c r="E41" s="1114"/>
      <c r="F41" s="1114"/>
      <c r="G41" s="1114"/>
      <c r="H41" s="838"/>
      <c r="I41" s="838"/>
      <c r="J41" s="838"/>
      <c r="K41" s="29"/>
      <c r="L41" s="29"/>
      <c r="M41" s="29"/>
      <c r="N41" s="29"/>
    </row>
    <row r="42" spans="1:14" s="839" customFormat="1" ht="15" customHeight="1" thickBot="1" x14ac:dyDescent="0.35">
      <c r="A42" s="837"/>
      <c r="B42" s="865"/>
      <c r="C42" s="865"/>
      <c r="D42" s="865"/>
      <c r="E42" s="865"/>
      <c r="F42" s="865"/>
      <c r="G42" s="865"/>
      <c r="H42" s="838"/>
      <c r="I42" s="838"/>
      <c r="J42" s="838"/>
      <c r="K42" s="29"/>
      <c r="L42" s="29"/>
      <c r="M42" s="29"/>
      <c r="N42" s="29"/>
    </row>
    <row r="43" spans="1:14" ht="21" customHeight="1" thickTop="1" thickBot="1" x14ac:dyDescent="0.35">
      <c r="A43" s="154"/>
      <c r="B43" s="927" t="s">
        <v>574</v>
      </c>
      <c r="C43" s="928" t="s">
        <v>18</v>
      </c>
      <c r="D43" s="929" t="s">
        <v>465</v>
      </c>
      <c r="E43" s="929"/>
      <c r="F43" s="929" t="s">
        <v>526</v>
      </c>
      <c r="G43" s="929"/>
      <c r="H43" s="29"/>
      <c r="I43" s="29"/>
      <c r="J43" s="29"/>
      <c r="K43" s="31"/>
      <c r="L43" s="31"/>
      <c r="M43" s="31"/>
      <c r="N43" s="31"/>
    </row>
    <row r="44" spans="1:14" ht="46.5" thickTop="1" thickBot="1" x14ac:dyDescent="0.35">
      <c r="B44" s="927"/>
      <c r="C44" s="928"/>
      <c r="D44" s="175" t="s">
        <v>523</v>
      </c>
      <c r="E44" s="175" t="s">
        <v>525</v>
      </c>
      <c r="F44" s="175" t="s">
        <v>466</v>
      </c>
      <c r="G44" s="175" t="s">
        <v>524</v>
      </c>
      <c r="H44" s="143"/>
      <c r="I44" s="143"/>
      <c r="J44" s="143"/>
    </row>
    <row r="45" spans="1:14" ht="15.75" thickTop="1" x14ac:dyDescent="0.3">
      <c r="B45" s="103"/>
      <c r="C45" s="104"/>
      <c r="D45" s="105"/>
      <c r="E45" s="105"/>
      <c r="F45" s="105"/>
      <c r="G45" s="8"/>
      <c r="H45" s="155"/>
      <c r="I45" s="155"/>
    </row>
    <row r="46" spans="1:14" x14ac:dyDescent="0.3">
      <c r="B46" s="121" t="s">
        <v>359</v>
      </c>
      <c r="C46" s="21">
        <f>SUM(C48:C83)</f>
        <v>452708287.334171</v>
      </c>
      <c r="D46" s="21">
        <f>SUM(D48:D83)</f>
        <v>423208939.2886498</v>
      </c>
      <c r="E46" s="21">
        <f>SUM(E48:E83)</f>
        <v>1331406.3538600004</v>
      </c>
      <c r="F46" s="21">
        <f>SUM(F48:F83)</f>
        <v>13066664.703929996</v>
      </c>
      <c r="G46" s="21">
        <f>SUM(G48:G83)</f>
        <v>15101276.987730999</v>
      </c>
      <c r="H46" s="155"/>
    </row>
    <row r="47" spans="1:14" x14ac:dyDescent="0.3">
      <c r="B47" s="107"/>
      <c r="C47" s="21"/>
      <c r="D47" s="21"/>
      <c r="E47" s="21"/>
      <c r="F47" s="21"/>
      <c r="G47" s="8"/>
    </row>
    <row r="48" spans="1:14" x14ac:dyDescent="0.3">
      <c r="B48" s="122" t="s">
        <v>19</v>
      </c>
      <c r="C48" s="21">
        <f t="shared" ref="C48:C83" si="3">SUM(D48:G48)</f>
        <v>6502362.2075000005</v>
      </c>
      <c r="D48" s="21">
        <v>6435836.4035200002</v>
      </c>
      <c r="E48" s="21">
        <v>0</v>
      </c>
      <c r="F48" s="21">
        <v>11192.991120000001</v>
      </c>
      <c r="G48" s="21">
        <v>55332.812859999998</v>
      </c>
    </row>
    <row r="49" spans="2:7" x14ac:dyDescent="0.3">
      <c r="B49" s="122" t="s">
        <v>20</v>
      </c>
      <c r="C49" s="21">
        <f t="shared" si="3"/>
        <v>19121811.66226</v>
      </c>
      <c r="D49" s="21">
        <v>18586963.555830002</v>
      </c>
      <c r="E49" s="21">
        <v>21712.082330000001</v>
      </c>
      <c r="F49" s="21">
        <v>22978.80588</v>
      </c>
      <c r="G49" s="21">
        <v>490157.21821999998</v>
      </c>
    </row>
    <row r="50" spans="2:7" x14ac:dyDescent="0.3">
      <c r="B50" s="122" t="s">
        <v>21</v>
      </c>
      <c r="C50" s="21">
        <f t="shared" si="3"/>
        <v>3904715.8289900003</v>
      </c>
      <c r="D50" s="21">
        <v>3816652.9002800002</v>
      </c>
      <c r="E50" s="21">
        <v>10639.54523</v>
      </c>
      <c r="F50" s="21">
        <v>9161.1250299999992</v>
      </c>
      <c r="G50" s="21">
        <v>68262.258449999994</v>
      </c>
    </row>
    <row r="51" spans="2:7" x14ac:dyDescent="0.3">
      <c r="B51" s="122" t="s">
        <v>22</v>
      </c>
      <c r="C51" s="21">
        <f t="shared" si="3"/>
        <v>3141286.2193900002</v>
      </c>
      <c r="D51" s="21">
        <v>3005725.77507</v>
      </c>
      <c r="E51" s="21">
        <v>6075.3591900000001</v>
      </c>
      <c r="F51" s="21">
        <v>7056.0226599999996</v>
      </c>
      <c r="G51" s="21">
        <v>122429.06247</v>
      </c>
    </row>
    <row r="52" spans="2:7" x14ac:dyDescent="0.3">
      <c r="B52" s="122" t="s">
        <v>23</v>
      </c>
      <c r="C52" s="21">
        <f t="shared" si="3"/>
        <v>18185131.486960005</v>
      </c>
      <c r="D52" s="21">
        <v>17602293.937600002</v>
      </c>
      <c r="E52" s="21">
        <v>32748.456200000001</v>
      </c>
      <c r="F52" s="21">
        <v>35794.161200000002</v>
      </c>
      <c r="G52" s="21">
        <v>514294.93196000002</v>
      </c>
    </row>
    <row r="53" spans="2:7" x14ac:dyDescent="0.3">
      <c r="B53" s="122" t="s">
        <v>24</v>
      </c>
      <c r="C53" s="21">
        <f t="shared" si="3"/>
        <v>2726791.4408299997</v>
      </c>
      <c r="D53" s="21">
        <v>2634755.2770799999</v>
      </c>
      <c r="E53" s="21">
        <v>8073.3536999999997</v>
      </c>
      <c r="F53" s="21">
        <v>11732.022790000001</v>
      </c>
      <c r="G53" s="21">
        <v>72230.787259999997</v>
      </c>
    </row>
    <row r="54" spans="2:7" x14ac:dyDescent="0.3">
      <c r="B54" s="122" t="s">
        <v>25</v>
      </c>
      <c r="C54" s="21">
        <f t="shared" si="3"/>
        <v>4294294.9708799999</v>
      </c>
      <c r="D54" s="21">
        <v>4151548.8176299999</v>
      </c>
      <c r="E54" s="21">
        <v>21213.474160000002</v>
      </c>
      <c r="F54" s="21">
        <v>14599.94968</v>
      </c>
      <c r="G54" s="21">
        <v>106932.72941</v>
      </c>
    </row>
    <row r="55" spans="2:7" x14ac:dyDescent="0.3">
      <c r="B55" s="122" t="s">
        <v>26</v>
      </c>
      <c r="C55" s="21">
        <f t="shared" si="3"/>
        <v>18628055.79919</v>
      </c>
      <c r="D55" s="21">
        <v>18372118.985040002</v>
      </c>
      <c r="E55" s="21">
        <v>55638.630749999997</v>
      </c>
      <c r="F55" s="21">
        <v>37268.706579999904</v>
      </c>
      <c r="G55" s="21">
        <v>163029.47682000001</v>
      </c>
    </row>
    <row r="56" spans="2:7" x14ac:dyDescent="0.3">
      <c r="B56" s="123" t="s">
        <v>27</v>
      </c>
      <c r="C56" s="21">
        <f t="shared" si="3"/>
        <v>18663903.94286</v>
      </c>
      <c r="D56" s="21">
        <v>0</v>
      </c>
      <c r="E56" s="21">
        <v>36650.573729999996</v>
      </c>
      <c r="F56" s="21">
        <v>12149025.66322</v>
      </c>
      <c r="G56" s="21">
        <v>6478227.70591</v>
      </c>
    </row>
    <row r="57" spans="2:7" x14ac:dyDescent="0.3">
      <c r="B57" s="26" t="s">
        <v>564</v>
      </c>
      <c r="C57" s="21">
        <f t="shared" si="3"/>
        <v>42716739.4146</v>
      </c>
      <c r="D57" s="21">
        <v>41769791.570710003</v>
      </c>
      <c r="E57" s="21">
        <v>24571.625700000001</v>
      </c>
      <c r="F57" s="21">
        <v>88870.293609999993</v>
      </c>
      <c r="G57" s="21">
        <v>833505.92457999999</v>
      </c>
    </row>
    <row r="58" spans="2:7" x14ac:dyDescent="0.3">
      <c r="B58" s="26" t="s">
        <v>562</v>
      </c>
      <c r="C58" s="21">
        <f t="shared" si="3"/>
        <v>40615445.383100003</v>
      </c>
      <c r="D58" s="21">
        <v>39298413.208949998</v>
      </c>
      <c r="E58" s="21">
        <v>145656.57112000001</v>
      </c>
      <c r="F58" s="21">
        <v>102011.91601</v>
      </c>
      <c r="G58" s="21">
        <v>1069363.6870200001</v>
      </c>
    </row>
    <row r="59" spans="2:7" x14ac:dyDescent="0.3">
      <c r="B59" s="26" t="s">
        <v>28</v>
      </c>
      <c r="C59" s="21">
        <f t="shared" si="3"/>
        <v>4828246.0870999992</v>
      </c>
      <c r="D59" s="21">
        <v>4713195.4140799996</v>
      </c>
      <c r="E59" s="21">
        <v>19775.124739999999</v>
      </c>
      <c r="F59" s="21">
        <v>15289.14429</v>
      </c>
      <c r="G59" s="21">
        <v>79986.403990000006</v>
      </c>
    </row>
    <row r="60" spans="2:7" x14ac:dyDescent="0.3">
      <c r="B60" s="26" t="s">
        <v>29</v>
      </c>
      <c r="C60" s="21">
        <f t="shared" si="3"/>
        <v>19912816.377179995</v>
      </c>
      <c r="D60" s="21">
        <v>19637879.694309998</v>
      </c>
      <c r="E60" s="21">
        <v>33855.198819999998</v>
      </c>
      <c r="F60" s="21">
        <v>31702.491460000001</v>
      </c>
      <c r="G60" s="21">
        <v>209378.99259000001</v>
      </c>
    </row>
    <row r="61" spans="2:7" x14ac:dyDescent="0.3">
      <c r="B61" s="26" t="s">
        <v>30</v>
      </c>
      <c r="C61" s="21">
        <f t="shared" si="3"/>
        <v>3491571.5127099999</v>
      </c>
      <c r="D61" s="21">
        <v>3363849.3961200002</v>
      </c>
      <c r="E61" s="21">
        <v>15221.96463</v>
      </c>
      <c r="F61" s="21">
        <v>15924.65675</v>
      </c>
      <c r="G61" s="21">
        <v>96575.495209999994</v>
      </c>
    </row>
    <row r="62" spans="2:7" x14ac:dyDescent="0.3">
      <c r="B62" s="26" t="s">
        <v>31</v>
      </c>
      <c r="C62" s="21">
        <f t="shared" si="3"/>
        <v>4983062.0108000003</v>
      </c>
      <c r="D62" s="21">
        <v>4881539.8190099997</v>
      </c>
      <c r="E62" s="21">
        <v>12937.74049</v>
      </c>
      <c r="F62" s="21">
        <v>15631.30991</v>
      </c>
      <c r="G62" s="21">
        <v>72953.141390000004</v>
      </c>
    </row>
    <row r="63" spans="2:7" x14ac:dyDescent="0.3">
      <c r="B63" s="26" t="s">
        <v>32</v>
      </c>
      <c r="C63" s="21">
        <f t="shared" si="3"/>
        <v>35782516.015809998</v>
      </c>
      <c r="D63" s="21">
        <v>35059710.657339998</v>
      </c>
      <c r="E63" s="21">
        <v>51335.187230000003</v>
      </c>
      <c r="F63" s="21">
        <v>64099.147839999998</v>
      </c>
      <c r="G63" s="21">
        <v>607371.02339999995</v>
      </c>
    </row>
    <row r="64" spans="2:7" x14ac:dyDescent="0.3">
      <c r="B64" s="26" t="s">
        <v>565</v>
      </c>
      <c r="C64" s="21">
        <f t="shared" si="3"/>
        <v>20537515.150050003</v>
      </c>
      <c r="D64" s="21">
        <v>19961579.275230002</v>
      </c>
      <c r="E64" s="21">
        <v>121580.17251</v>
      </c>
      <c r="F64" s="21">
        <v>44801.277520000003</v>
      </c>
      <c r="G64" s="21">
        <v>409554.42479000002</v>
      </c>
    </row>
    <row r="65" spans="2:7" ht="16.5" x14ac:dyDescent="0.3">
      <c r="B65" s="26" t="s">
        <v>563</v>
      </c>
      <c r="C65" s="21">
        <f t="shared" si="3"/>
        <v>14524436.21909</v>
      </c>
      <c r="D65" s="21">
        <v>14197451.216560001</v>
      </c>
      <c r="E65" s="124">
        <v>8182.1167500000001</v>
      </c>
      <c r="F65" s="21">
        <v>18632.680960000002</v>
      </c>
      <c r="G65" s="21">
        <v>300170.20481999998</v>
      </c>
    </row>
    <row r="66" spans="2:7" x14ac:dyDescent="0.3">
      <c r="B66" s="122" t="s">
        <v>33</v>
      </c>
      <c r="C66" s="21">
        <f t="shared" si="3"/>
        <v>9476424.516689999</v>
      </c>
      <c r="D66" s="21">
        <v>9255293.8159299996</v>
      </c>
      <c r="E66" s="21">
        <v>13824.31943</v>
      </c>
      <c r="F66" s="21">
        <v>17025.811310000001</v>
      </c>
      <c r="G66" s="21">
        <v>190280.57002000001</v>
      </c>
    </row>
    <row r="67" spans="2:7" x14ac:dyDescent="0.3">
      <c r="B67" s="122" t="s">
        <v>34</v>
      </c>
      <c r="C67" s="21">
        <f t="shared" si="3"/>
        <v>4879083.2939899992</v>
      </c>
      <c r="D67" s="21">
        <v>4524352.3568599997</v>
      </c>
      <c r="E67" s="21">
        <v>217319.71411999999</v>
      </c>
      <c r="F67" s="21">
        <v>18060.122380000001</v>
      </c>
      <c r="G67" s="21">
        <v>119351.10063</v>
      </c>
    </row>
    <row r="68" spans="2:7" x14ac:dyDescent="0.3">
      <c r="B68" s="122" t="s">
        <v>35</v>
      </c>
      <c r="C68" s="21">
        <f t="shared" si="3"/>
        <v>2860742.3066699998</v>
      </c>
      <c r="D68" s="21">
        <v>2689778.0153399999</v>
      </c>
      <c r="E68" s="21">
        <v>0</v>
      </c>
      <c r="F68" s="21">
        <v>12907.565070000001</v>
      </c>
      <c r="G68" s="21">
        <v>158056.72626</v>
      </c>
    </row>
    <row r="69" spans="2:7" x14ac:dyDescent="0.3">
      <c r="B69" s="122" t="s">
        <v>36</v>
      </c>
      <c r="C69" s="21">
        <f t="shared" si="3"/>
        <v>36307448.619389996</v>
      </c>
      <c r="D69" s="21">
        <v>35682653.983719997</v>
      </c>
      <c r="E69" s="21">
        <v>109967.4501</v>
      </c>
      <c r="F69" s="21">
        <v>60473.368779999997</v>
      </c>
      <c r="G69" s="21">
        <v>454353.81679000001</v>
      </c>
    </row>
    <row r="70" spans="2:7" x14ac:dyDescent="0.3">
      <c r="B70" s="122" t="s">
        <v>37</v>
      </c>
      <c r="C70" s="21">
        <f t="shared" si="3"/>
        <v>4185969.5654199999</v>
      </c>
      <c r="D70" s="21">
        <v>4048688.0460199998</v>
      </c>
      <c r="E70" s="21">
        <v>22270.09302</v>
      </c>
      <c r="F70" s="21">
        <v>14997.283020000001</v>
      </c>
      <c r="G70" s="21">
        <v>100014.14336</v>
      </c>
    </row>
    <row r="71" spans="2:7" x14ac:dyDescent="0.3">
      <c r="B71" s="122" t="s">
        <v>38</v>
      </c>
      <c r="C71" s="21">
        <f t="shared" si="3"/>
        <v>12883713.552269999</v>
      </c>
      <c r="D71" s="21">
        <v>12538075.89329</v>
      </c>
      <c r="E71" s="21">
        <v>41653.790950000002</v>
      </c>
      <c r="F71" s="21">
        <v>26810.621139999999</v>
      </c>
      <c r="G71" s="21">
        <v>277173.24689000001</v>
      </c>
    </row>
    <row r="72" spans="2:7" x14ac:dyDescent="0.3">
      <c r="B72" s="122" t="s">
        <v>39</v>
      </c>
      <c r="C72" s="21">
        <f t="shared" si="3"/>
        <v>13169158.341599999</v>
      </c>
      <c r="D72" s="21">
        <v>12989645.80314</v>
      </c>
      <c r="E72" s="21">
        <v>9415.5167799999999</v>
      </c>
      <c r="F72" s="21">
        <v>15662.581459999999</v>
      </c>
      <c r="G72" s="21">
        <v>154434.44021999999</v>
      </c>
    </row>
    <row r="73" spans="2:7" x14ac:dyDescent="0.3">
      <c r="B73" s="122" t="s">
        <v>40</v>
      </c>
      <c r="C73" s="21">
        <f t="shared" si="3"/>
        <v>8351844.1834600009</v>
      </c>
      <c r="D73" s="21">
        <v>8092966.2298400002</v>
      </c>
      <c r="E73" s="21">
        <v>5139.4369699999997</v>
      </c>
      <c r="F73" s="21">
        <v>12807.47941</v>
      </c>
      <c r="G73" s="21">
        <v>240931.03724000001</v>
      </c>
    </row>
    <row r="74" spans="2:7" x14ac:dyDescent="0.3">
      <c r="B74" s="122" t="s">
        <v>41</v>
      </c>
      <c r="C74" s="21">
        <f t="shared" si="3"/>
        <v>9577587.0594100002</v>
      </c>
      <c r="D74" s="21">
        <v>9465927.9487200007</v>
      </c>
      <c r="E74" s="21">
        <v>5012.4083600000004</v>
      </c>
      <c r="F74" s="21">
        <v>16512.352510000001</v>
      </c>
      <c r="G74" s="21">
        <v>90134.349820000003</v>
      </c>
    </row>
    <row r="75" spans="2:7" x14ac:dyDescent="0.3">
      <c r="B75" s="122" t="s">
        <v>42</v>
      </c>
      <c r="C75" s="21">
        <f t="shared" si="3"/>
        <v>10392355.007720001</v>
      </c>
      <c r="D75" s="21">
        <v>10053289.591460001</v>
      </c>
      <c r="E75" s="21">
        <v>38917.707399999999</v>
      </c>
      <c r="F75" s="21">
        <v>30425.070970000001</v>
      </c>
      <c r="G75" s="21">
        <v>269722.63789000001</v>
      </c>
    </row>
    <row r="76" spans="2:7" x14ac:dyDescent="0.3">
      <c r="B76" s="122" t="s">
        <v>43</v>
      </c>
      <c r="C76" s="21">
        <f t="shared" si="3"/>
        <v>12323564.840081001</v>
      </c>
      <c r="D76" s="21">
        <v>11966374.048529999</v>
      </c>
      <c r="E76" s="21">
        <v>70417.726559999996</v>
      </c>
      <c r="F76" s="21">
        <v>29815.056970000001</v>
      </c>
      <c r="G76" s="21">
        <v>256958.00802099999</v>
      </c>
    </row>
    <row r="77" spans="2:7" x14ac:dyDescent="0.3">
      <c r="B77" s="122" t="s">
        <v>44</v>
      </c>
      <c r="C77" s="21">
        <f t="shared" si="3"/>
        <v>3371443.51242</v>
      </c>
      <c r="D77" s="21">
        <v>3291858.5837400001</v>
      </c>
      <c r="E77" s="21">
        <v>13507.75597</v>
      </c>
      <c r="F77" s="21">
        <v>10302.43959</v>
      </c>
      <c r="G77" s="21">
        <v>55774.733119999997</v>
      </c>
    </row>
    <row r="78" spans="2:7" x14ac:dyDescent="0.3">
      <c r="B78" s="122" t="s">
        <v>45</v>
      </c>
      <c r="C78" s="21">
        <f t="shared" si="3"/>
        <v>14218799.08158</v>
      </c>
      <c r="D78" s="21">
        <v>13846219.839579999</v>
      </c>
      <c r="E78" s="21">
        <v>15592.21219</v>
      </c>
      <c r="F78" s="21">
        <v>24251.788380000002</v>
      </c>
      <c r="G78" s="21">
        <v>332735.24142999999</v>
      </c>
    </row>
    <row r="79" spans="2:7" x14ac:dyDescent="0.3">
      <c r="B79" s="122" t="s">
        <v>46</v>
      </c>
      <c r="C79" s="21">
        <f t="shared" si="3"/>
        <v>2033179.80911</v>
      </c>
      <c r="D79" s="21">
        <v>1968952.9067800001</v>
      </c>
      <c r="E79" s="21">
        <v>29970.937859999998</v>
      </c>
      <c r="F79" s="21">
        <v>9949.3335800000004</v>
      </c>
      <c r="G79" s="21">
        <v>24306.63089</v>
      </c>
    </row>
    <row r="80" spans="2:7" x14ac:dyDescent="0.3">
      <c r="B80" s="122" t="s">
        <v>47</v>
      </c>
      <c r="C80" s="21">
        <f t="shared" si="3"/>
        <v>9535755.2332100011</v>
      </c>
      <c r="D80" s="21">
        <v>9319241.6496300008</v>
      </c>
      <c r="E80" s="21">
        <v>14472.420829999999</v>
      </c>
      <c r="F80" s="21">
        <v>23651.283009999999</v>
      </c>
      <c r="G80" s="21">
        <v>178389.87974</v>
      </c>
    </row>
    <row r="81" spans="2:16" x14ac:dyDescent="0.3">
      <c r="B81" s="122" t="s">
        <v>48</v>
      </c>
      <c r="C81" s="21">
        <f t="shared" si="3"/>
        <v>5563660.7855900005</v>
      </c>
      <c r="D81" s="21">
        <v>5295846.57326</v>
      </c>
      <c r="E81" s="21">
        <v>60346.47494</v>
      </c>
      <c r="F81" s="21">
        <v>16470.20811</v>
      </c>
      <c r="G81" s="21">
        <v>190997.52927999999</v>
      </c>
    </row>
    <row r="82" spans="2:16" x14ac:dyDescent="0.3">
      <c r="B82" s="122" t="s">
        <v>49</v>
      </c>
      <c r="C82" s="21">
        <f t="shared" si="3"/>
        <v>6757010.3962599998</v>
      </c>
      <c r="D82" s="21">
        <v>6578730.2718799999</v>
      </c>
      <c r="E82" s="21">
        <v>23694.092840000001</v>
      </c>
      <c r="F82" s="21">
        <v>20122.738959999999</v>
      </c>
      <c r="G82" s="21">
        <v>134463.29258000001</v>
      </c>
    </row>
    <row r="83" spans="2:16" ht="15.75" thickBot="1" x14ac:dyDescent="0.35">
      <c r="B83" s="122" t="s">
        <v>50</v>
      </c>
      <c r="C83" s="21">
        <f t="shared" si="3"/>
        <v>4259845.5</v>
      </c>
      <c r="D83" s="21">
        <v>4111737.82657</v>
      </c>
      <c r="E83" s="21">
        <v>14017.118259999999</v>
      </c>
      <c r="F83" s="21">
        <v>10647.232770000001</v>
      </c>
      <c r="G83" s="21">
        <v>123443.3224</v>
      </c>
    </row>
    <row r="84" spans="2:16" ht="4.5" customHeight="1" thickTop="1" x14ac:dyDescent="0.3">
      <c r="B84" s="125"/>
      <c r="C84" s="28"/>
      <c r="D84" s="28"/>
      <c r="E84" s="28"/>
      <c r="F84" s="28"/>
      <c r="G84" s="28"/>
    </row>
    <row r="85" spans="2:16" x14ac:dyDescent="0.3">
      <c r="B85" s="1246" t="s">
        <v>540</v>
      </c>
      <c r="C85" s="1246"/>
      <c r="D85" s="1246"/>
      <c r="E85" s="1246"/>
      <c r="F85" s="1246"/>
      <c r="G85" s="1246"/>
    </row>
    <row r="86" spans="2:16" ht="27.75" customHeight="1" x14ac:dyDescent="0.3">
      <c r="B86" s="1232" t="s">
        <v>575</v>
      </c>
      <c r="C86" s="1232"/>
      <c r="D86" s="1232"/>
      <c r="E86" s="1232"/>
      <c r="F86" s="1232"/>
      <c r="G86" s="1232"/>
    </row>
    <row r="87" spans="2:16" ht="27.75" customHeight="1" x14ac:dyDescent="0.3">
      <c r="B87" s="1232" t="s">
        <v>1177</v>
      </c>
      <c r="C87" s="1232"/>
      <c r="D87" s="1232"/>
      <c r="E87" s="1232"/>
      <c r="F87" s="1232"/>
      <c r="G87" s="1232"/>
    </row>
    <row r="88" spans="2:16" ht="30.75" customHeight="1" x14ac:dyDescent="0.3">
      <c r="B88" s="1247" t="s">
        <v>1178</v>
      </c>
      <c r="C88" s="1247"/>
      <c r="D88" s="1247"/>
      <c r="E88" s="1247"/>
      <c r="F88" s="1247"/>
      <c r="G88" s="1247"/>
    </row>
    <row r="89" spans="2:16" x14ac:dyDescent="0.3">
      <c r="B89" s="1245" t="s">
        <v>1179</v>
      </c>
      <c r="C89" s="1245"/>
      <c r="D89" s="1245"/>
      <c r="E89" s="1245"/>
      <c r="F89" s="1245"/>
      <c r="G89" s="1245"/>
    </row>
    <row r="90" spans="2:16" x14ac:dyDescent="0.3">
      <c r="B90" s="1242" t="s">
        <v>531</v>
      </c>
      <c r="C90" s="1242"/>
      <c r="D90" s="1242"/>
      <c r="E90" s="1242"/>
      <c r="F90" s="1242"/>
      <c r="G90" s="1242"/>
    </row>
    <row r="91" spans="2:16" x14ac:dyDescent="0.3">
      <c r="B91" s="840"/>
      <c r="C91" s="840"/>
      <c r="D91" s="840"/>
      <c r="E91" s="840"/>
      <c r="F91" s="840"/>
      <c r="G91" s="840"/>
    </row>
    <row r="92" spans="2:16" x14ac:dyDescent="0.3">
      <c r="B92" s="8"/>
      <c r="C92" s="8"/>
      <c r="D92" s="8"/>
      <c r="E92" s="8"/>
      <c r="F92" s="8"/>
      <c r="G92" s="8"/>
    </row>
    <row r="93" spans="2:16" x14ac:dyDescent="0.3"/>
    <row r="94" spans="2:16" ht="21" customHeight="1" x14ac:dyDescent="0.3">
      <c r="B94" s="1179" t="s">
        <v>1326</v>
      </c>
      <c r="C94" s="1179"/>
      <c r="D94" s="1179"/>
      <c r="E94" s="1179"/>
      <c r="F94" s="1179"/>
      <c r="G94" s="1179"/>
      <c r="H94" s="1179"/>
      <c r="I94" s="1179"/>
      <c r="J94" s="1179"/>
      <c r="K94" s="1179"/>
      <c r="L94" s="1179"/>
      <c r="M94" s="1179"/>
      <c r="N94" s="1179"/>
      <c r="O94" s="1179"/>
      <c r="P94" s="1179"/>
    </row>
    <row r="95" spans="2:16" ht="13.5" customHeight="1" thickBot="1" x14ac:dyDescent="0.35">
      <c r="B95" s="866"/>
      <c r="C95" s="866"/>
      <c r="D95" s="866"/>
      <c r="E95" s="866"/>
      <c r="F95" s="866"/>
      <c r="G95" s="866"/>
      <c r="H95" s="866"/>
      <c r="I95" s="866"/>
      <c r="J95" s="866"/>
      <c r="K95" s="866"/>
      <c r="L95" s="866"/>
      <c r="M95" s="866"/>
      <c r="N95" s="866"/>
      <c r="O95" s="866"/>
      <c r="P95" s="866"/>
    </row>
    <row r="96" spans="2:16" ht="15.75" thickTop="1" x14ac:dyDescent="0.3">
      <c r="B96" s="936" t="s">
        <v>574</v>
      </c>
      <c r="C96" s="7"/>
      <c r="D96" s="936" t="s">
        <v>453</v>
      </c>
      <c r="E96" s="936"/>
      <c r="F96" s="936"/>
      <c r="G96" s="6"/>
      <c r="H96" s="936" t="s">
        <v>527</v>
      </c>
      <c r="I96" s="936"/>
      <c r="J96" s="936"/>
      <c r="K96" s="936"/>
      <c r="L96" s="936" t="s">
        <v>457</v>
      </c>
      <c r="M96" s="936"/>
      <c r="N96" s="936"/>
      <c r="O96" s="936"/>
      <c r="P96" s="940" t="s">
        <v>110</v>
      </c>
    </row>
    <row r="97" spans="2:16" ht="15.75" thickBot="1" x14ac:dyDescent="0.35">
      <c r="B97" s="937"/>
      <c r="C97" s="10"/>
      <c r="D97" s="939"/>
      <c r="E97" s="939"/>
      <c r="F97" s="939"/>
      <c r="G97" s="824"/>
      <c r="H97" s="939"/>
      <c r="I97" s="939"/>
      <c r="J97" s="939"/>
      <c r="K97" s="939"/>
      <c r="L97" s="939"/>
      <c r="M97" s="939"/>
      <c r="N97" s="939"/>
      <c r="O97" s="939"/>
      <c r="P97" s="941"/>
    </row>
    <row r="98" spans="2:16" ht="20.25" customHeight="1" x14ac:dyDescent="0.3">
      <c r="B98" s="937"/>
      <c r="C98" s="937" t="s">
        <v>229</v>
      </c>
      <c r="D98" s="941" t="s">
        <v>534</v>
      </c>
      <c r="E98" s="941" t="s">
        <v>462</v>
      </c>
      <c r="F98" s="941" t="s">
        <v>114</v>
      </c>
      <c r="G98" s="941" t="s">
        <v>539</v>
      </c>
      <c r="H98" s="943" t="s">
        <v>528</v>
      </c>
      <c r="I98" s="943" t="s">
        <v>456</v>
      </c>
      <c r="J98" s="943" t="s">
        <v>529</v>
      </c>
      <c r="K98" s="941" t="s">
        <v>530</v>
      </c>
      <c r="L98" s="941" t="s">
        <v>458</v>
      </c>
      <c r="M98" s="941" t="s">
        <v>459</v>
      </c>
      <c r="N98" s="941" t="s">
        <v>460</v>
      </c>
      <c r="O98" s="941" t="s">
        <v>228</v>
      </c>
      <c r="P98" s="941"/>
    </row>
    <row r="99" spans="2:16" ht="20.25" customHeight="1" x14ac:dyDescent="0.3">
      <c r="B99" s="937"/>
      <c r="C99" s="937"/>
      <c r="D99" s="941"/>
      <c r="E99" s="941"/>
      <c r="F99" s="941"/>
      <c r="G99" s="941"/>
      <c r="H99" s="944"/>
      <c r="I99" s="944"/>
      <c r="J99" s="944"/>
      <c r="K99" s="941"/>
      <c r="L99" s="941"/>
      <c r="M99" s="941"/>
      <c r="N99" s="941"/>
      <c r="O99" s="941"/>
      <c r="P99" s="941"/>
    </row>
    <row r="100" spans="2:16" ht="20.25" customHeight="1" x14ac:dyDescent="0.3">
      <c r="B100" s="937"/>
      <c r="C100" s="937"/>
      <c r="D100" s="941"/>
      <c r="E100" s="941"/>
      <c r="F100" s="941"/>
      <c r="G100" s="941"/>
      <c r="H100" s="944"/>
      <c r="I100" s="944"/>
      <c r="J100" s="944"/>
      <c r="K100" s="941"/>
      <c r="L100" s="941"/>
      <c r="M100" s="941"/>
      <c r="N100" s="941" t="s">
        <v>364</v>
      </c>
      <c r="O100" s="941" t="s">
        <v>365</v>
      </c>
      <c r="P100" s="941"/>
    </row>
    <row r="101" spans="2:16" ht="20.25" customHeight="1" thickBot="1" x14ac:dyDescent="0.35">
      <c r="B101" s="938"/>
      <c r="C101" s="938"/>
      <c r="D101" s="942"/>
      <c r="E101" s="942"/>
      <c r="F101" s="942"/>
      <c r="G101" s="942"/>
      <c r="H101" s="945"/>
      <c r="I101" s="945"/>
      <c r="J101" s="945"/>
      <c r="K101" s="942"/>
      <c r="L101" s="942"/>
      <c r="M101" s="942"/>
      <c r="N101" s="942"/>
      <c r="O101" s="942"/>
      <c r="P101" s="942"/>
    </row>
    <row r="102" spans="2:16" ht="15.75" thickTop="1" x14ac:dyDescent="0.3">
      <c r="B102" s="9"/>
      <c r="C102" s="9"/>
      <c r="D102" s="9"/>
      <c r="E102" s="9"/>
      <c r="F102" s="9"/>
      <c r="G102" s="9"/>
      <c r="H102" s="9"/>
      <c r="I102" s="9"/>
      <c r="J102" s="9"/>
      <c r="K102" s="9"/>
      <c r="L102" s="9"/>
      <c r="M102" s="9"/>
      <c r="N102" s="9"/>
      <c r="O102" s="9"/>
      <c r="P102" s="9"/>
    </row>
    <row r="103" spans="2:16" x14ac:dyDescent="0.3">
      <c r="B103" s="13" t="s">
        <v>359</v>
      </c>
      <c r="C103" s="21">
        <f>SUM(C105:C140)</f>
        <v>432521513.38603991</v>
      </c>
      <c r="D103" s="21">
        <f t="shared" ref="D103:O103" si="4">SUM(D105:D140)</f>
        <v>186916386.80496007</v>
      </c>
      <c r="E103" s="21">
        <f t="shared" si="4"/>
        <v>58214670.350579999</v>
      </c>
      <c r="F103" s="21">
        <f t="shared" si="4"/>
        <v>38205574.832840003</v>
      </c>
      <c r="G103" s="21">
        <f t="shared" si="4"/>
        <v>31893168.899390001</v>
      </c>
      <c r="H103" s="21">
        <f>SUM(H105:H140)</f>
        <v>2138104.34002</v>
      </c>
      <c r="I103" s="21">
        <f>SUM(I105:I140)</f>
        <v>82516184.172290012</v>
      </c>
      <c r="J103" s="21">
        <f t="shared" si="4"/>
        <v>19900</v>
      </c>
      <c r="K103" s="21">
        <f t="shared" si="4"/>
        <v>97641.150299999994</v>
      </c>
      <c r="L103" s="21">
        <f t="shared" si="4"/>
        <v>10069286.947150001</v>
      </c>
      <c r="M103" s="21">
        <f t="shared" si="4"/>
        <v>19588038.908779997</v>
      </c>
      <c r="N103" s="21">
        <f t="shared" si="4"/>
        <v>570369.66160999984</v>
      </c>
      <c r="O103" s="21">
        <f t="shared" si="4"/>
        <v>2292187.3181199995</v>
      </c>
      <c r="P103" s="843">
        <v>20186773.948131084</v>
      </c>
    </row>
    <row r="104" spans="2:16" x14ac:dyDescent="0.3">
      <c r="B104" s="101"/>
      <c r="C104" s="21"/>
      <c r="D104" s="21"/>
      <c r="E104" s="21"/>
      <c r="F104" s="21"/>
      <c r="G104" s="21"/>
      <c r="H104" s="21"/>
      <c r="I104" s="21"/>
      <c r="J104" s="21"/>
      <c r="K104" s="21"/>
      <c r="L104" s="21"/>
      <c r="M104" s="21"/>
      <c r="N104" s="21"/>
      <c r="O104" s="21"/>
      <c r="P104" s="843"/>
    </row>
    <row r="105" spans="2:16" x14ac:dyDescent="0.3">
      <c r="B105" s="22" t="s">
        <v>19</v>
      </c>
      <c r="C105" s="21">
        <f t="shared" ref="C105:C140" si="5">SUM(D105:O105)</f>
        <v>5799493.5828900002</v>
      </c>
      <c r="D105" s="102">
        <v>2885884.5249100002</v>
      </c>
      <c r="E105" s="21">
        <v>902623.58474000019</v>
      </c>
      <c r="F105" s="21">
        <v>496509.8996</v>
      </c>
      <c r="G105" s="21">
        <v>414920.4748299999</v>
      </c>
      <c r="H105" s="21">
        <v>15772.47453</v>
      </c>
      <c r="I105" s="21">
        <v>931644.47075999982</v>
      </c>
      <c r="J105" s="21">
        <v>0</v>
      </c>
      <c r="K105" s="21">
        <v>0</v>
      </c>
      <c r="L105" s="21">
        <v>137372.23474000001</v>
      </c>
      <c r="M105" s="21">
        <v>0</v>
      </c>
      <c r="N105" s="21">
        <v>-193.44291999999999</v>
      </c>
      <c r="O105" s="21">
        <v>14959.361700000001</v>
      </c>
      <c r="P105" s="843">
        <v>702868.62461000029</v>
      </c>
    </row>
    <row r="106" spans="2:16" x14ac:dyDescent="0.3">
      <c r="B106" s="22" t="s">
        <v>20</v>
      </c>
      <c r="C106" s="21">
        <f t="shared" si="5"/>
        <v>15922540.690230001</v>
      </c>
      <c r="D106" s="102">
        <v>7555896.7069099983</v>
      </c>
      <c r="E106" s="21">
        <v>2082210.1314499998</v>
      </c>
      <c r="F106" s="21">
        <v>1302365.1654699999</v>
      </c>
      <c r="G106" s="21">
        <v>1513504.0324899997</v>
      </c>
      <c r="H106" s="21">
        <v>88545.476839999988</v>
      </c>
      <c r="I106" s="21">
        <v>2849988.7852300005</v>
      </c>
      <c r="J106" s="21">
        <v>0</v>
      </c>
      <c r="K106" s="21">
        <v>0</v>
      </c>
      <c r="L106" s="21">
        <v>467498.34634999995</v>
      </c>
      <c r="M106" s="21"/>
      <c r="N106" s="21">
        <v>21716.785399999993</v>
      </c>
      <c r="O106" s="21">
        <v>40815.260089999996</v>
      </c>
      <c r="P106" s="843">
        <v>3199270.9720299989</v>
      </c>
    </row>
    <row r="107" spans="2:16" x14ac:dyDescent="0.3">
      <c r="B107" s="22" t="s">
        <v>21</v>
      </c>
      <c r="C107" s="21">
        <f t="shared" si="5"/>
        <v>3981068.7179900003</v>
      </c>
      <c r="D107" s="102">
        <v>2338442.26816</v>
      </c>
      <c r="E107" s="21">
        <v>406937.85720000003</v>
      </c>
      <c r="F107" s="21">
        <v>311716.19143000001</v>
      </c>
      <c r="G107" s="21">
        <v>299830.81458000001</v>
      </c>
      <c r="H107" s="21">
        <v>66271.444080000001</v>
      </c>
      <c r="I107" s="21">
        <v>463570.00489000004</v>
      </c>
      <c r="J107" s="21">
        <v>0</v>
      </c>
      <c r="K107" s="21"/>
      <c r="L107" s="21">
        <v>79750.052840000004</v>
      </c>
      <c r="M107" s="21"/>
      <c r="N107" s="21">
        <v>-1086.3826200000001</v>
      </c>
      <c r="O107" s="21">
        <v>15636.467429999999</v>
      </c>
      <c r="P107" s="843">
        <v>-76352.888999999966</v>
      </c>
    </row>
    <row r="108" spans="2:16" x14ac:dyDescent="0.3">
      <c r="B108" s="22" t="s">
        <v>22</v>
      </c>
      <c r="C108" s="21">
        <f t="shared" si="5"/>
        <v>2799979.6825100011</v>
      </c>
      <c r="D108" s="102">
        <v>1412065.9898500005</v>
      </c>
      <c r="E108" s="21">
        <v>265506.28315999999</v>
      </c>
      <c r="F108" s="21">
        <v>167957.44610999996</v>
      </c>
      <c r="G108" s="21">
        <v>220060.66705000002</v>
      </c>
      <c r="H108" s="21">
        <v>30716.698349999999</v>
      </c>
      <c r="I108" s="21">
        <v>501536.48742999998</v>
      </c>
      <c r="J108" s="21">
        <v>0</v>
      </c>
      <c r="K108" s="21">
        <v>0</v>
      </c>
      <c r="L108" s="21">
        <v>174138.50026999999</v>
      </c>
      <c r="M108" s="21">
        <v>0</v>
      </c>
      <c r="N108" s="21">
        <v>20886.847490000004</v>
      </c>
      <c r="O108" s="21">
        <v>7110.7628000000004</v>
      </c>
      <c r="P108" s="843">
        <v>341306.5368799991</v>
      </c>
    </row>
    <row r="109" spans="2:16" x14ac:dyDescent="0.3">
      <c r="B109" s="22" t="s">
        <v>23</v>
      </c>
      <c r="C109" s="21">
        <f t="shared" si="5"/>
        <v>15481882.233559996</v>
      </c>
      <c r="D109" s="102">
        <v>6668399.8310399968</v>
      </c>
      <c r="E109" s="21">
        <v>2242301.78303</v>
      </c>
      <c r="F109" s="21">
        <v>1125919.7723699999</v>
      </c>
      <c r="G109" s="21">
        <v>1721765.0422800002</v>
      </c>
      <c r="H109" s="21">
        <v>106915.66264000001</v>
      </c>
      <c r="I109" s="21">
        <v>3185382.1097300001</v>
      </c>
      <c r="J109" s="21"/>
      <c r="K109" s="21"/>
      <c r="L109" s="21">
        <v>374310.42395999999</v>
      </c>
      <c r="M109" s="21"/>
      <c r="N109" s="21">
        <v>22868.158210000001</v>
      </c>
      <c r="O109" s="21">
        <v>34019.450299999997</v>
      </c>
      <c r="P109" s="843">
        <v>2703249.2534000091</v>
      </c>
    </row>
    <row r="110" spans="2:16" x14ac:dyDescent="0.3">
      <c r="B110" s="22" t="s">
        <v>24</v>
      </c>
      <c r="C110" s="21">
        <f t="shared" si="5"/>
        <v>3489593.2733900002</v>
      </c>
      <c r="D110" s="102">
        <v>1703089.5985300003</v>
      </c>
      <c r="E110" s="21">
        <v>403314.91837000003</v>
      </c>
      <c r="F110" s="21">
        <v>347811.49644000013</v>
      </c>
      <c r="G110" s="21">
        <v>269097.50828999997</v>
      </c>
      <c r="H110" s="21">
        <v>21583.903890000001</v>
      </c>
      <c r="I110" s="21">
        <v>609648.5904000001</v>
      </c>
      <c r="J110" s="21"/>
      <c r="K110" s="21"/>
      <c r="L110" s="21">
        <v>119702.54477999997</v>
      </c>
      <c r="M110" s="21"/>
      <c r="N110" s="21">
        <v>-879.27530000000002</v>
      </c>
      <c r="O110" s="21">
        <v>16223.987990000001</v>
      </c>
      <c r="P110" s="843">
        <v>-762801.83256000048</v>
      </c>
    </row>
    <row r="111" spans="2:16" x14ac:dyDescent="0.3">
      <c r="B111" s="22" t="s">
        <v>25</v>
      </c>
      <c r="C111" s="21">
        <f t="shared" si="5"/>
        <v>5164172.4927500002</v>
      </c>
      <c r="D111" s="102">
        <v>2369221.0693100002</v>
      </c>
      <c r="E111" s="21">
        <v>516877.69539000007</v>
      </c>
      <c r="F111" s="21">
        <v>403845.00366000005</v>
      </c>
      <c r="G111" s="21">
        <v>343755.27096000005</v>
      </c>
      <c r="H111" s="21">
        <v>94407.207330000005</v>
      </c>
      <c r="I111" s="21">
        <v>1032190.2688500001</v>
      </c>
      <c r="J111" s="21"/>
      <c r="K111" s="21"/>
      <c r="L111" s="21">
        <v>129279.97025</v>
      </c>
      <c r="M111" s="21"/>
      <c r="N111" s="21">
        <v>242822.51509</v>
      </c>
      <c r="O111" s="21">
        <v>31773.491909999997</v>
      </c>
      <c r="P111" s="843">
        <v>-869877.52187000029</v>
      </c>
    </row>
    <row r="112" spans="2:16" x14ac:dyDescent="0.3">
      <c r="B112" s="22" t="s">
        <v>26</v>
      </c>
      <c r="C112" s="21">
        <f t="shared" si="5"/>
        <v>16839051.384299997</v>
      </c>
      <c r="D112" s="102">
        <v>7753757.3944899999</v>
      </c>
      <c r="E112" s="21">
        <v>2290487.9721999993</v>
      </c>
      <c r="F112" s="21">
        <v>1376950.8972400003</v>
      </c>
      <c r="G112" s="21">
        <v>1694787.6330599999</v>
      </c>
      <c r="H112" s="21">
        <v>99889.197930000009</v>
      </c>
      <c r="I112" s="21">
        <v>3415490.9948100001</v>
      </c>
      <c r="J112" s="21"/>
      <c r="K112" s="21"/>
      <c r="L112" s="21">
        <v>139023.68008000002</v>
      </c>
      <c r="M112" s="21"/>
      <c r="N112" s="21">
        <v>8192.7063500000004</v>
      </c>
      <c r="O112" s="21">
        <v>60470.90814</v>
      </c>
      <c r="P112" s="843">
        <v>1789004.4148900025</v>
      </c>
    </row>
    <row r="113" spans="2:16" x14ac:dyDescent="0.3">
      <c r="B113" s="25" t="s">
        <v>27</v>
      </c>
      <c r="C113" s="21">
        <f t="shared" si="5"/>
        <v>37589047.459149994</v>
      </c>
      <c r="D113" s="102">
        <v>6723623.8931199992</v>
      </c>
      <c r="E113" s="21">
        <v>140459.28088000001</v>
      </c>
      <c r="F113" s="21">
        <v>6008691.4331</v>
      </c>
      <c r="G113" s="21">
        <v>305152.42920000007</v>
      </c>
      <c r="H113" s="21">
        <v>160435.60045</v>
      </c>
      <c r="I113" s="21">
        <v>3495917.9733199994</v>
      </c>
      <c r="J113" s="21">
        <v>19900</v>
      </c>
      <c r="K113" s="21">
        <v>97641.150299999994</v>
      </c>
      <c r="L113" s="21">
        <v>59127.779449999995</v>
      </c>
      <c r="M113" s="21">
        <v>19588038.908779997</v>
      </c>
      <c r="N113" s="21">
        <v>2041.5007800000001</v>
      </c>
      <c r="O113" s="21">
        <v>988017.50976999989</v>
      </c>
      <c r="P113" s="843">
        <v>-18925143.516289994</v>
      </c>
    </row>
    <row r="114" spans="2:16" ht="16.5" x14ac:dyDescent="0.3">
      <c r="B114" s="26" t="s">
        <v>1175</v>
      </c>
      <c r="C114" s="21">
        <f t="shared" si="5"/>
        <v>31342959.423250001</v>
      </c>
      <c r="D114" s="102">
        <v>14866798.815720001</v>
      </c>
      <c r="E114" s="21">
        <v>4655899.0630900003</v>
      </c>
      <c r="F114" s="21">
        <v>2050103.62316</v>
      </c>
      <c r="G114" s="21">
        <v>1464918.40392</v>
      </c>
      <c r="H114" s="21">
        <v>31946.802520000001</v>
      </c>
      <c r="I114" s="21">
        <v>7201006.4407199994</v>
      </c>
      <c r="J114" s="21"/>
      <c r="K114" s="21"/>
      <c r="L114" s="21">
        <v>1018422.55898</v>
      </c>
      <c r="M114" s="21"/>
      <c r="N114" s="21">
        <v>12845.943850000001</v>
      </c>
      <c r="O114" s="21">
        <v>41017.771290000004</v>
      </c>
      <c r="P114" s="843">
        <v>11373779.991349999</v>
      </c>
    </row>
    <row r="115" spans="2:16" x14ac:dyDescent="0.3">
      <c r="B115" s="26" t="s">
        <v>562</v>
      </c>
      <c r="C115" s="21">
        <f t="shared" si="5"/>
        <v>36704935.449230008</v>
      </c>
      <c r="D115" s="102">
        <v>16335379.772740003</v>
      </c>
      <c r="E115" s="21">
        <v>5648384.0609499998</v>
      </c>
      <c r="F115" s="21">
        <v>3150444.1925600003</v>
      </c>
      <c r="G115" s="21">
        <v>1975829.5022499999</v>
      </c>
      <c r="H115" s="21">
        <v>69998.860679999998</v>
      </c>
      <c r="I115" s="21">
        <v>8040651.9745000005</v>
      </c>
      <c r="J115" s="21"/>
      <c r="K115" s="21"/>
      <c r="L115" s="21">
        <v>1340276.4354900001</v>
      </c>
      <c r="M115" s="21"/>
      <c r="N115" s="21">
        <v>76338.070100000012</v>
      </c>
      <c r="O115" s="21">
        <v>67632.579959999974</v>
      </c>
      <c r="P115" s="843">
        <v>3910509.9338699952</v>
      </c>
    </row>
    <row r="116" spans="2:16" x14ac:dyDescent="0.3">
      <c r="B116" s="26" t="s">
        <v>28</v>
      </c>
      <c r="C116" s="21">
        <f t="shared" si="5"/>
        <v>5924416.3503500009</v>
      </c>
      <c r="D116" s="102">
        <v>2731801.9937700001</v>
      </c>
      <c r="E116" s="21">
        <v>920954.33661</v>
      </c>
      <c r="F116" s="21">
        <v>452371.81065</v>
      </c>
      <c r="G116" s="21">
        <v>385790.32173999998</v>
      </c>
      <c r="H116" s="21">
        <v>37412.149100000002</v>
      </c>
      <c r="I116" s="21">
        <v>1228492.7671100001</v>
      </c>
      <c r="J116" s="21"/>
      <c r="K116" s="21"/>
      <c r="L116" s="21">
        <v>85141.722629999989</v>
      </c>
      <c r="M116" s="21"/>
      <c r="N116" s="21">
        <v>54353.513330000002</v>
      </c>
      <c r="O116" s="21">
        <v>28097.735410000001</v>
      </c>
      <c r="P116" s="843">
        <v>-1096170.2632500017</v>
      </c>
    </row>
    <row r="117" spans="2:16" x14ac:dyDescent="0.3">
      <c r="B117" s="26" t="s">
        <v>29</v>
      </c>
      <c r="C117" s="21">
        <f t="shared" si="5"/>
        <v>14557094.639150001</v>
      </c>
      <c r="D117" s="102">
        <v>6425002.3230100023</v>
      </c>
      <c r="E117" s="21">
        <v>2284577.4790400006</v>
      </c>
      <c r="F117" s="21">
        <v>1190619.2954399998</v>
      </c>
      <c r="G117" s="21">
        <v>1591240.3929699997</v>
      </c>
      <c r="H117" s="21">
        <v>81081.248600000021</v>
      </c>
      <c r="I117" s="21">
        <v>2532321.26027</v>
      </c>
      <c r="J117" s="21"/>
      <c r="K117" s="21"/>
      <c r="L117" s="21">
        <v>380495.68784000003</v>
      </c>
      <c r="M117" s="21"/>
      <c r="N117" s="21">
        <v>16314.809509999997</v>
      </c>
      <c r="O117" s="21">
        <v>55442.142469999999</v>
      </c>
      <c r="P117" s="843">
        <v>5355721.7380299941</v>
      </c>
    </row>
    <row r="118" spans="2:16" x14ac:dyDescent="0.3">
      <c r="B118" s="26" t="s">
        <v>30</v>
      </c>
      <c r="C118" s="21">
        <f t="shared" si="5"/>
        <v>5690103.8819700005</v>
      </c>
      <c r="D118" s="102">
        <v>2689522.7650699993</v>
      </c>
      <c r="E118" s="21">
        <v>735588.85991999996</v>
      </c>
      <c r="F118" s="21">
        <v>647606.39545000007</v>
      </c>
      <c r="G118" s="21">
        <v>279780.05452000001</v>
      </c>
      <c r="H118" s="21">
        <v>62258.458170000005</v>
      </c>
      <c r="I118" s="21">
        <v>1126739.47673</v>
      </c>
      <c r="J118" s="21"/>
      <c r="K118" s="21"/>
      <c r="L118" s="21">
        <v>126898.90543000001</v>
      </c>
      <c r="M118" s="21"/>
      <c r="N118" s="21">
        <v>6436.7964599999987</v>
      </c>
      <c r="O118" s="21">
        <v>15272.17022</v>
      </c>
      <c r="P118" s="843">
        <v>-2198532.3692600005</v>
      </c>
    </row>
    <row r="119" spans="2:16" x14ac:dyDescent="0.3">
      <c r="B119" s="26" t="s">
        <v>31</v>
      </c>
      <c r="C119" s="21">
        <f t="shared" si="5"/>
        <v>5228296.4134900011</v>
      </c>
      <c r="D119" s="102">
        <v>2334593.5619000001</v>
      </c>
      <c r="E119" s="21">
        <v>625301.3326000002</v>
      </c>
      <c r="F119" s="21">
        <v>560198.9381899999</v>
      </c>
      <c r="G119" s="21">
        <v>423197.07186000003</v>
      </c>
      <c r="H119" s="21">
        <v>32265.537620000003</v>
      </c>
      <c r="I119" s="21">
        <v>1173620.3581600003</v>
      </c>
      <c r="J119" s="21"/>
      <c r="K119" s="21"/>
      <c r="L119" s="21">
        <v>62770.128130000005</v>
      </c>
      <c r="M119" s="21"/>
      <c r="N119" s="21">
        <v>293.64593000000002</v>
      </c>
      <c r="O119" s="21">
        <v>16055.839099999999</v>
      </c>
      <c r="P119" s="843">
        <v>-245234.40269000083</v>
      </c>
    </row>
    <row r="120" spans="2:16" x14ac:dyDescent="0.3">
      <c r="B120" s="26" t="s">
        <v>32</v>
      </c>
      <c r="C120" s="21">
        <f t="shared" si="5"/>
        <v>31832666.680430003</v>
      </c>
      <c r="D120" s="102">
        <v>14184968.183659999</v>
      </c>
      <c r="E120" s="21">
        <v>5340159.4545999998</v>
      </c>
      <c r="F120" s="21">
        <v>2330413.05064</v>
      </c>
      <c r="G120" s="21">
        <v>2623948.2222800003</v>
      </c>
      <c r="H120" s="21">
        <v>161979.93347999998</v>
      </c>
      <c r="I120" s="21">
        <v>6336364.7072900003</v>
      </c>
      <c r="J120" s="21"/>
      <c r="K120" s="21"/>
      <c r="L120" s="21">
        <v>772224.11553999991</v>
      </c>
      <c r="M120" s="21"/>
      <c r="N120" s="21">
        <v>-10587.52987</v>
      </c>
      <c r="O120" s="21">
        <v>93196.542809999999</v>
      </c>
      <c r="P120" s="843">
        <v>3949849.3353799954</v>
      </c>
    </row>
    <row r="121" spans="2:16" x14ac:dyDescent="0.3">
      <c r="B121" s="26" t="s">
        <v>565</v>
      </c>
      <c r="C121" s="21">
        <f t="shared" si="5"/>
        <v>21528914.432340004</v>
      </c>
      <c r="D121" s="102">
        <v>10106673.381090002</v>
      </c>
      <c r="E121" s="21">
        <v>2934412.4207799998</v>
      </c>
      <c r="F121" s="21">
        <v>1515454.33051</v>
      </c>
      <c r="G121" s="21">
        <v>2295486.0356900003</v>
      </c>
      <c r="H121" s="21">
        <v>21491.3881</v>
      </c>
      <c r="I121" s="21">
        <v>4105362.1502699996</v>
      </c>
      <c r="J121" s="21"/>
      <c r="K121" s="21"/>
      <c r="L121" s="21">
        <v>408269.68221999996</v>
      </c>
      <c r="M121" s="21"/>
      <c r="N121" s="21">
        <v>6497.6746000000003</v>
      </c>
      <c r="O121" s="21">
        <v>135267.36908</v>
      </c>
      <c r="P121" s="843">
        <v>-991399.28229000047</v>
      </c>
    </row>
    <row r="122" spans="2:16" x14ac:dyDescent="0.3">
      <c r="B122" s="26" t="s">
        <v>563</v>
      </c>
      <c r="C122" s="21">
        <f t="shared" si="5"/>
        <v>12510308.018630002</v>
      </c>
      <c r="D122" s="102">
        <v>5991565.2866400005</v>
      </c>
      <c r="E122" s="21">
        <v>1874538.4677899999</v>
      </c>
      <c r="F122" s="21">
        <v>1019210.6474600001</v>
      </c>
      <c r="G122" s="21">
        <v>1173202.4000700002</v>
      </c>
      <c r="H122" s="21">
        <v>23486.806069999999</v>
      </c>
      <c r="I122" s="21">
        <v>1977214.3083700002</v>
      </c>
      <c r="J122" s="21"/>
      <c r="K122" s="21"/>
      <c r="L122" s="21">
        <v>437561.31973000005</v>
      </c>
      <c r="M122" s="21"/>
      <c r="N122" s="21">
        <v>2359.6688299999996</v>
      </c>
      <c r="O122" s="21">
        <v>11169.113670000001</v>
      </c>
      <c r="P122" s="843">
        <v>2014128.2004599981</v>
      </c>
    </row>
    <row r="123" spans="2:16" x14ac:dyDescent="0.3">
      <c r="B123" s="22" t="s">
        <v>33</v>
      </c>
      <c r="C123" s="21">
        <f t="shared" si="5"/>
        <v>9502426.4900100008</v>
      </c>
      <c r="D123" s="102">
        <v>4278393.5356300008</v>
      </c>
      <c r="E123" s="21">
        <v>1426721.8015699999</v>
      </c>
      <c r="F123" s="21">
        <v>835407.65940999985</v>
      </c>
      <c r="G123" s="21">
        <v>878906.59836000006</v>
      </c>
      <c r="H123" s="21">
        <v>98270.56345999999</v>
      </c>
      <c r="I123" s="21">
        <v>1796596.4404000002</v>
      </c>
      <c r="J123" s="21"/>
      <c r="K123" s="21"/>
      <c r="L123" s="21">
        <v>159426.13019</v>
      </c>
      <c r="M123" s="21"/>
      <c r="N123" s="21">
        <v>4179.5253399999992</v>
      </c>
      <c r="O123" s="21">
        <v>24524.235650000002</v>
      </c>
      <c r="P123" s="843">
        <v>-26001.973320001736</v>
      </c>
    </row>
    <row r="124" spans="2:16" x14ac:dyDescent="0.3">
      <c r="B124" s="22" t="s">
        <v>34</v>
      </c>
      <c r="C124" s="21">
        <f t="shared" si="5"/>
        <v>6162463.5639000004</v>
      </c>
      <c r="D124" s="102">
        <v>2667554.3706700001</v>
      </c>
      <c r="E124" s="21">
        <v>762217.34823000012</v>
      </c>
      <c r="F124" s="21">
        <v>654095.41765999992</v>
      </c>
      <c r="G124" s="21">
        <v>362422.00880000007</v>
      </c>
      <c r="H124" s="21">
        <v>14248.90523</v>
      </c>
      <c r="I124" s="21">
        <v>1465662.9628399999</v>
      </c>
      <c r="J124" s="21"/>
      <c r="K124" s="21"/>
      <c r="L124" s="21">
        <v>206220.66393000001</v>
      </c>
      <c r="M124" s="21"/>
      <c r="N124" s="21">
        <v>1853.6753899999999</v>
      </c>
      <c r="O124" s="21">
        <v>28188.211149999999</v>
      </c>
      <c r="P124" s="843">
        <v>-1283380.2699100012</v>
      </c>
    </row>
    <row r="125" spans="2:16" x14ac:dyDescent="0.3">
      <c r="B125" s="22" t="s">
        <v>35</v>
      </c>
      <c r="C125" s="21">
        <f t="shared" si="5"/>
        <v>3911998.3132699998</v>
      </c>
      <c r="D125" s="102">
        <v>1819921.8794799997</v>
      </c>
      <c r="E125" s="21">
        <v>515467.75434999989</v>
      </c>
      <c r="F125" s="21">
        <v>289942.88369999995</v>
      </c>
      <c r="G125" s="21">
        <v>236691.78602</v>
      </c>
      <c r="H125" s="21">
        <v>42382.203260000002</v>
      </c>
      <c r="I125" s="21">
        <v>816785.29592000006</v>
      </c>
      <c r="J125" s="21"/>
      <c r="K125" s="21"/>
      <c r="L125" s="21">
        <v>187752.14411000002</v>
      </c>
      <c r="M125" s="21"/>
      <c r="N125" s="21">
        <v>-893.60361000000012</v>
      </c>
      <c r="O125" s="21">
        <v>3947.9700400000002</v>
      </c>
      <c r="P125" s="843">
        <v>-1051256.0066</v>
      </c>
    </row>
    <row r="126" spans="2:16" x14ac:dyDescent="0.3">
      <c r="B126" s="22" t="s">
        <v>36</v>
      </c>
      <c r="C126" s="21">
        <f t="shared" si="5"/>
        <v>26712997.346050005</v>
      </c>
      <c r="D126" s="102">
        <v>11863303.249460002</v>
      </c>
      <c r="E126" s="21">
        <v>4532686.3773300005</v>
      </c>
      <c r="F126" s="21">
        <v>1772142.4768000003</v>
      </c>
      <c r="G126" s="21">
        <v>1981179.20606</v>
      </c>
      <c r="H126" s="21">
        <v>51463.075369999999</v>
      </c>
      <c r="I126" s="21">
        <v>5821113.8237700006</v>
      </c>
      <c r="J126" s="21"/>
      <c r="K126" s="21"/>
      <c r="L126" s="21">
        <v>566168.94336000003</v>
      </c>
      <c r="M126" s="21"/>
      <c r="N126" s="21">
        <v>-20889.132450000001</v>
      </c>
      <c r="O126" s="21">
        <v>145829.32634999999</v>
      </c>
      <c r="P126" s="843">
        <v>9594451.2733399905</v>
      </c>
    </row>
    <row r="127" spans="2:16" x14ac:dyDescent="0.3">
      <c r="B127" s="22" t="s">
        <v>37</v>
      </c>
      <c r="C127" s="21">
        <f t="shared" si="5"/>
        <v>4269588.7231300008</v>
      </c>
      <c r="D127" s="102">
        <v>1980588.0998200001</v>
      </c>
      <c r="E127" s="21">
        <v>497064.45588000002</v>
      </c>
      <c r="F127" s="21">
        <v>352470.35860000004</v>
      </c>
      <c r="G127" s="21">
        <v>255440.40779</v>
      </c>
      <c r="H127" s="21">
        <v>63595.360439999997</v>
      </c>
      <c r="I127" s="21">
        <v>1028922.7158999997</v>
      </c>
      <c r="J127" s="21"/>
      <c r="K127" s="21"/>
      <c r="L127" s="21">
        <v>60731.017230000005</v>
      </c>
      <c r="M127" s="21"/>
      <c r="N127" s="21">
        <v>4370.2701800000004</v>
      </c>
      <c r="O127" s="21">
        <v>26406.03729</v>
      </c>
      <c r="P127" s="843">
        <v>-83619.157710000873</v>
      </c>
    </row>
    <row r="128" spans="2:16" x14ac:dyDescent="0.3">
      <c r="B128" s="22" t="s">
        <v>38</v>
      </c>
      <c r="C128" s="21">
        <f t="shared" si="5"/>
        <v>12904455.896939998</v>
      </c>
      <c r="D128" s="102">
        <v>5526059.9363499992</v>
      </c>
      <c r="E128" s="21">
        <v>1902710.2231500002</v>
      </c>
      <c r="F128" s="21">
        <v>1118464.38118</v>
      </c>
      <c r="G128" s="21">
        <v>967090.32316000003</v>
      </c>
      <c r="H128" s="21">
        <v>44260.823270000001</v>
      </c>
      <c r="I128" s="21">
        <v>2982308.1774100005</v>
      </c>
      <c r="J128" s="21"/>
      <c r="K128" s="21"/>
      <c r="L128" s="21">
        <v>335092.20776999998</v>
      </c>
      <c r="M128" s="21"/>
      <c r="N128" s="21">
        <v>-610.4093899999998</v>
      </c>
      <c r="O128" s="21">
        <v>29080.234039999999</v>
      </c>
      <c r="P128" s="843">
        <v>-20742.344669999555</v>
      </c>
    </row>
    <row r="129" spans="2:16" x14ac:dyDescent="0.3">
      <c r="B129" s="22" t="s">
        <v>39</v>
      </c>
      <c r="C129" s="21">
        <f t="shared" si="5"/>
        <v>6682981.6031400003</v>
      </c>
      <c r="D129" s="102">
        <v>2723539.21294</v>
      </c>
      <c r="E129" s="21">
        <v>971935.75989999995</v>
      </c>
      <c r="F129" s="21">
        <v>665827.88129000016</v>
      </c>
      <c r="G129" s="21">
        <v>845262.77489999996</v>
      </c>
      <c r="H129" s="21">
        <v>21667.224679999999</v>
      </c>
      <c r="I129" s="21">
        <v>1229279.5333300002</v>
      </c>
      <c r="J129" s="21"/>
      <c r="K129" s="21"/>
      <c r="L129" s="21">
        <v>209522.7426</v>
      </c>
      <c r="M129" s="21"/>
      <c r="N129" s="21">
        <v>5513.1755600000006</v>
      </c>
      <c r="O129" s="21">
        <v>10433.29794</v>
      </c>
      <c r="P129" s="843">
        <v>6486176.7384599987</v>
      </c>
    </row>
    <row r="130" spans="2:16" x14ac:dyDescent="0.3">
      <c r="B130" s="22" t="s">
        <v>40</v>
      </c>
      <c r="C130" s="21">
        <f t="shared" si="5"/>
        <v>5572590.1744399993</v>
      </c>
      <c r="D130" s="102">
        <v>2889768.956879999</v>
      </c>
      <c r="E130" s="21">
        <v>674572.3952100001</v>
      </c>
      <c r="F130" s="21">
        <v>501658.10798999999</v>
      </c>
      <c r="G130" s="21">
        <v>489363.69528999995</v>
      </c>
      <c r="H130" s="21">
        <v>47894.025310000005</v>
      </c>
      <c r="I130" s="21">
        <v>649461.92669999984</v>
      </c>
      <c r="J130" s="21"/>
      <c r="K130" s="21"/>
      <c r="L130" s="21">
        <v>306722.58190999995</v>
      </c>
      <c r="M130" s="21"/>
      <c r="N130" s="21">
        <v>4810.2868399999998</v>
      </c>
      <c r="O130" s="21">
        <v>8338.1983099999998</v>
      </c>
      <c r="P130" s="843">
        <v>2779254.0090200016</v>
      </c>
    </row>
    <row r="131" spans="2:16" x14ac:dyDescent="0.3">
      <c r="B131" s="22" t="s">
        <v>41</v>
      </c>
      <c r="C131" s="21">
        <f t="shared" si="5"/>
        <v>7544265.4140899992</v>
      </c>
      <c r="D131" s="102">
        <v>3287635.5695099998</v>
      </c>
      <c r="E131" s="21">
        <v>1180106.3362</v>
      </c>
      <c r="F131" s="21">
        <v>626526.05649999983</v>
      </c>
      <c r="G131" s="21">
        <v>837306.81455999997</v>
      </c>
      <c r="H131" s="21">
        <v>54261.476999999999</v>
      </c>
      <c r="I131" s="21">
        <v>1468322.2239700002</v>
      </c>
      <c r="J131" s="21"/>
      <c r="K131" s="21"/>
      <c r="L131" s="21">
        <v>75154.712169999999</v>
      </c>
      <c r="M131" s="21"/>
      <c r="N131" s="21">
        <v>7277.14401</v>
      </c>
      <c r="O131" s="21">
        <v>7675.0801699999993</v>
      </c>
      <c r="P131" s="843">
        <v>2033321.6453200011</v>
      </c>
    </row>
    <row r="132" spans="2:16" x14ac:dyDescent="0.3">
      <c r="B132" s="22" t="s">
        <v>42</v>
      </c>
      <c r="C132" s="21">
        <f t="shared" si="5"/>
        <v>11165233.120649999</v>
      </c>
      <c r="D132" s="102">
        <v>4706622.901349999</v>
      </c>
      <c r="E132" s="21">
        <v>2060930.1829600004</v>
      </c>
      <c r="F132" s="21">
        <v>868691.13056000008</v>
      </c>
      <c r="G132" s="21">
        <v>886765.69336999988</v>
      </c>
      <c r="H132" s="21">
        <v>51935.990669999999</v>
      </c>
      <c r="I132" s="21">
        <v>2291256.6699600001</v>
      </c>
      <c r="J132" s="21"/>
      <c r="K132" s="21"/>
      <c r="L132" s="21">
        <v>237845.13540999999</v>
      </c>
      <c r="M132" s="21"/>
      <c r="N132" s="21">
        <v>585.15505000000007</v>
      </c>
      <c r="O132" s="21">
        <v>60600.261320000005</v>
      </c>
      <c r="P132" s="843">
        <v>-772878.11292999797</v>
      </c>
    </row>
    <row r="133" spans="2:16" x14ac:dyDescent="0.3">
      <c r="B133" s="22" t="s">
        <v>43</v>
      </c>
      <c r="C133" s="21">
        <f t="shared" si="5"/>
        <v>13761041.848510001</v>
      </c>
      <c r="D133" s="102">
        <v>6243650.2152999975</v>
      </c>
      <c r="E133" s="21">
        <v>2038140.23068</v>
      </c>
      <c r="F133" s="21">
        <v>1623130.6547700001</v>
      </c>
      <c r="G133" s="21">
        <v>1103759.43056</v>
      </c>
      <c r="H133" s="21">
        <v>120582.97295</v>
      </c>
      <c r="I133" s="21">
        <v>2160313.4334200001</v>
      </c>
      <c r="J133" s="21"/>
      <c r="K133" s="21"/>
      <c r="L133" s="21">
        <v>344821.02346000005</v>
      </c>
      <c r="M133" s="21"/>
      <c r="N133" s="21">
        <v>35163.191740000002</v>
      </c>
      <c r="O133" s="21">
        <v>91480.695630000002</v>
      </c>
      <c r="P133" s="843">
        <v>-1437477.0084290002</v>
      </c>
    </row>
    <row r="134" spans="2:16" x14ac:dyDescent="0.3">
      <c r="B134" s="22" t="s">
        <v>44</v>
      </c>
      <c r="C134" s="21">
        <f t="shared" si="5"/>
        <v>4077639.1005600002</v>
      </c>
      <c r="D134" s="102">
        <v>2144108.8336299998</v>
      </c>
      <c r="E134" s="21">
        <v>446439.58720999997</v>
      </c>
      <c r="F134" s="21">
        <v>327030.16850000003</v>
      </c>
      <c r="G134" s="21">
        <v>329023.25391999999</v>
      </c>
      <c r="H134" s="21">
        <v>18804.40094</v>
      </c>
      <c r="I134" s="21">
        <v>706702.27573999995</v>
      </c>
      <c r="J134" s="21"/>
      <c r="K134" s="21"/>
      <c r="L134" s="21">
        <v>94005.002900000007</v>
      </c>
      <c r="M134" s="21"/>
      <c r="N134" s="21">
        <v>-27.582029999999943</v>
      </c>
      <c r="O134" s="21">
        <v>11553.159750000001</v>
      </c>
      <c r="P134" s="843">
        <v>-706195.58814000012</v>
      </c>
    </row>
    <row r="135" spans="2:16" x14ac:dyDescent="0.3">
      <c r="B135" s="22" t="s">
        <v>45</v>
      </c>
      <c r="C135" s="21">
        <f t="shared" si="5"/>
        <v>13343402.185870001</v>
      </c>
      <c r="D135" s="102">
        <v>5497913.1829200014</v>
      </c>
      <c r="E135" s="21">
        <v>2073463.7781200004</v>
      </c>
      <c r="F135" s="21">
        <v>1380301.0166</v>
      </c>
      <c r="G135" s="21">
        <v>1533652.1753499999</v>
      </c>
      <c r="H135" s="21">
        <v>101371.27112</v>
      </c>
      <c r="I135" s="21">
        <v>2321797.8317</v>
      </c>
      <c r="J135" s="21"/>
      <c r="K135" s="21"/>
      <c r="L135" s="21">
        <v>334148.41313999996</v>
      </c>
      <c r="M135" s="21"/>
      <c r="N135" s="21">
        <v>24035.320520000001</v>
      </c>
      <c r="O135" s="21">
        <v>76719.196400000001</v>
      </c>
      <c r="P135" s="843">
        <v>875396.89570999891</v>
      </c>
    </row>
    <row r="136" spans="2:16" x14ac:dyDescent="0.3">
      <c r="B136" s="22" t="s">
        <v>46</v>
      </c>
      <c r="C136" s="21">
        <f t="shared" si="5"/>
        <v>2628045.2382699996</v>
      </c>
      <c r="D136" s="102">
        <v>1344840.7708099994</v>
      </c>
      <c r="E136" s="21">
        <v>333915.42443000001</v>
      </c>
      <c r="F136" s="21">
        <v>237410.78846999997</v>
      </c>
      <c r="G136" s="21">
        <v>145019.14986999999</v>
      </c>
      <c r="H136" s="21">
        <v>9833.4081100000003</v>
      </c>
      <c r="I136" s="21">
        <v>527103.94040000008</v>
      </c>
      <c r="J136" s="21"/>
      <c r="K136" s="21"/>
      <c r="L136" s="21">
        <v>23693.11565</v>
      </c>
      <c r="M136" s="21"/>
      <c r="N136" s="21">
        <v>31.077990000000003</v>
      </c>
      <c r="O136" s="21">
        <v>6197.562539999999</v>
      </c>
      <c r="P136" s="843">
        <v>-594865.42915999959</v>
      </c>
    </row>
    <row r="137" spans="2:16" x14ac:dyDescent="0.3">
      <c r="B137" s="22" t="s">
        <v>47</v>
      </c>
      <c r="C137" s="21">
        <f t="shared" si="5"/>
        <v>11408654.629939999</v>
      </c>
      <c r="D137" s="102">
        <v>5068559.6242200006</v>
      </c>
      <c r="E137" s="21">
        <v>1781589.4943599999</v>
      </c>
      <c r="F137" s="21">
        <v>852060.4921700001</v>
      </c>
      <c r="G137" s="21">
        <v>637012.21665000007</v>
      </c>
      <c r="H137" s="21">
        <v>45972.343809999998</v>
      </c>
      <c r="I137" s="21">
        <v>2782679.9214300001</v>
      </c>
      <c r="J137" s="21"/>
      <c r="K137" s="21"/>
      <c r="L137" s="21">
        <v>192145.65383</v>
      </c>
      <c r="M137" s="21"/>
      <c r="N137" s="21">
        <v>21617.08497</v>
      </c>
      <c r="O137" s="21">
        <v>27017.798499999997</v>
      </c>
      <c r="P137" s="843">
        <v>-1872899.3967299983</v>
      </c>
    </row>
    <row r="138" spans="2:16" x14ac:dyDescent="0.3">
      <c r="B138" s="22" t="s">
        <v>48</v>
      </c>
      <c r="C138" s="21">
        <f t="shared" si="5"/>
        <v>8105648.6198600009</v>
      </c>
      <c r="D138" s="102">
        <v>3913196.8152299994</v>
      </c>
      <c r="E138" s="21">
        <v>918700.95046000008</v>
      </c>
      <c r="F138" s="21">
        <v>531109.29344000004</v>
      </c>
      <c r="G138" s="21">
        <v>640378.24447999999</v>
      </c>
      <c r="H138" s="21">
        <v>51381.908870000007</v>
      </c>
      <c r="I138" s="21">
        <v>1842941.2161600001</v>
      </c>
      <c r="J138" s="21"/>
      <c r="K138" s="21"/>
      <c r="L138" s="21">
        <v>143992.28559000004</v>
      </c>
      <c r="M138" s="21"/>
      <c r="N138" s="21">
        <v>6883.9832400000005</v>
      </c>
      <c r="O138" s="21">
        <v>57063.92239</v>
      </c>
      <c r="P138" s="843">
        <v>-2541987.8342700005</v>
      </c>
    </row>
    <row r="139" spans="2:16" x14ac:dyDescent="0.3">
      <c r="B139" s="22" t="s">
        <v>49</v>
      </c>
      <c r="C139" s="21">
        <f t="shared" si="5"/>
        <v>8671517.9395199995</v>
      </c>
      <c r="D139" s="102">
        <v>4241126.1683100006</v>
      </c>
      <c r="E139" s="21">
        <v>1255008.79091</v>
      </c>
      <c r="F139" s="21">
        <v>750884.69182999979</v>
      </c>
      <c r="G139" s="21">
        <v>391954.14180999994</v>
      </c>
      <c r="H139" s="21">
        <v>40200.382680000002</v>
      </c>
      <c r="I139" s="21">
        <v>1816297.3088699998</v>
      </c>
      <c r="J139" s="21"/>
      <c r="K139" s="21"/>
      <c r="L139" s="21">
        <v>187451.63329</v>
      </c>
      <c r="M139" s="21"/>
      <c r="N139" s="21">
        <v>579.73200000000008</v>
      </c>
      <c r="O139" s="21">
        <v>-11984.910180000003</v>
      </c>
      <c r="P139" s="843">
        <v>-1914507.5432599997</v>
      </c>
    </row>
    <row r="140" spans="2:16" ht="15.75" thickBot="1" x14ac:dyDescent="0.35">
      <c r="B140" s="22" t="s">
        <v>50</v>
      </c>
      <c r="C140" s="21">
        <f t="shared" si="5"/>
        <v>3710038.3722799998</v>
      </c>
      <c r="D140" s="102">
        <v>1642916.1225299996</v>
      </c>
      <c r="E140" s="21">
        <v>572464.47782999987</v>
      </c>
      <c r="F140" s="21">
        <v>360231.7838899999</v>
      </c>
      <c r="G140" s="21">
        <v>375674.70040000003</v>
      </c>
      <c r="H140" s="21">
        <v>53519.152470000001</v>
      </c>
      <c r="I140" s="21">
        <v>601495.34553000005</v>
      </c>
      <c r="J140" s="21"/>
      <c r="K140" s="21"/>
      <c r="L140" s="21">
        <v>92129.4519</v>
      </c>
      <c r="M140" s="21"/>
      <c r="N140" s="21">
        <v>-5331.2389599999997</v>
      </c>
      <c r="O140" s="21">
        <v>16938.576689999998</v>
      </c>
      <c r="P140" s="843">
        <v>549807.12772000022</v>
      </c>
    </row>
    <row r="141" spans="2:16" ht="3.75" customHeight="1" thickTop="1" x14ac:dyDescent="0.3">
      <c r="B141" s="27"/>
      <c r="C141" s="28"/>
      <c r="D141" s="28"/>
      <c r="E141" s="28"/>
      <c r="F141" s="28"/>
      <c r="G141" s="28"/>
      <c r="H141" s="28"/>
      <c r="I141" s="28"/>
      <c r="J141" s="28"/>
      <c r="K141" s="28"/>
      <c r="L141" s="28"/>
      <c r="M141" s="28"/>
      <c r="N141" s="28"/>
      <c r="O141" s="28"/>
      <c r="P141" s="28"/>
    </row>
    <row r="142" spans="2:16" x14ac:dyDescent="0.3">
      <c r="B142" s="1244" t="s">
        <v>541</v>
      </c>
      <c r="C142" s="1244"/>
      <c r="D142" s="1244"/>
      <c r="E142" s="1244"/>
      <c r="F142" s="1244"/>
      <c r="G142" s="1244"/>
      <c r="H142" s="1244"/>
      <c r="I142" s="1244"/>
      <c r="J142" s="1244"/>
      <c r="K142" s="1244"/>
      <c r="L142" s="1244"/>
      <c r="M142" s="1244"/>
      <c r="N142" s="1244"/>
      <c r="O142" s="1244"/>
      <c r="P142" s="1244"/>
    </row>
    <row r="143" spans="2:16" x14ac:dyDescent="0.3">
      <c r="B143" s="1243" t="s">
        <v>575</v>
      </c>
      <c r="C143" s="1243"/>
      <c r="D143" s="1243"/>
      <c r="E143" s="1243"/>
      <c r="F143" s="1243"/>
      <c r="G143" s="1243"/>
      <c r="H143" s="1243"/>
      <c r="I143" s="1243"/>
      <c r="J143" s="1243"/>
      <c r="K143" s="1243"/>
      <c r="L143" s="1243"/>
      <c r="M143" s="1243"/>
      <c r="N143" s="1243"/>
      <c r="O143" s="1243"/>
      <c r="P143" s="1243"/>
    </row>
    <row r="144" spans="2:16" x14ac:dyDescent="0.3">
      <c r="B144" s="1243" t="s">
        <v>1177</v>
      </c>
      <c r="C144" s="1243"/>
      <c r="D144" s="1243"/>
      <c r="E144" s="1243"/>
      <c r="F144" s="1243"/>
      <c r="G144" s="1243"/>
      <c r="H144" s="1243"/>
      <c r="I144" s="1243"/>
      <c r="J144" s="1243"/>
      <c r="K144" s="1243"/>
      <c r="L144" s="1243"/>
      <c r="M144" s="1243"/>
      <c r="N144" s="1243"/>
      <c r="O144" s="1243"/>
      <c r="P144" s="1243"/>
    </row>
    <row r="145" spans="2:16" x14ac:dyDescent="0.3">
      <c r="B145" s="1232" t="s">
        <v>1178</v>
      </c>
      <c r="C145" s="1232"/>
      <c r="D145" s="1232"/>
      <c r="E145" s="1232"/>
      <c r="F145" s="1232"/>
      <c r="G145" s="1232"/>
      <c r="H145" s="1232"/>
      <c r="I145" s="1232"/>
      <c r="J145" s="1232"/>
      <c r="K145" s="1232"/>
      <c r="L145" s="1232"/>
      <c r="M145" s="1232"/>
      <c r="N145" s="1232"/>
      <c r="O145" s="1232"/>
      <c r="P145" s="1232"/>
    </row>
    <row r="146" spans="2:16" x14ac:dyDescent="0.3">
      <c r="B146" s="1245" t="s">
        <v>1179</v>
      </c>
      <c r="C146" s="1245"/>
      <c r="D146" s="1245"/>
      <c r="E146" s="1245"/>
      <c r="F146" s="1245"/>
      <c r="G146" s="1245"/>
      <c r="H146" s="1245"/>
      <c r="I146" s="1245"/>
      <c r="J146" s="1245"/>
      <c r="K146" s="1245"/>
      <c r="L146" s="1245"/>
      <c r="M146" s="1245"/>
      <c r="N146" s="1245"/>
      <c r="O146" s="1245"/>
      <c r="P146" s="1245"/>
    </row>
    <row r="147" spans="2:16" x14ac:dyDescent="0.3">
      <c r="B147" s="1242" t="s">
        <v>531</v>
      </c>
      <c r="C147" s="1242"/>
      <c r="D147" s="1242"/>
      <c r="E147" s="1242"/>
      <c r="F147" s="1242"/>
      <c r="G147" s="1242"/>
      <c r="H147" s="1242"/>
      <c r="I147" s="1242"/>
      <c r="J147" s="1242"/>
      <c r="K147" s="1242"/>
      <c r="L147" s="1242"/>
      <c r="M147" s="1242"/>
      <c r="N147" s="1242"/>
      <c r="O147" s="1242"/>
      <c r="P147" s="1242"/>
    </row>
    <row r="148" spans="2:16" x14ac:dyDescent="0.3">
      <c r="B148" s="8"/>
      <c r="C148" s="8"/>
      <c r="D148" s="8"/>
      <c r="E148" s="8"/>
      <c r="F148" s="8"/>
      <c r="G148" s="8"/>
      <c r="H148" s="8"/>
      <c r="I148" s="8"/>
      <c r="J148" s="8"/>
      <c r="K148" s="8"/>
      <c r="L148" s="8"/>
      <c r="M148" s="8"/>
      <c r="N148" s="8"/>
      <c r="O148" s="8"/>
      <c r="P148" s="8"/>
    </row>
  </sheetData>
  <mergeCells count="47">
    <mergeCell ref="I98:I101"/>
    <mergeCell ref="J98:J101"/>
    <mergeCell ref="K98:K101"/>
    <mergeCell ref="A2:J2"/>
    <mergeCell ref="I5:I7"/>
    <mergeCell ref="B37:J37"/>
    <mergeCell ref="A3:J3"/>
    <mergeCell ref="A5:B7"/>
    <mergeCell ref="C5:C7"/>
    <mergeCell ref="D5:E6"/>
    <mergeCell ref="F5:F7"/>
    <mergeCell ref="G5:G7"/>
    <mergeCell ref="H5:H7"/>
    <mergeCell ref="J5:J7"/>
    <mergeCell ref="D98:D101"/>
    <mergeCell ref="E98:E101"/>
    <mergeCell ref="F98:F101"/>
    <mergeCell ref="G98:G101"/>
    <mergeCell ref="H98:H101"/>
    <mergeCell ref="B87:G87"/>
    <mergeCell ref="B88:G88"/>
    <mergeCell ref="B90:G90"/>
    <mergeCell ref="B41:G41"/>
    <mergeCell ref="B94:P94"/>
    <mergeCell ref="B43:B44"/>
    <mergeCell ref="B85:G85"/>
    <mergeCell ref="B89:G89"/>
    <mergeCell ref="C43:C44"/>
    <mergeCell ref="D43:E43"/>
    <mergeCell ref="F43:G43"/>
    <mergeCell ref="B86:G86"/>
    <mergeCell ref="B145:P145"/>
    <mergeCell ref="B147:P147"/>
    <mergeCell ref="H96:K97"/>
    <mergeCell ref="L96:O97"/>
    <mergeCell ref="P96:P101"/>
    <mergeCell ref="O98:O101"/>
    <mergeCell ref="B143:P143"/>
    <mergeCell ref="B144:P144"/>
    <mergeCell ref="B142:P142"/>
    <mergeCell ref="B146:P146"/>
    <mergeCell ref="B96:B101"/>
    <mergeCell ref="D96:F97"/>
    <mergeCell ref="L98:L101"/>
    <mergeCell ref="M98:M101"/>
    <mergeCell ref="N98:N101"/>
    <mergeCell ref="C98:C101"/>
  </mergeCells>
  <pageMargins left="0.15748031496062992" right="0.15748031496062992" top="0.74803149606299213" bottom="0.74803149606299213" header="0.31496062992125984" footer="0.31496062992125984"/>
  <pageSetup scale="80" orientation="landscape"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Z154"/>
  <sheetViews>
    <sheetView showGridLines="0" workbookViewId="0">
      <selection sqref="A1:B1"/>
    </sheetView>
  </sheetViews>
  <sheetFormatPr baseColWidth="10" defaultColWidth="0" defaultRowHeight="15" zeroHeight="1" x14ac:dyDescent="0.2"/>
  <cols>
    <col min="1" max="1" width="1.7109375" style="8" customWidth="1"/>
    <col min="2" max="2" width="46.140625" style="8" customWidth="1"/>
    <col min="3" max="10" width="18" style="8" customWidth="1"/>
    <col min="11" max="11" width="15.7109375" style="8" customWidth="1"/>
    <col min="12" max="12" width="11.28515625" style="8" customWidth="1"/>
    <col min="13" max="13" width="15.42578125" style="8" bestFit="1" customWidth="1"/>
    <col min="14" max="14" width="10.42578125" style="8" customWidth="1"/>
    <col min="15" max="15" width="13" style="8" customWidth="1"/>
    <col min="16" max="16" width="5.28515625" style="8" customWidth="1"/>
    <col min="17" max="16384" width="11.42578125" style="8" hidden="1"/>
  </cols>
  <sheetData>
    <row r="1" spans="1:26" s="59" customFormat="1" ht="15" customHeight="1" x14ac:dyDescent="0.2">
      <c r="A1" s="1249"/>
      <c r="B1" s="1249"/>
      <c r="C1" s="61"/>
      <c r="D1" s="61"/>
      <c r="E1" s="61"/>
      <c r="F1" s="61"/>
      <c r="G1" s="61"/>
      <c r="H1" s="61"/>
      <c r="I1" s="61"/>
      <c r="J1" s="61"/>
    </row>
    <row r="2" spans="1:26" s="5" customFormat="1" ht="15" customHeight="1" x14ac:dyDescent="0.2">
      <c r="A2" s="914" t="s">
        <v>568</v>
      </c>
      <c r="B2" s="914"/>
      <c r="C2" s="914"/>
      <c r="D2" s="914"/>
      <c r="E2" s="914"/>
      <c r="F2" s="914"/>
      <c r="G2" s="914"/>
      <c r="H2" s="914"/>
      <c r="I2" s="914"/>
      <c r="J2" s="914"/>
      <c r="K2" s="629"/>
      <c r="L2" s="629"/>
      <c r="M2" s="629"/>
      <c r="N2" s="629"/>
      <c r="O2" s="629"/>
      <c r="P2" s="629"/>
      <c r="Q2" s="629"/>
      <c r="R2" s="629"/>
      <c r="S2" s="629"/>
      <c r="T2" s="629"/>
      <c r="U2" s="629"/>
      <c r="V2" s="629"/>
      <c r="W2" s="629"/>
      <c r="X2" s="629"/>
      <c r="Y2" s="629"/>
      <c r="Z2" s="629"/>
    </row>
    <row r="3" spans="1:26" s="634" customFormat="1" ht="35.1" customHeight="1" x14ac:dyDescent="0.2">
      <c r="A3" s="1121" t="s">
        <v>1327</v>
      </c>
      <c r="B3" s="915"/>
      <c r="C3" s="915"/>
      <c r="D3" s="915"/>
      <c r="E3" s="915"/>
      <c r="F3" s="915"/>
      <c r="G3" s="915"/>
      <c r="H3" s="915"/>
      <c r="I3" s="915"/>
      <c r="J3" s="915"/>
    </row>
    <row r="4" spans="1:26" s="634" customFormat="1" ht="15" customHeight="1" thickBot="1" x14ac:dyDescent="0.25">
      <c r="A4" s="874"/>
      <c r="B4" s="635"/>
      <c r="C4" s="635"/>
      <c r="D4" s="635"/>
      <c r="E4" s="635"/>
      <c r="F4" s="635"/>
      <c r="G4" s="635"/>
      <c r="H4" s="635"/>
      <c r="I4" s="635"/>
      <c r="J4" s="635"/>
    </row>
    <row r="5" spans="1:26" ht="12.75" customHeight="1" thickTop="1" thickBot="1" x14ac:dyDescent="0.25">
      <c r="A5" s="916" t="s">
        <v>53</v>
      </c>
      <c r="B5" s="916"/>
      <c r="C5" s="917" t="s">
        <v>235</v>
      </c>
      <c r="D5" s="919" t="s">
        <v>140</v>
      </c>
      <c r="E5" s="919"/>
      <c r="F5" s="920" t="s">
        <v>236</v>
      </c>
      <c r="G5" s="917" t="s">
        <v>237</v>
      </c>
      <c r="H5" s="917" t="s">
        <v>238</v>
      </c>
      <c r="I5" s="917" t="s">
        <v>239</v>
      </c>
      <c r="J5" s="921" t="s">
        <v>18</v>
      </c>
    </row>
    <row r="6" spans="1:26" ht="16.5" thickTop="1" thickBot="1" x14ac:dyDescent="0.25">
      <c r="A6" s="916"/>
      <c r="B6" s="916"/>
      <c r="C6" s="917"/>
      <c r="D6" s="1250"/>
      <c r="E6" s="1250"/>
      <c r="F6" s="920"/>
      <c r="G6" s="917"/>
      <c r="H6" s="917"/>
      <c r="I6" s="917"/>
      <c r="J6" s="922"/>
    </row>
    <row r="7" spans="1:26" ht="23.25" customHeight="1" thickTop="1" thickBot="1" x14ac:dyDescent="0.25">
      <c r="A7" s="916"/>
      <c r="B7" s="916"/>
      <c r="C7" s="917"/>
      <c r="D7" s="345" t="s">
        <v>240</v>
      </c>
      <c r="E7" s="345" t="s">
        <v>241</v>
      </c>
      <c r="F7" s="920"/>
      <c r="G7" s="917"/>
      <c r="H7" s="917"/>
      <c r="I7" s="917"/>
      <c r="J7" s="923"/>
    </row>
    <row r="8" spans="1:26" ht="15.75" customHeight="1" thickTop="1" x14ac:dyDescent="0.2">
      <c r="A8" s="65"/>
      <c r="B8" s="66" t="s">
        <v>444</v>
      </c>
      <c r="C8" s="67"/>
      <c r="D8" s="65"/>
      <c r="E8" s="65"/>
      <c r="F8" s="65"/>
      <c r="G8" s="67"/>
      <c r="H8" s="67"/>
      <c r="I8" s="65"/>
      <c r="J8" s="65"/>
    </row>
    <row r="9" spans="1:26" ht="15.75" customHeight="1" x14ac:dyDescent="0.2">
      <c r="A9" s="69"/>
      <c r="B9" s="70" t="s">
        <v>532</v>
      </c>
      <c r="C9" s="71"/>
      <c r="D9" s="72"/>
      <c r="E9" s="71"/>
      <c r="F9" s="71"/>
      <c r="G9" s="71"/>
      <c r="H9" s="71"/>
      <c r="I9" s="71"/>
      <c r="J9" s="73"/>
    </row>
    <row r="10" spans="1:26" ht="15.75" customHeight="1" x14ac:dyDescent="0.2">
      <c r="A10" s="74"/>
      <c r="B10" s="74" t="s">
        <v>523</v>
      </c>
      <c r="C10" s="75">
        <v>51067099.799999997</v>
      </c>
      <c r="D10" s="76">
        <v>275442579.78094012</v>
      </c>
      <c r="E10" s="75">
        <v>42094054.701110005</v>
      </c>
      <c r="F10" s="75">
        <v>317536634.48205012</v>
      </c>
      <c r="G10" s="76">
        <v>70033732</v>
      </c>
      <c r="H10" s="75">
        <v>26909648.300000001</v>
      </c>
      <c r="I10" s="76">
        <v>3605841.9</v>
      </c>
      <c r="J10" s="75">
        <v>469152956.48205012</v>
      </c>
      <c r="K10" s="75"/>
      <c r="L10" s="95"/>
      <c r="M10" s="96"/>
      <c r="N10" s="95"/>
    </row>
    <row r="11" spans="1:26" ht="15.75" customHeight="1" thickBot="1" x14ac:dyDescent="0.25">
      <c r="B11" s="74" t="s">
        <v>551</v>
      </c>
      <c r="C11" s="75">
        <v>42617.5</v>
      </c>
      <c r="D11" s="75">
        <v>692699.01150999987</v>
      </c>
      <c r="E11" s="75">
        <v>219602.63781000001</v>
      </c>
      <c r="F11" s="75">
        <v>912301.64931999985</v>
      </c>
      <c r="G11" s="76">
        <v>9</v>
      </c>
      <c r="H11" s="75">
        <v>337842.6</v>
      </c>
      <c r="I11" s="75">
        <v>31154.2</v>
      </c>
      <c r="J11" s="75">
        <v>1323924.9493199999</v>
      </c>
      <c r="K11" s="75"/>
      <c r="L11" s="95"/>
      <c r="M11" s="96"/>
      <c r="N11" s="95"/>
    </row>
    <row r="12" spans="1:26" ht="15.75" customHeight="1" thickBot="1" x14ac:dyDescent="0.25">
      <c r="B12" s="77" t="s">
        <v>552</v>
      </c>
      <c r="C12" s="846">
        <v>51109717.299999997</v>
      </c>
      <c r="D12" s="846">
        <v>276135278.79245013</v>
      </c>
      <c r="E12" s="846">
        <v>42313657.338920005</v>
      </c>
      <c r="F12" s="846">
        <v>318448936.13137013</v>
      </c>
      <c r="G12" s="846">
        <v>70033741</v>
      </c>
      <c r="H12" s="846">
        <v>27247490.900000002</v>
      </c>
      <c r="I12" s="846">
        <v>3636996.1</v>
      </c>
      <c r="J12" s="846">
        <v>470476881.43137014</v>
      </c>
      <c r="K12" s="75"/>
      <c r="L12" s="95"/>
      <c r="M12" s="96"/>
      <c r="N12" s="95"/>
    </row>
    <row r="13" spans="1:26" ht="15.75" customHeight="1" x14ac:dyDescent="0.2">
      <c r="A13" s="78"/>
      <c r="B13" s="70" t="s">
        <v>526</v>
      </c>
      <c r="C13" s="75"/>
      <c r="D13" s="75"/>
      <c r="E13" s="75"/>
      <c r="F13" s="75"/>
      <c r="G13" s="76"/>
      <c r="H13" s="75"/>
      <c r="I13" s="75"/>
      <c r="J13" s="75"/>
      <c r="K13" s="75"/>
      <c r="L13" s="95"/>
      <c r="N13" s="95"/>
    </row>
    <row r="14" spans="1:26" ht="15.75" customHeight="1" x14ac:dyDescent="0.2">
      <c r="B14" s="74" t="s">
        <v>466</v>
      </c>
      <c r="C14" s="75">
        <v>6781715.5999999996</v>
      </c>
      <c r="D14" s="75">
        <v>4410634.0342899999</v>
      </c>
      <c r="E14" s="75">
        <v>322074.29770999996</v>
      </c>
      <c r="F14" s="75">
        <v>4732708.3319999995</v>
      </c>
      <c r="G14" s="76">
        <v>5363599.4000000004</v>
      </c>
      <c r="H14" s="75">
        <v>15351.5</v>
      </c>
      <c r="I14" s="75">
        <v>8648.9</v>
      </c>
      <c r="J14" s="75">
        <v>16902023.732000001</v>
      </c>
      <c r="K14" s="75"/>
      <c r="L14" s="95"/>
      <c r="M14" s="96"/>
      <c r="N14" s="95"/>
    </row>
    <row r="15" spans="1:26" ht="15.75" customHeight="1" x14ac:dyDescent="0.2">
      <c r="B15" s="74" t="s">
        <v>549</v>
      </c>
      <c r="C15" s="75">
        <v>67081.600000000006</v>
      </c>
      <c r="D15" s="75">
        <v>1267419.86063</v>
      </c>
      <c r="E15" s="75">
        <v>374554.76878000004</v>
      </c>
      <c r="F15" s="75">
        <v>1641974.6294100001</v>
      </c>
      <c r="G15" s="99">
        <v>0</v>
      </c>
      <c r="H15" s="75">
        <v>13768.7</v>
      </c>
      <c r="I15" s="75">
        <v>55394.2</v>
      </c>
      <c r="J15" s="75">
        <v>1778219.1294100001</v>
      </c>
      <c r="K15" s="75"/>
      <c r="L15" s="95"/>
      <c r="M15" s="96"/>
      <c r="N15" s="95"/>
    </row>
    <row r="16" spans="1:26" ht="24.75" customHeight="1" x14ac:dyDescent="0.2">
      <c r="B16" s="79" t="s">
        <v>550</v>
      </c>
      <c r="C16" s="75">
        <v>1326.4</v>
      </c>
      <c r="D16" s="75">
        <v>26201.086640000005</v>
      </c>
      <c r="E16" s="75">
        <v>7497.1098700000002</v>
      </c>
      <c r="F16" s="75">
        <v>33698.196510000009</v>
      </c>
      <c r="G16" s="99">
        <v>0</v>
      </c>
      <c r="H16" s="75">
        <v>303.89999999999998</v>
      </c>
      <c r="I16" s="75">
        <v>1110</v>
      </c>
      <c r="J16" s="75">
        <v>36438.496510000012</v>
      </c>
      <c r="K16" s="75"/>
      <c r="L16" s="95"/>
      <c r="M16" s="96"/>
      <c r="N16" s="95"/>
    </row>
    <row r="17" spans="1:14" ht="15.75" customHeight="1" x14ac:dyDescent="0.2">
      <c r="B17" s="74" t="s">
        <v>548</v>
      </c>
      <c r="C17" s="75">
        <v>38.9</v>
      </c>
      <c r="D17" s="75">
        <v>762.05551000000003</v>
      </c>
      <c r="E17" s="75">
        <v>232.30611999999999</v>
      </c>
      <c r="F17" s="75">
        <v>994.36162999999999</v>
      </c>
      <c r="G17" s="76">
        <v>0.1</v>
      </c>
      <c r="H17" s="75">
        <v>361.2</v>
      </c>
      <c r="I17" s="75">
        <v>34.6</v>
      </c>
      <c r="J17" s="75">
        <v>1429.1616299999998</v>
      </c>
      <c r="K17" s="75"/>
      <c r="L17" s="95"/>
      <c r="M17" s="96"/>
      <c r="N17" s="95"/>
    </row>
    <row r="18" spans="1:14" ht="15.75" customHeight="1" thickBot="1" x14ac:dyDescent="0.25">
      <c r="B18" s="74" t="s">
        <v>524</v>
      </c>
      <c r="C18" s="75">
        <v>333683.3</v>
      </c>
      <c r="D18" s="75">
        <v>3780527.0624499996</v>
      </c>
      <c r="E18" s="75">
        <v>983877.06941999996</v>
      </c>
      <c r="F18" s="75">
        <v>4764404.1318699997</v>
      </c>
      <c r="G18" s="76">
        <v>1158948.2</v>
      </c>
      <c r="H18" s="75">
        <v>750210.7</v>
      </c>
      <c r="I18" s="75">
        <v>136477.70000000001</v>
      </c>
      <c r="J18" s="75">
        <v>7143724.0318700001</v>
      </c>
      <c r="K18" s="75"/>
      <c r="L18" s="95"/>
      <c r="M18" s="96"/>
      <c r="N18" s="95"/>
    </row>
    <row r="19" spans="1:14" ht="15.75" customHeight="1" thickBot="1" x14ac:dyDescent="0.25">
      <c r="B19" s="77" t="s">
        <v>553</v>
      </c>
      <c r="C19" s="846">
        <v>7183845.7999999998</v>
      </c>
      <c r="D19" s="846">
        <v>9485544.0995199997</v>
      </c>
      <c r="E19" s="846">
        <v>1688235.5518999998</v>
      </c>
      <c r="F19" s="846">
        <v>11173779.651419999</v>
      </c>
      <c r="G19" s="846">
        <v>6522547.7000000002</v>
      </c>
      <c r="H19" s="846">
        <v>779996</v>
      </c>
      <c r="I19" s="846">
        <v>201665.40000000002</v>
      </c>
      <c r="J19" s="846">
        <v>25861834.551419999</v>
      </c>
      <c r="K19" s="75"/>
      <c r="L19" s="95"/>
      <c r="M19" s="96"/>
      <c r="N19" s="95"/>
    </row>
    <row r="20" spans="1:14" ht="15.75" customHeight="1" thickBot="1" x14ac:dyDescent="0.25">
      <c r="A20" s="80"/>
      <c r="B20" s="81" t="s">
        <v>533</v>
      </c>
      <c r="C20" s="846">
        <v>58293563.099999994</v>
      </c>
      <c r="D20" s="846">
        <v>285620822.89197016</v>
      </c>
      <c r="E20" s="846">
        <v>44001892.890820004</v>
      </c>
      <c r="F20" s="846">
        <v>329622715.78279012</v>
      </c>
      <c r="G20" s="846">
        <v>76556288.700000003</v>
      </c>
      <c r="H20" s="846">
        <v>28027486.900000002</v>
      </c>
      <c r="I20" s="846">
        <v>3838661.5</v>
      </c>
      <c r="J20" s="846">
        <v>496338715.98279011</v>
      </c>
      <c r="K20" s="21"/>
      <c r="L20" s="95"/>
      <c r="M20" s="96"/>
      <c r="N20" s="95"/>
    </row>
    <row r="21" spans="1:14" ht="15.75" customHeight="1" x14ac:dyDescent="0.2">
      <c r="A21" s="69"/>
      <c r="B21" s="70" t="s">
        <v>452</v>
      </c>
      <c r="C21" s="75"/>
      <c r="D21" s="75"/>
      <c r="E21" s="75"/>
      <c r="F21" s="75"/>
      <c r="G21" s="75"/>
      <c r="H21" s="75"/>
      <c r="I21" s="75"/>
      <c r="J21" s="75"/>
    </row>
    <row r="22" spans="1:14" ht="15.75" customHeight="1" x14ac:dyDescent="0.2">
      <c r="A22" s="82"/>
      <c r="B22" s="83" t="s">
        <v>453</v>
      </c>
      <c r="C22" s="75"/>
      <c r="D22" s="75"/>
      <c r="E22" s="75"/>
      <c r="F22" s="75"/>
      <c r="G22" s="75"/>
      <c r="H22" s="75"/>
      <c r="I22" s="75"/>
      <c r="J22" s="75"/>
    </row>
    <row r="23" spans="1:14" ht="15.75" customHeight="1" x14ac:dyDescent="0.2">
      <c r="B23" s="84" t="s">
        <v>534</v>
      </c>
      <c r="C23" s="75">
        <v>9503654.4000000004</v>
      </c>
      <c r="D23" s="75">
        <v>134260533.64043003</v>
      </c>
      <c r="E23" s="75">
        <v>41721938.676459998</v>
      </c>
      <c r="F23" s="75">
        <v>175982472.31689003</v>
      </c>
      <c r="G23" s="75">
        <v>1177720.7</v>
      </c>
      <c r="H23" s="75">
        <v>5145184.5999999996</v>
      </c>
      <c r="I23" s="75">
        <v>6086974.4000000004</v>
      </c>
      <c r="J23" s="75">
        <v>197896006.41689003</v>
      </c>
      <c r="K23" s="21"/>
      <c r="L23" s="95"/>
      <c r="M23" s="96"/>
      <c r="N23" s="95"/>
    </row>
    <row r="24" spans="1:14" ht="15.75" customHeight="1" x14ac:dyDescent="0.2">
      <c r="B24" s="82" t="s">
        <v>462</v>
      </c>
      <c r="C24" s="75">
        <v>2539683.5</v>
      </c>
      <c r="D24" s="75">
        <v>40177791.691650003</v>
      </c>
      <c r="E24" s="75">
        <v>13338768.141100001</v>
      </c>
      <c r="F24" s="75">
        <v>53516559.832750008</v>
      </c>
      <c r="G24" s="75">
        <v>18419.3</v>
      </c>
      <c r="H24" s="75">
        <v>383735.2</v>
      </c>
      <c r="I24" s="75">
        <v>1962666.4</v>
      </c>
      <c r="J24" s="75">
        <v>58421064.232750006</v>
      </c>
      <c r="K24" s="21"/>
      <c r="L24" s="95"/>
      <c r="M24" s="96"/>
      <c r="N24" s="95"/>
    </row>
    <row r="25" spans="1:14" ht="15.75" customHeight="1" thickBot="1" x14ac:dyDescent="0.25">
      <c r="A25" s="74"/>
      <c r="B25" s="74" t="s">
        <v>114</v>
      </c>
      <c r="C25" s="75">
        <v>1016418.6</v>
      </c>
      <c r="D25" s="75">
        <v>18580880.050099999</v>
      </c>
      <c r="E25" s="75">
        <v>6017669.3528999984</v>
      </c>
      <c r="F25" s="75">
        <v>24598549.402999997</v>
      </c>
      <c r="G25" s="75">
        <v>61630</v>
      </c>
      <c r="H25" s="75">
        <v>12357210</v>
      </c>
      <c r="I25" s="75">
        <v>894891.6</v>
      </c>
      <c r="J25" s="75">
        <v>38928699.603</v>
      </c>
      <c r="K25" s="21"/>
      <c r="L25" s="95"/>
      <c r="M25" s="96"/>
      <c r="N25" s="95"/>
    </row>
    <row r="26" spans="1:14" ht="15.75" customHeight="1" thickBot="1" x14ac:dyDescent="0.25">
      <c r="A26" s="74"/>
      <c r="B26" s="77" t="s">
        <v>554</v>
      </c>
      <c r="C26" s="846">
        <v>13059756.5</v>
      </c>
      <c r="D26" s="846">
        <v>193019205.38218004</v>
      </c>
      <c r="E26" s="846">
        <v>61078376.170460001</v>
      </c>
      <c r="F26" s="846">
        <v>254097581.55264002</v>
      </c>
      <c r="G26" s="846">
        <v>1257770</v>
      </c>
      <c r="H26" s="846">
        <v>17886129.800000001</v>
      </c>
      <c r="I26" s="846">
        <v>8944532.4000000004</v>
      </c>
      <c r="J26" s="846">
        <v>295245770.25264001</v>
      </c>
      <c r="K26" s="21"/>
      <c r="L26" s="95"/>
      <c r="M26" s="96"/>
      <c r="N26" s="95"/>
    </row>
    <row r="27" spans="1:14" ht="27.75" customHeight="1" x14ac:dyDescent="0.2">
      <c r="A27" s="79"/>
      <c r="B27" s="85" t="s">
        <v>536</v>
      </c>
      <c r="C27" s="75"/>
      <c r="D27" s="75"/>
      <c r="E27" s="75"/>
      <c r="F27" s="75"/>
      <c r="G27" s="75"/>
      <c r="H27" s="75"/>
      <c r="I27" s="75"/>
      <c r="J27" s="75"/>
    </row>
    <row r="28" spans="1:14" ht="15.75" customHeight="1" x14ac:dyDescent="0.2">
      <c r="A28" s="79"/>
      <c r="B28" s="79" t="s">
        <v>528</v>
      </c>
      <c r="C28" s="75">
        <v>21504.9</v>
      </c>
      <c r="D28" s="75">
        <v>2024489.1562800002</v>
      </c>
      <c r="E28" s="75">
        <v>107842.81800999997</v>
      </c>
      <c r="F28" s="75">
        <v>2132331.9742900003</v>
      </c>
      <c r="G28" s="75">
        <v>6</v>
      </c>
      <c r="H28" s="75">
        <v>80878.7</v>
      </c>
      <c r="I28" s="75">
        <v>15851.2</v>
      </c>
      <c r="J28" s="75">
        <v>2250572.7742900006</v>
      </c>
    </row>
    <row r="29" spans="1:14" ht="15.75" customHeight="1" x14ac:dyDescent="0.2">
      <c r="A29" s="82"/>
      <c r="B29" s="82" t="s">
        <v>456</v>
      </c>
      <c r="C29" s="75">
        <v>14338003.9</v>
      </c>
      <c r="D29" s="75">
        <v>77986545.554140016</v>
      </c>
      <c r="E29" s="75">
        <v>19710982.351980004</v>
      </c>
      <c r="F29" s="75">
        <v>97697527.906120017</v>
      </c>
      <c r="G29" s="75">
        <v>10773620.800000001</v>
      </c>
      <c r="H29" s="75">
        <v>2435854.2999999998</v>
      </c>
      <c r="I29" s="75">
        <v>2875508.1</v>
      </c>
      <c r="J29" s="75">
        <v>128120515.00612001</v>
      </c>
      <c r="K29" s="114"/>
      <c r="L29" s="95"/>
      <c r="M29" s="96"/>
      <c r="N29" s="95"/>
    </row>
    <row r="30" spans="1:14" ht="15.75" customHeight="1" x14ac:dyDescent="0.2">
      <c r="A30" s="82"/>
      <c r="B30" s="82" t="s">
        <v>535</v>
      </c>
      <c r="C30" s="75">
        <v>447</v>
      </c>
      <c r="D30" s="75">
        <v>7464.1641900000004</v>
      </c>
      <c r="E30" s="75">
        <v>2271.60527</v>
      </c>
      <c r="F30" s="75">
        <v>9735.7694599999995</v>
      </c>
      <c r="G30" s="75">
        <v>0.2</v>
      </c>
      <c r="H30" s="75">
        <v>482.7</v>
      </c>
      <c r="I30" s="75">
        <v>334.4</v>
      </c>
      <c r="J30" s="75">
        <v>11000.069460000001</v>
      </c>
      <c r="K30" s="114"/>
      <c r="L30" s="95"/>
      <c r="M30" s="96"/>
      <c r="N30" s="95"/>
    </row>
    <row r="31" spans="1:14" ht="15.75" customHeight="1" thickBot="1" x14ac:dyDescent="0.25">
      <c r="A31" s="82"/>
      <c r="B31" s="82" t="s">
        <v>537</v>
      </c>
      <c r="C31" s="75">
        <v>3959</v>
      </c>
      <c r="D31" s="75">
        <v>63192.228779999998</v>
      </c>
      <c r="E31" s="75">
        <v>19617.517379999998</v>
      </c>
      <c r="F31" s="75">
        <v>82809.746159999995</v>
      </c>
      <c r="G31" s="75">
        <v>2.1</v>
      </c>
      <c r="H31" s="75">
        <v>5405.4</v>
      </c>
      <c r="I31" s="75">
        <v>2880.2</v>
      </c>
      <c r="J31" s="75">
        <v>95056.446159999992</v>
      </c>
      <c r="K31" s="114"/>
      <c r="L31" s="95"/>
      <c r="M31" s="96"/>
      <c r="N31" s="95"/>
    </row>
    <row r="32" spans="1:14" ht="26.25" customHeight="1" thickBot="1" x14ac:dyDescent="0.25">
      <c r="A32" s="82"/>
      <c r="B32" s="66" t="s">
        <v>556</v>
      </c>
      <c r="C32" s="846">
        <v>14363914.800000001</v>
      </c>
      <c r="D32" s="846">
        <v>80081691.103390008</v>
      </c>
      <c r="E32" s="846">
        <v>19840714.292640001</v>
      </c>
      <c r="F32" s="846">
        <v>99922405.396030009</v>
      </c>
      <c r="G32" s="846">
        <v>10773629.1</v>
      </c>
      <c r="H32" s="846">
        <v>2522621.1</v>
      </c>
      <c r="I32" s="846">
        <v>2894573.9000000004</v>
      </c>
      <c r="J32" s="846">
        <v>130477144.29603001</v>
      </c>
      <c r="K32" s="114"/>
      <c r="L32" s="95"/>
      <c r="M32" s="96"/>
      <c r="N32" s="95"/>
    </row>
    <row r="33" spans="1:14" ht="15.75" customHeight="1" x14ac:dyDescent="0.2">
      <c r="A33" s="87"/>
      <c r="B33" s="88" t="s">
        <v>457</v>
      </c>
      <c r="C33" s="75"/>
      <c r="D33" s="75"/>
      <c r="E33" s="75"/>
      <c r="F33" s="75"/>
      <c r="G33" s="75"/>
      <c r="H33" s="75"/>
      <c r="I33" s="75"/>
      <c r="J33" s="75"/>
    </row>
    <row r="34" spans="1:14" ht="24" customHeight="1" x14ac:dyDescent="0.2">
      <c r="A34" s="87"/>
      <c r="B34" s="89" t="s">
        <v>458</v>
      </c>
      <c r="C34" s="75">
        <v>1294238</v>
      </c>
      <c r="D34" s="75">
        <v>10319219.045459999</v>
      </c>
      <c r="E34" s="75">
        <v>816307.28152999992</v>
      </c>
      <c r="F34" s="75">
        <v>11135526.326989999</v>
      </c>
      <c r="G34" s="75">
        <v>753936.7</v>
      </c>
      <c r="H34" s="75">
        <v>674352.8</v>
      </c>
      <c r="I34" s="75">
        <v>52150</v>
      </c>
      <c r="J34" s="75">
        <v>13910203.826989999</v>
      </c>
      <c r="K34" s="21"/>
      <c r="L34" s="95"/>
      <c r="M34" s="96"/>
      <c r="N34" s="95"/>
    </row>
    <row r="35" spans="1:14" ht="15.75" customHeight="1" x14ac:dyDescent="0.2">
      <c r="A35" s="87"/>
      <c r="B35" s="87" t="s">
        <v>459</v>
      </c>
      <c r="C35" s="75">
        <v>20025776.600000001</v>
      </c>
      <c r="D35" s="75">
        <v>5055643.6968600005</v>
      </c>
      <c r="E35" s="75">
        <v>12824257.463239999</v>
      </c>
      <c r="F35" s="75">
        <v>17879901.160099998</v>
      </c>
      <c r="G35" s="75">
        <v>2310005.7000000002</v>
      </c>
      <c r="H35" s="75">
        <v>1547.6</v>
      </c>
      <c r="I35" s="75">
        <v>2306.1999999999998</v>
      </c>
      <c r="J35" s="75">
        <v>40219537.260100007</v>
      </c>
      <c r="K35" s="21"/>
      <c r="L35" s="95"/>
      <c r="M35" s="96"/>
      <c r="N35" s="95"/>
    </row>
    <row r="36" spans="1:14" ht="15.75" customHeight="1" x14ac:dyDescent="0.2">
      <c r="A36" s="87"/>
      <c r="B36" s="87" t="s">
        <v>460</v>
      </c>
      <c r="C36" s="75">
        <v>81279.8</v>
      </c>
      <c r="D36" s="75">
        <v>3852991.2322699996</v>
      </c>
      <c r="E36" s="75">
        <v>513314.21055999998</v>
      </c>
      <c r="F36" s="75">
        <v>4366305.4428299991</v>
      </c>
      <c r="G36" s="86">
        <v>0</v>
      </c>
      <c r="H36" s="75">
        <v>3466.8</v>
      </c>
      <c r="I36" s="75">
        <v>76602.3</v>
      </c>
      <c r="J36" s="75">
        <v>4527654.3428299986</v>
      </c>
      <c r="K36" s="21"/>
      <c r="L36" s="95"/>
      <c r="M36" s="96"/>
      <c r="N36" s="95"/>
    </row>
    <row r="37" spans="1:14" ht="15.75" customHeight="1" thickBot="1" x14ac:dyDescent="0.25">
      <c r="A37" s="87"/>
      <c r="B37" s="87" t="s">
        <v>228</v>
      </c>
      <c r="C37" s="75">
        <v>69901.100000000006</v>
      </c>
      <c r="D37" s="75">
        <v>1200515.8182400002</v>
      </c>
      <c r="E37" s="75">
        <v>358462.45945000002</v>
      </c>
      <c r="F37" s="75">
        <v>1558978.2776900001</v>
      </c>
      <c r="G37" s="75">
        <v>12806.5</v>
      </c>
      <c r="H37" s="75">
        <v>189403.4</v>
      </c>
      <c r="I37" s="75">
        <v>52755.6</v>
      </c>
      <c r="J37" s="75">
        <v>1883844.8776900002</v>
      </c>
      <c r="K37" s="21"/>
      <c r="L37" s="95"/>
      <c r="M37" s="96"/>
      <c r="N37" s="95"/>
    </row>
    <row r="38" spans="1:14" ht="15.75" customHeight="1" thickBot="1" x14ac:dyDescent="0.25">
      <c r="A38" s="87"/>
      <c r="B38" s="88" t="s">
        <v>555</v>
      </c>
      <c r="C38" s="833">
        <v>21471195.500000004</v>
      </c>
      <c r="D38" s="833">
        <v>20428369.792830002</v>
      </c>
      <c r="E38" s="833">
        <v>14512341.41478</v>
      </c>
      <c r="F38" s="833">
        <v>34940711.207609996</v>
      </c>
      <c r="G38" s="833">
        <v>3076748.9000000004</v>
      </c>
      <c r="H38" s="833">
        <v>868770.60000000009</v>
      </c>
      <c r="I38" s="833">
        <v>183814.1</v>
      </c>
      <c r="J38" s="833">
        <v>60541240.307610005</v>
      </c>
      <c r="K38" s="21"/>
      <c r="L38" s="95"/>
      <c r="M38" s="96"/>
      <c r="N38" s="95"/>
    </row>
    <row r="39" spans="1:14" ht="15.75" customHeight="1" thickBot="1" x14ac:dyDescent="0.25">
      <c r="A39" s="87"/>
      <c r="B39" s="81" t="s">
        <v>557</v>
      </c>
      <c r="C39" s="846">
        <v>48894866.800000004</v>
      </c>
      <c r="D39" s="846">
        <v>293529266.27840006</v>
      </c>
      <c r="E39" s="846">
        <v>95431431.877880007</v>
      </c>
      <c r="F39" s="846">
        <v>388960698.15628004</v>
      </c>
      <c r="G39" s="846">
        <v>15108148</v>
      </c>
      <c r="H39" s="846">
        <v>21277521.500000004</v>
      </c>
      <c r="I39" s="847">
        <v>12022920.4</v>
      </c>
      <c r="J39" s="846">
        <v>486264154.85628009</v>
      </c>
      <c r="L39" s="95"/>
      <c r="M39" s="96"/>
      <c r="N39" s="95"/>
    </row>
    <row r="40" spans="1:14" ht="15.75" customHeight="1" thickBot="1" x14ac:dyDescent="0.25">
      <c r="A40" s="90"/>
      <c r="B40" s="91" t="s">
        <v>558</v>
      </c>
      <c r="C40" s="92">
        <v>9398696.2999999896</v>
      </c>
      <c r="D40" s="92">
        <v>-7908443.3864299059</v>
      </c>
      <c r="E40" s="92">
        <v>-51429538.987060003</v>
      </c>
      <c r="F40" s="92">
        <v>-59337982.373489916</v>
      </c>
      <c r="G40" s="92">
        <v>61448140.700000003</v>
      </c>
      <c r="H40" s="92">
        <v>6749965.3999999985</v>
      </c>
      <c r="I40" s="92">
        <v>-8184258.9000000004</v>
      </c>
      <c r="J40" s="92">
        <v>10074561.126510024</v>
      </c>
    </row>
    <row r="41" spans="1:14" ht="15.75" customHeight="1" thickTop="1" x14ac:dyDescent="0.2">
      <c r="A41" s="93"/>
      <c r="B41" s="925" t="s">
        <v>515</v>
      </c>
      <c r="C41" s="925"/>
      <c r="D41" s="925"/>
      <c r="E41" s="925"/>
      <c r="F41" s="925"/>
      <c r="G41" s="925"/>
      <c r="H41" s="925"/>
      <c r="I41" s="925"/>
      <c r="J41" s="925"/>
      <c r="K41" s="31"/>
      <c r="L41" s="31"/>
      <c r="M41" s="31"/>
      <c r="N41" s="31"/>
    </row>
    <row r="42" spans="1:14" ht="12.75" customHeight="1" x14ac:dyDescent="0.2">
      <c r="A42" s="93"/>
      <c r="B42" s="29"/>
      <c r="C42" s="29"/>
      <c r="D42" s="29"/>
      <c r="E42" s="29"/>
      <c r="F42" s="29"/>
      <c r="G42" s="29"/>
      <c r="H42" s="29"/>
      <c r="I42" s="29"/>
      <c r="J42" s="29"/>
      <c r="K42" s="31"/>
      <c r="L42" s="31"/>
      <c r="M42" s="31"/>
      <c r="N42" s="31"/>
    </row>
    <row r="43" spans="1:14" ht="12.75" customHeight="1" x14ac:dyDescent="0.2">
      <c r="A43" s="93"/>
      <c r="B43" s="29"/>
      <c r="C43" s="29"/>
      <c r="D43" s="29"/>
      <c r="E43" s="29"/>
      <c r="F43" s="29"/>
      <c r="G43" s="29"/>
      <c r="H43" s="29"/>
      <c r="I43" s="29"/>
      <c r="J43" s="29"/>
      <c r="K43" s="31"/>
      <c r="L43" s="31"/>
      <c r="M43" s="31"/>
      <c r="N43" s="31"/>
    </row>
    <row r="44" spans="1:14" ht="12.75" customHeight="1" x14ac:dyDescent="0.2">
      <c r="A44" s="93"/>
      <c r="B44" s="29"/>
      <c r="C44" s="95"/>
      <c r="D44" s="95"/>
      <c r="E44" s="95"/>
      <c r="F44" s="95"/>
      <c r="G44" s="95"/>
      <c r="H44" s="95"/>
      <c r="I44" s="95"/>
      <c r="J44" s="95"/>
      <c r="K44" s="31"/>
      <c r="L44" s="31"/>
      <c r="M44" s="31"/>
      <c r="N44" s="31"/>
    </row>
    <row r="45" spans="1:14" s="791" customFormat="1" ht="26.25" customHeight="1" x14ac:dyDescent="0.2">
      <c r="A45" s="183"/>
      <c r="B45" s="1179" t="s">
        <v>1276</v>
      </c>
      <c r="C45" s="1179"/>
      <c r="D45" s="1179"/>
      <c r="E45" s="1179"/>
      <c r="F45" s="1179"/>
      <c r="G45" s="1179"/>
      <c r="H45" s="1179"/>
      <c r="I45" s="1179"/>
      <c r="J45" s="1179"/>
      <c r="K45" s="29"/>
      <c r="L45" s="29"/>
      <c r="M45" s="29"/>
      <c r="N45" s="29"/>
    </row>
    <row r="46" spans="1:14" s="791" customFormat="1" ht="16.5" customHeight="1" thickBot="1" x14ac:dyDescent="0.25">
      <c r="A46" s="183"/>
      <c r="B46" s="866"/>
      <c r="C46" s="866"/>
      <c r="D46" s="866"/>
      <c r="E46" s="866"/>
      <c r="F46" s="866"/>
      <c r="G46" s="866"/>
      <c r="H46" s="866"/>
      <c r="I46" s="866"/>
      <c r="J46" s="866"/>
      <c r="K46" s="29"/>
      <c r="L46" s="29"/>
      <c r="M46" s="29"/>
      <c r="N46" s="29"/>
    </row>
    <row r="47" spans="1:14" ht="24" customHeight="1" thickTop="1" thickBot="1" x14ac:dyDescent="0.25">
      <c r="B47" s="927" t="s">
        <v>574</v>
      </c>
      <c r="C47" s="928" t="s">
        <v>18</v>
      </c>
      <c r="D47" s="929" t="s">
        <v>465</v>
      </c>
      <c r="E47" s="929"/>
      <c r="F47" s="929" t="s">
        <v>526</v>
      </c>
      <c r="G47" s="929"/>
      <c r="H47" s="929"/>
      <c r="I47" s="929"/>
      <c r="J47" s="929"/>
    </row>
    <row r="48" spans="1:14" ht="76.5" thickTop="1" thickBot="1" x14ac:dyDescent="0.25">
      <c r="B48" s="927"/>
      <c r="C48" s="928"/>
      <c r="D48" s="175" t="s">
        <v>523</v>
      </c>
      <c r="E48" s="175" t="s">
        <v>464</v>
      </c>
      <c r="F48" s="175" t="s">
        <v>466</v>
      </c>
      <c r="G48" s="175" t="s">
        <v>549</v>
      </c>
      <c r="H48" s="175" t="s">
        <v>550</v>
      </c>
      <c r="I48" s="175" t="s">
        <v>548</v>
      </c>
      <c r="J48" s="175" t="s">
        <v>524</v>
      </c>
    </row>
    <row r="49" spans="2:10" ht="15.75" thickTop="1" x14ac:dyDescent="0.3">
      <c r="B49" s="103"/>
      <c r="C49" s="104"/>
      <c r="D49" s="105"/>
      <c r="E49" s="105"/>
      <c r="F49" s="105"/>
      <c r="G49" s="41"/>
      <c r="H49" s="41"/>
      <c r="I49" s="41"/>
      <c r="J49" s="41"/>
    </row>
    <row r="50" spans="2:10" x14ac:dyDescent="0.3">
      <c r="B50" s="106" t="s">
        <v>359</v>
      </c>
      <c r="C50" s="51">
        <v>496338715.96128011</v>
      </c>
      <c r="D50" s="51">
        <v>469152956.45799005</v>
      </c>
      <c r="E50" s="51">
        <v>1323924.95291</v>
      </c>
      <c r="F50" s="51">
        <v>16902023.78489</v>
      </c>
      <c r="G50" s="51">
        <v>1778219.1858299999</v>
      </c>
      <c r="H50" s="51">
        <v>36438.527789999993</v>
      </c>
      <c r="I50" s="51">
        <v>1429.0366899999999</v>
      </c>
      <c r="J50" s="51">
        <v>7143724.0151799982</v>
      </c>
    </row>
    <row r="51" spans="2:10" x14ac:dyDescent="0.3">
      <c r="B51" s="107"/>
      <c r="C51" s="51"/>
      <c r="D51" s="51"/>
      <c r="E51" s="51"/>
      <c r="F51" s="51"/>
      <c r="G51" s="41"/>
      <c r="H51" s="41"/>
      <c r="I51" s="41"/>
      <c r="J51" s="41"/>
    </row>
    <row r="52" spans="2:10" x14ac:dyDescent="0.3">
      <c r="B52" s="42" t="s">
        <v>19</v>
      </c>
      <c r="C52" s="51">
        <v>7303778.7412699992</v>
      </c>
      <c r="D52" s="51">
        <v>7257649.4618800003</v>
      </c>
      <c r="E52" s="108">
        <v>39.411999999999999</v>
      </c>
      <c r="F52" s="108">
        <v>1063.20433</v>
      </c>
      <c r="G52" s="108">
        <v>25119.367309999998</v>
      </c>
      <c r="H52" s="108">
        <v>709.71107999999992</v>
      </c>
      <c r="I52" s="51">
        <v>0</v>
      </c>
      <c r="J52" s="108">
        <v>19197.58467</v>
      </c>
    </row>
    <row r="53" spans="2:10" x14ac:dyDescent="0.3">
      <c r="B53" s="42" t="s">
        <v>20</v>
      </c>
      <c r="C53" s="51">
        <v>21840299.51128</v>
      </c>
      <c r="D53" s="51">
        <v>21625171.844720002</v>
      </c>
      <c r="E53" s="108">
        <v>25021.155620000001</v>
      </c>
      <c r="F53" s="108">
        <v>3745.2741000000001</v>
      </c>
      <c r="G53" s="108">
        <v>143234.61750999998</v>
      </c>
      <c r="H53" s="108">
        <v>1367.00316</v>
      </c>
      <c r="I53" s="51">
        <v>0</v>
      </c>
      <c r="J53" s="108">
        <v>41759.616170000001</v>
      </c>
    </row>
    <row r="54" spans="2:10" x14ac:dyDescent="0.3">
      <c r="B54" s="42" t="s">
        <v>21</v>
      </c>
      <c r="C54" s="51">
        <v>4265937.2737299995</v>
      </c>
      <c r="D54" s="51">
        <v>4221932.8209699998</v>
      </c>
      <c r="E54" s="108">
        <v>11459.141960000001</v>
      </c>
      <c r="F54" s="108">
        <v>753.99824000000001</v>
      </c>
      <c r="G54" s="108">
        <v>10837.48558</v>
      </c>
      <c r="H54" s="108">
        <v>190.06582</v>
      </c>
      <c r="I54" s="51">
        <v>0</v>
      </c>
      <c r="J54" s="108">
        <v>20763.761160000002</v>
      </c>
    </row>
    <row r="55" spans="2:10" x14ac:dyDescent="0.3">
      <c r="B55" s="42" t="s">
        <v>22</v>
      </c>
      <c r="C55" s="51">
        <v>3415416.6934099998</v>
      </c>
      <c r="D55" s="51">
        <v>3381935.3781300001</v>
      </c>
      <c r="E55" s="108">
        <v>5995.5139300000001</v>
      </c>
      <c r="F55" s="108">
        <v>574.03161</v>
      </c>
      <c r="G55" s="108">
        <v>15301.58943</v>
      </c>
      <c r="H55" s="108">
        <v>244.44832</v>
      </c>
      <c r="I55" s="51">
        <v>0</v>
      </c>
      <c r="J55" s="108">
        <v>11365.73199</v>
      </c>
    </row>
    <row r="56" spans="2:10" x14ac:dyDescent="0.3">
      <c r="B56" s="42" t="s">
        <v>23</v>
      </c>
      <c r="C56" s="51">
        <v>19596526.162319995</v>
      </c>
      <c r="D56" s="51">
        <v>19396047.296529997</v>
      </c>
      <c r="E56" s="108">
        <v>33059.998480000002</v>
      </c>
      <c r="F56" s="108">
        <v>3793.6532400000001</v>
      </c>
      <c r="G56" s="108">
        <v>105326.72348999999</v>
      </c>
      <c r="H56" s="108">
        <v>1522.17767</v>
      </c>
      <c r="I56" s="51">
        <v>825.00674000000004</v>
      </c>
      <c r="J56" s="108">
        <v>55951.306170000003</v>
      </c>
    </row>
    <row r="57" spans="2:10" x14ac:dyDescent="0.3">
      <c r="B57" s="42" t="s">
        <v>24</v>
      </c>
      <c r="C57" s="51">
        <v>2905288.0534000001</v>
      </c>
      <c r="D57" s="51">
        <v>2865166.49682</v>
      </c>
      <c r="E57" s="108">
        <v>7045.6961200000005</v>
      </c>
      <c r="F57" s="108">
        <v>494.31464</v>
      </c>
      <c r="G57" s="108">
        <v>11743.36534</v>
      </c>
      <c r="H57" s="108">
        <v>369.68968999999998</v>
      </c>
      <c r="I57" s="51">
        <v>0</v>
      </c>
      <c r="J57" s="108">
        <v>20468.49079</v>
      </c>
    </row>
    <row r="58" spans="2:10" x14ac:dyDescent="0.3">
      <c r="B58" s="42" t="s">
        <v>25</v>
      </c>
      <c r="C58" s="51">
        <v>4564329.5844100006</v>
      </c>
      <c r="D58" s="51">
        <v>4491199.1603399999</v>
      </c>
      <c r="E58" s="108">
        <v>21856.477920000001</v>
      </c>
      <c r="F58" s="108">
        <v>1469.2329499999998</v>
      </c>
      <c r="G58" s="108">
        <v>21128.438750000001</v>
      </c>
      <c r="H58" s="108">
        <v>572.78242</v>
      </c>
      <c r="I58" s="51">
        <v>0</v>
      </c>
      <c r="J58" s="108">
        <v>28103.492030000001</v>
      </c>
    </row>
    <row r="59" spans="2:10" x14ac:dyDescent="0.3">
      <c r="B59" s="42" t="s">
        <v>26</v>
      </c>
      <c r="C59" s="51">
        <v>20413678.801040001</v>
      </c>
      <c r="D59" s="51">
        <v>20219718.555300001</v>
      </c>
      <c r="E59" s="108">
        <v>48481.692750000002</v>
      </c>
      <c r="F59" s="108">
        <v>3579.37988</v>
      </c>
      <c r="G59" s="108">
        <v>66560.173269999999</v>
      </c>
      <c r="H59" s="108">
        <v>1291.3231799999999</v>
      </c>
      <c r="I59" s="51">
        <v>0</v>
      </c>
      <c r="J59" s="108">
        <v>74047.676659999997</v>
      </c>
    </row>
    <row r="60" spans="2:10" x14ac:dyDescent="0.3">
      <c r="B60" s="109" t="s">
        <v>27</v>
      </c>
      <c r="C60" s="51">
        <v>22409259.959830001</v>
      </c>
      <c r="D60" s="51">
        <v>0</v>
      </c>
      <c r="E60" s="108">
        <v>21452.887050000001</v>
      </c>
      <c r="F60" s="51">
        <v>16812114.299740002</v>
      </c>
      <c r="G60" s="108">
        <v>14400.95391</v>
      </c>
      <c r="H60" s="108">
        <v>723.98100999999997</v>
      </c>
      <c r="I60" s="51">
        <v>0</v>
      </c>
      <c r="J60" s="51">
        <v>5560567.8381199995</v>
      </c>
    </row>
    <row r="61" spans="2:10" ht="16.5" x14ac:dyDescent="0.3">
      <c r="B61" s="111" t="s">
        <v>1175</v>
      </c>
      <c r="C61" s="51">
        <v>46198001.398440011</v>
      </c>
      <c r="D61" s="51">
        <v>45980559.66657</v>
      </c>
      <c r="E61" s="108">
        <v>23276.83743</v>
      </c>
      <c r="F61" s="108">
        <v>6813.0576900000005</v>
      </c>
      <c r="G61" s="108">
        <v>72529.367019999991</v>
      </c>
      <c r="H61" s="108">
        <v>1288.20643</v>
      </c>
      <c r="I61" s="51">
        <v>0</v>
      </c>
      <c r="J61" s="108">
        <v>113534.26329999999</v>
      </c>
    </row>
    <row r="62" spans="2:10" ht="16.5" x14ac:dyDescent="0.3">
      <c r="B62" s="111" t="s">
        <v>1176</v>
      </c>
      <c r="C62" s="51">
        <v>43748912.098419987</v>
      </c>
      <c r="D62" s="51">
        <v>43318482.043809995</v>
      </c>
      <c r="E62" s="108">
        <v>155189.15859000001</v>
      </c>
      <c r="F62" s="108">
        <v>7208.1221500000001</v>
      </c>
      <c r="G62" s="108">
        <v>110701.24434999999</v>
      </c>
      <c r="H62" s="108">
        <v>3360.2954799999998</v>
      </c>
      <c r="I62" s="51">
        <v>0</v>
      </c>
      <c r="J62" s="108">
        <v>153971.23403999998</v>
      </c>
    </row>
    <row r="63" spans="2:10" x14ac:dyDescent="0.3">
      <c r="B63" s="111" t="s">
        <v>28</v>
      </c>
      <c r="C63" s="51">
        <v>5199027.4526900006</v>
      </c>
      <c r="D63" s="51">
        <v>5051374.8940300001</v>
      </c>
      <c r="E63" s="108">
        <v>20956.14099</v>
      </c>
      <c r="F63" s="108">
        <v>1476.6091000000001</v>
      </c>
      <c r="G63" s="108">
        <v>93729.163029999996</v>
      </c>
      <c r="H63" s="108">
        <v>659.89456000000007</v>
      </c>
      <c r="I63" s="51">
        <v>0</v>
      </c>
      <c r="J63" s="108">
        <v>30830.750980000001</v>
      </c>
    </row>
    <row r="64" spans="2:10" x14ac:dyDescent="0.3">
      <c r="B64" s="111" t="s">
        <v>29</v>
      </c>
      <c r="C64" s="51">
        <v>21836720.355550006</v>
      </c>
      <c r="D64" s="51">
        <v>21645136.442930002</v>
      </c>
      <c r="E64" s="108">
        <v>33314.303520000001</v>
      </c>
      <c r="F64" s="108">
        <v>3542.1564399999997</v>
      </c>
      <c r="G64" s="108">
        <v>91086.88854</v>
      </c>
      <c r="H64" s="108">
        <v>2009.69076</v>
      </c>
      <c r="I64" s="51">
        <v>0</v>
      </c>
      <c r="J64" s="108">
        <v>61630.873359999998</v>
      </c>
    </row>
    <row r="65" spans="2:10" x14ac:dyDescent="0.3">
      <c r="B65" s="111" t="s">
        <v>30</v>
      </c>
      <c r="C65" s="51">
        <v>3601002.6263699997</v>
      </c>
      <c r="D65" s="51">
        <v>3530370.0068999999</v>
      </c>
      <c r="E65" s="108">
        <v>14910.11507</v>
      </c>
      <c r="F65" s="108">
        <v>1144.3858400000001</v>
      </c>
      <c r="G65" s="108">
        <v>21607.178809999998</v>
      </c>
      <c r="H65" s="108">
        <v>673.75037999999995</v>
      </c>
      <c r="I65" s="51">
        <v>0</v>
      </c>
      <c r="J65" s="108">
        <v>32297.18937</v>
      </c>
    </row>
    <row r="66" spans="2:10" x14ac:dyDescent="0.3">
      <c r="B66" s="111" t="s">
        <v>31</v>
      </c>
      <c r="C66" s="51">
        <v>5412382.3795500007</v>
      </c>
      <c r="D66" s="51">
        <v>5362677.0259600002</v>
      </c>
      <c r="E66" s="108">
        <v>12472.4609</v>
      </c>
      <c r="F66" s="108">
        <v>1023.65771</v>
      </c>
      <c r="G66" s="108">
        <v>13522.76082</v>
      </c>
      <c r="H66" s="108">
        <v>288.42604999999998</v>
      </c>
      <c r="I66" s="51">
        <v>0</v>
      </c>
      <c r="J66" s="108">
        <v>22398.04811</v>
      </c>
    </row>
    <row r="67" spans="2:10" x14ac:dyDescent="0.3">
      <c r="B67" s="111" t="s">
        <v>32</v>
      </c>
      <c r="C67" s="51">
        <v>38926119.549329996</v>
      </c>
      <c r="D67" s="51">
        <v>38606175.505519994</v>
      </c>
      <c r="E67" s="108">
        <v>54954.528009999995</v>
      </c>
      <c r="F67" s="108">
        <v>6678.8462599999993</v>
      </c>
      <c r="G67" s="108">
        <v>157515.8327</v>
      </c>
      <c r="H67" s="108">
        <v>2967.4361800000001</v>
      </c>
      <c r="I67" s="51">
        <v>21.033799999999999</v>
      </c>
      <c r="J67" s="108">
        <v>97806.366859999995</v>
      </c>
    </row>
    <row r="68" spans="2:10" x14ac:dyDescent="0.3">
      <c r="B68" s="111" t="s">
        <v>565</v>
      </c>
      <c r="C68" s="51">
        <v>22665067.666999999</v>
      </c>
      <c r="D68" s="51">
        <v>22384377.80914</v>
      </c>
      <c r="E68" s="108">
        <v>137399.92662000001</v>
      </c>
      <c r="F68" s="108">
        <v>6767.5530599999993</v>
      </c>
      <c r="G68" s="108">
        <v>58691.347809999999</v>
      </c>
      <c r="H68" s="108">
        <v>2453.1670800000002</v>
      </c>
      <c r="I68" s="51">
        <v>0</v>
      </c>
      <c r="J68" s="108">
        <v>75377.863290000008</v>
      </c>
    </row>
    <row r="69" spans="2:10" x14ac:dyDescent="0.3">
      <c r="B69" s="111" t="s">
        <v>563</v>
      </c>
      <c r="C69" s="51">
        <v>15264064.97845</v>
      </c>
      <c r="D69" s="51">
        <v>15159878.76213</v>
      </c>
      <c r="E69" s="108">
        <v>7677.3548499999997</v>
      </c>
      <c r="F69" s="108">
        <v>2690.00605</v>
      </c>
      <c r="G69" s="108">
        <v>54052.918380000003</v>
      </c>
      <c r="H69" s="108">
        <v>1261.39365</v>
      </c>
      <c r="I69" s="51">
        <v>0</v>
      </c>
      <c r="J69" s="108">
        <v>38504.543389999999</v>
      </c>
    </row>
    <row r="70" spans="2:10" x14ac:dyDescent="0.3">
      <c r="B70" s="42" t="s">
        <v>33</v>
      </c>
      <c r="C70" s="51">
        <v>10470258.226820001</v>
      </c>
      <c r="D70" s="51">
        <v>10387018.84214</v>
      </c>
      <c r="E70" s="108">
        <v>13655.462579999999</v>
      </c>
      <c r="F70" s="108">
        <v>968.66816000000006</v>
      </c>
      <c r="G70" s="108">
        <v>32922.474320000001</v>
      </c>
      <c r="H70" s="108">
        <v>977.5770500000001</v>
      </c>
      <c r="I70" s="51">
        <v>0</v>
      </c>
      <c r="J70" s="108">
        <v>34715.202570000001</v>
      </c>
    </row>
    <row r="71" spans="2:10" x14ac:dyDescent="0.3">
      <c r="B71" s="42" t="s">
        <v>34</v>
      </c>
      <c r="C71" s="51">
        <v>5230964.6766099995</v>
      </c>
      <c r="D71" s="51">
        <v>4945394.8117899997</v>
      </c>
      <c r="E71" s="108">
        <v>215311.05353999999</v>
      </c>
      <c r="F71" s="108">
        <v>1031.46127</v>
      </c>
      <c r="G71" s="108">
        <v>17513.270260000001</v>
      </c>
      <c r="H71" s="108">
        <v>378.27924000000002</v>
      </c>
      <c r="I71" s="51">
        <v>45.070480000000003</v>
      </c>
      <c r="J71" s="108">
        <v>51290.730029999999</v>
      </c>
    </row>
    <row r="72" spans="2:10" x14ac:dyDescent="0.3">
      <c r="B72" s="42" t="s">
        <v>35</v>
      </c>
      <c r="C72" s="51">
        <v>3265313.9397800001</v>
      </c>
      <c r="D72" s="51">
        <v>3206979.8203600002</v>
      </c>
      <c r="E72" s="108">
        <v>598.69868000000008</v>
      </c>
      <c r="F72" s="108">
        <v>978.20280000000002</v>
      </c>
      <c r="G72" s="108">
        <v>17320.716399999998</v>
      </c>
      <c r="H72" s="108">
        <v>436.99871000000002</v>
      </c>
      <c r="I72" s="51">
        <v>0</v>
      </c>
      <c r="J72" s="108">
        <v>38999.502829999998</v>
      </c>
    </row>
    <row r="73" spans="2:10" x14ac:dyDescent="0.3">
      <c r="B73" s="42" t="s">
        <v>36</v>
      </c>
      <c r="C73" s="51">
        <v>39472355.304870009</v>
      </c>
      <c r="D73" s="51">
        <v>39134224.261080004</v>
      </c>
      <c r="E73" s="108">
        <v>114145.17823999999</v>
      </c>
      <c r="F73" s="108">
        <v>8297.1164100000005</v>
      </c>
      <c r="G73" s="108">
        <v>116498.75248000001</v>
      </c>
      <c r="H73" s="108">
        <v>3227.8212400000002</v>
      </c>
      <c r="I73" s="51">
        <v>0</v>
      </c>
      <c r="J73" s="108">
        <v>95962.17542</v>
      </c>
    </row>
    <row r="74" spans="2:10" x14ac:dyDescent="0.3">
      <c r="B74" s="42" t="s">
        <v>37</v>
      </c>
      <c r="C74" s="51">
        <v>4440349.5259500006</v>
      </c>
      <c r="D74" s="51">
        <v>4378080.4685200006</v>
      </c>
      <c r="E74" s="108">
        <v>20648.571960000001</v>
      </c>
      <c r="F74" s="108">
        <v>1163.4963899999998</v>
      </c>
      <c r="G74" s="108">
        <v>19679.861140000001</v>
      </c>
      <c r="H74" s="108">
        <v>530.41167000000007</v>
      </c>
      <c r="I74" s="51">
        <v>38.852519999999998</v>
      </c>
      <c r="J74" s="108">
        <v>20207.86375</v>
      </c>
    </row>
    <row r="75" spans="2:10" x14ac:dyDescent="0.3">
      <c r="B75" s="42" t="s">
        <v>38</v>
      </c>
      <c r="C75" s="51">
        <v>13928770.75543</v>
      </c>
      <c r="D75" s="51">
        <v>13722204.795709999</v>
      </c>
      <c r="E75" s="108">
        <v>52916.222090000003</v>
      </c>
      <c r="F75" s="108">
        <v>3632.3071800000002</v>
      </c>
      <c r="G75" s="108">
        <v>94418.894629999995</v>
      </c>
      <c r="H75" s="108">
        <v>635.46536000000003</v>
      </c>
      <c r="I75" s="51">
        <v>0</v>
      </c>
      <c r="J75" s="108">
        <v>54963.070460000003</v>
      </c>
    </row>
    <row r="76" spans="2:10" x14ac:dyDescent="0.3">
      <c r="B76" s="42" t="s">
        <v>39</v>
      </c>
      <c r="C76" s="51">
        <v>14660078.68708</v>
      </c>
      <c r="D76" s="51">
        <v>14562818.645469999</v>
      </c>
      <c r="E76" s="108">
        <v>9519.4590399999997</v>
      </c>
      <c r="F76" s="108">
        <v>1571.7067</v>
      </c>
      <c r="G76" s="108">
        <v>45606.441319999998</v>
      </c>
      <c r="H76" s="108">
        <v>912.60401000000002</v>
      </c>
      <c r="I76" s="51">
        <v>0</v>
      </c>
      <c r="J76" s="108">
        <v>39649.830540000003</v>
      </c>
    </row>
    <row r="77" spans="2:10" x14ac:dyDescent="0.3">
      <c r="B77" s="42" t="s">
        <v>40</v>
      </c>
      <c r="C77" s="51">
        <v>9471165.8790100012</v>
      </c>
      <c r="D77" s="51">
        <v>9426386.5687900018</v>
      </c>
      <c r="E77" s="108">
        <v>5130.8357800000003</v>
      </c>
      <c r="F77" s="108">
        <v>1919.42653</v>
      </c>
      <c r="G77" s="108">
        <v>15229.046890000001</v>
      </c>
      <c r="H77" s="108">
        <v>118.52208999999999</v>
      </c>
      <c r="I77" s="51">
        <v>365.04859999999996</v>
      </c>
      <c r="J77" s="108">
        <v>22016.430329999999</v>
      </c>
    </row>
    <row r="78" spans="2:10" x14ac:dyDescent="0.3">
      <c r="B78" s="42" t="s">
        <v>41</v>
      </c>
      <c r="C78" s="51">
        <v>10555062.009550003</v>
      </c>
      <c r="D78" s="51">
        <v>10493138.899870001</v>
      </c>
      <c r="E78" s="108">
        <v>6360.3964000000005</v>
      </c>
      <c r="F78" s="108">
        <v>1767.6018100000001</v>
      </c>
      <c r="G78" s="108">
        <v>26063.42942</v>
      </c>
      <c r="H78" s="108">
        <v>821.77936999999997</v>
      </c>
      <c r="I78" s="51">
        <v>0</v>
      </c>
      <c r="J78" s="108">
        <v>26909.902679999999</v>
      </c>
    </row>
    <row r="79" spans="2:10" x14ac:dyDescent="0.3">
      <c r="B79" s="42" t="s">
        <v>42</v>
      </c>
      <c r="C79" s="51">
        <v>11433525.110300001</v>
      </c>
      <c r="D79" s="51">
        <v>11298304.17894</v>
      </c>
      <c r="E79" s="108">
        <v>36061.02792</v>
      </c>
      <c r="F79" s="108">
        <v>2102.6352400000001</v>
      </c>
      <c r="G79" s="108">
        <v>48748.058950000006</v>
      </c>
      <c r="H79" s="108">
        <v>684.29545999999993</v>
      </c>
      <c r="I79" s="51">
        <v>0</v>
      </c>
      <c r="J79" s="108">
        <v>47624.913789999999</v>
      </c>
    </row>
    <row r="80" spans="2:10" x14ac:dyDescent="0.3">
      <c r="B80" s="42" t="s">
        <v>43</v>
      </c>
      <c r="C80" s="51">
        <v>13583908.686970001</v>
      </c>
      <c r="D80" s="51">
        <v>13424202.84615</v>
      </c>
      <c r="E80" s="108">
        <v>47097.18232</v>
      </c>
      <c r="F80" s="108">
        <v>3284.0843999999997</v>
      </c>
      <c r="G80" s="108">
        <v>52522.052470000002</v>
      </c>
      <c r="H80" s="108">
        <v>1335.33986</v>
      </c>
      <c r="I80" s="51">
        <v>0</v>
      </c>
      <c r="J80" s="108">
        <v>55467.181770000003</v>
      </c>
    </row>
    <row r="81" spans="2:10" x14ac:dyDescent="0.3">
      <c r="B81" s="42" t="s">
        <v>44</v>
      </c>
      <c r="C81" s="51">
        <v>3621181.3395399991</v>
      </c>
      <c r="D81" s="51">
        <v>3579176.2739299997</v>
      </c>
      <c r="E81" s="108">
        <v>14023.82523</v>
      </c>
      <c r="F81" s="108">
        <v>908.73536000000001</v>
      </c>
      <c r="G81" s="108">
        <v>11004.4979</v>
      </c>
      <c r="H81" s="108">
        <v>302.69644</v>
      </c>
      <c r="I81" s="51">
        <v>99.800190000000001</v>
      </c>
      <c r="J81" s="108">
        <v>15665.510490000001</v>
      </c>
    </row>
    <row r="82" spans="2:10" x14ac:dyDescent="0.3">
      <c r="B82" s="42" t="s">
        <v>45</v>
      </c>
      <c r="C82" s="51">
        <v>16133982.84416</v>
      </c>
      <c r="D82" s="51">
        <v>16048069.06208</v>
      </c>
      <c r="E82" s="108">
        <v>11627.884599999999</v>
      </c>
      <c r="F82" s="108">
        <v>3575.1405299999997</v>
      </c>
      <c r="G82" s="108">
        <v>38688.853539999996</v>
      </c>
      <c r="H82" s="108">
        <v>1469.8706499999998</v>
      </c>
      <c r="I82" s="51">
        <v>34.224359999999997</v>
      </c>
      <c r="J82" s="108">
        <v>30517.808399999998</v>
      </c>
    </row>
    <row r="83" spans="2:10" x14ac:dyDescent="0.3">
      <c r="B83" s="42" t="s">
        <v>46</v>
      </c>
      <c r="C83" s="51">
        <v>2206116.9644399998</v>
      </c>
      <c r="D83" s="51">
        <v>2141633.9500199999</v>
      </c>
      <c r="E83" s="108">
        <v>26807.737510000003</v>
      </c>
      <c r="F83" s="108">
        <v>620.59918000000005</v>
      </c>
      <c r="G83" s="108">
        <v>5949.6381600000004</v>
      </c>
      <c r="H83" s="108">
        <v>31.518669999999997</v>
      </c>
      <c r="I83" s="51">
        <v>0</v>
      </c>
      <c r="J83" s="108">
        <v>31073.5209</v>
      </c>
    </row>
    <row r="84" spans="2:10" x14ac:dyDescent="0.3">
      <c r="B84" s="42" t="s">
        <v>47</v>
      </c>
      <c r="C84" s="51">
        <v>10278387.524129998</v>
      </c>
      <c r="D84" s="51">
        <v>10152918.34474</v>
      </c>
      <c r="E84" s="108">
        <v>16350.825769999999</v>
      </c>
      <c r="F84" s="108">
        <v>2109.1876600000001</v>
      </c>
      <c r="G84" s="108">
        <v>61693.7114</v>
      </c>
      <c r="H84" s="108">
        <v>1215.17776</v>
      </c>
      <c r="I84" s="51">
        <v>0</v>
      </c>
      <c r="J84" s="108">
        <v>44100.2768</v>
      </c>
    </row>
    <row r="85" spans="2:10" x14ac:dyDescent="0.3">
      <c r="B85" s="42" t="s">
        <v>48</v>
      </c>
      <c r="C85" s="51">
        <v>6017272.0541299991</v>
      </c>
      <c r="D85" s="51">
        <v>5893547.3848999999</v>
      </c>
      <c r="E85" s="108">
        <v>62297.991689999995</v>
      </c>
      <c r="F85" s="108">
        <v>1064.8338999999999</v>
      </c>
      <c r="G85" s="108">
        <v>30733.789510000002</v>
      </c>
      <c r="H85" s="108">
        <v>824.29936999999995</v>
      </c>
      <c r="I85" s="51">
        <v>0</v>
      </c>
      <c r="J85" s="108">
        <v>28803.754760000003</v>
      </c>
    </row>
    <row r="86" spans="2:10" x14ac:dyDescent="0.3">
      <c r="B86" s="42" t="s">
        <v>49</v>
      </c>
      <c r="C86" s="51">
        <v>7307229.8706399994</v>
      </c>
      <c r="D86" s="51">
        <v>7212023.8448299998</v>
      </c>
      <c r="E86" s="108">
        <v>24272.822059999999</v>
      </c>
      <c r="F86" s="108">
        <v>1165.81674</v>
      </c>
      <c r="G86" s="108">
        <v>38197.752280000001</v>
      </c>
      <c r="H86" s="108">
        <v>132.31070000000003</v>
      </c>
      <c r="I86" s="51">
        <v>0</v>
      </c>
      <c r="J86" s="108">
        <v>31437.32403</v>
      </c>
    </row>
    <row r="87" spans="2:10" ht="15.75" thickBot="1" x14ac:dyDescent="0.35">
      <c r="B87" s="42" t="s">
        <v>50</v>
      </c>
      <c r="C87" s="51">
        <v>4696979.2753799995</v>
      </c>
      <c r="D87" s="51">
        <v>4648980.2869899999</v>
      </c>
      <c r="E87" s="108">
        <v>12536.975689999999</v>
      </c>
      <c r="F87" s="108">
        <v>930.98159999999996</v>
      </c>
      <c r="G87" s="108">
        <v>18338.528710000002</v>
      </c>
      <c r="H87" s="108">
        <v>450.11721999999997</v>
      </c>
      <c r="I87" s="51">
        <v>0</v>
      </c>
      <c r="J87" s="108">
        <v>15742.38517</v>
      </c>
    </row>
    <row r="88" spans="2:10" ht="2.25" customHeight="1" thickTop="1" x14ac:dyDescent="0.3">
      <c r="B88" s="112"/>
      <c r="C88" s="113"/>
      <c r="D88" s="113"/>
      <c r="E88" s="113"/>
      <c r="F88" s="113"/>
      <c r="G88" s="113"/>
      <c r="H88" s="113"/>
      <c r="I88" s="113"/>
      <c r="J88" s="113"/>
    </row>
    <row r="89" spans="2:10" x14ac:dyDescent="0.25">
      <c r="B89" s="930" t="s">
        <v>540</v>
      </c>
      <c r="C89" s="930"/>
      <c r="D89" s="930"/>
      <c r="E89" s="930"/>
      <c r="F89" s="930"/>
      <c r="G89" s="930"/>
      <c r="H89" s="930"/>
      <c r="I89" s="930"/>
      <c r="J89" s="930"/>
    </row>
    <row r="90" spans="2:10" x14ac:dyDescent="0.2">
      <c r="B90" s="931" t="s">
        <v>575</v>
      </c>
      <c r="C90" s="931"/>
      <c r="D90" s="931"/>
      <c r="E90" s="931"/>
      <c r="F90" s="931"/>
      <c r="G90" s="931"/>
      <c r="H90" s="931"/>
      <c r="I90" s="931"/>
      <c r="J90" s="931"/>
    </row>
    <row r="91" spans="2:10" x14ac:dyDescent="0.2">
      <c r="B91" s="931" t="s">
        <v>1177</v>
      </c>
      <c r="C91" s="931"/>
      <c r="D91" s="931"/>
      <c r="E91" s="931"/>
      <c r="F91" s="931"/>
      <c r="G91" s="931"/>
      <c r="H91" s="931"/>
      <c r="I91" s="931"/>
      <c r="J91" s="931"/>
    </row>
    <row r="92" spans="2:10" x14ac:dyDescent="0.25">
      <c r="B92" s="932" t="s">
        <v>1372</v>
      </c>
      <c r="C92" s="932"/>
      <c r="D92" s="932"/>
      <c r="E92" s="932"/>
      <c r="F92" s="932"/>
      <c r="G92" s="932"/>
      <c r="H92" s="932"/>
      <c r="I92" s="932"/>
      <c r="J92" s="932"/>
    </row>
    <row r="93" spans="2:10" x14ac:dyDescent="0.25">
      <c r="B93" s="933" t="s">
        <v>1179</v>
      </c>
      <c r="C93" s="933"/>
      <c r="D93" s="933"/>
      <c r="E93" s="933"/>
      <c r="F93" s="933"/>
      <c r="G93" s="933"/>
      <c r="H93" s="933"/>
      <c r="I93" s="933"/>
      <c r="J93" s="933"/>
    </row>
    <row r="94" spans="2:10" ht="15" customHeight="1" x14ac:dyDescent="0.25">
      <c r="B94" s="889" t="s">
        <v>1180</v>
      </c>
      <c r="C94" s="889"/>
      <c r="D94" s="889"/>
      <c r="E94" s="889"/>
      <c r="F94" s="889"/>
      <c r="G94" s="889"/>
      <c r="H94" s="889"/>
      <c r="I94" s="889"/>
      <c r="J94" s="889"/>
    </row>
    <row r="95" spans="2:10" ht="17.25" customHeight="1" x14ac:dyDescent="0.2">
      <c r="B95" s="934" t="s">
        <v>560</v>
      </c>
      <c r="C95" s="934"/>
      <c r="D95" s="934"/>
      <c r="E95" s="934"/>
      <c r="F95" s="934"/>
      <c r="G95" s="934"/>
      <c r="H95" s="934"/>
      <c r="I95" s="934"/>
      <c r="J95" s="934"/>
    </row>
    <row r="96" spans="2:10" x14ac:dyDescent="0.3">
      <c r="B96" s="615"/>
      <c r="C96" s="615"/>
      <c r="D96" s="615"/>
      <c r="E96" s="615"/>
      <c r="F96" s="615"/>
      <c r="G96" s="615"/>
      <c r="H96" s="41"/>
      <c r="I96" s="41"/>
      <c r="J96" s="41"/>
    </row>
    <row r="97" spans="2:15" x14ac:dyDescent="0.2"/>
    <row r="98" spans="2:15" x14ac:dyDescent="0.2"/>
    <row r="99" spans="2:15" ht="21" customHeight="1" x14ac:dyDescent="0.2">
      <c r="B99" s="935" t="s">
        <v>1276</v>
      </c>
      <c r="C99" s="935"/>
      <c r="D99" s="935"/>
      <c r="E99" s="935"/>
      <c r="F99" s="935"/>
      <c r="G99" s="935"/>
      <c r="H99" s="935"/>
      <c r="I99" s="935"/>
      <c r="J99" s="935"/>
      <c r="K99" s="935"/>
      <c r="L99" s="935"/>
      <c r="M99" s="935"/>
      <c r="N99" s="935"/>
      <c r="O99" s="935"/>
    </row>
    <row r="100" spans="2:15" ht="13.5" customHeight="1" thickBot="1" x14ac:dyDescent="0.25">
      <c r="B100" s="845"/>
      <c r="C100" s="845"/>
      <c r="D100" s="845"/>
      <c r="E100" s="845"/>
      <c r="F100" s="845"/>
      <c r="G100" s="845"/>
      <c r="H100" s="845"/>
      <c r="I100" s="845"/>
      <c r="J100" s="845"/>
      <c r="K100" s="845"/>
      <c r="L100" s="845"/>
      <c r="M100" s="845"/>
      <c r="N100" s="845"/>
      <c r="O100" s="845"/>
    </row>
    <row r="101" spans="2:15" ht="16.5" thickTop="1" thickBot="1" x14ac:dyDescent="0.25">
      <c r="B101" s="1202" t="s">
        <v>574</v>
      </c>
      <c r="C101" s="7"/>
      <c r="D101" s="1202" t="s">
        <v>453</v>
      </c>
      <c r="E101" s="1202"/>
      <c r="F101" s="1202"/>
      <c r="G101" s="1202" t="s">
        <v>527</v>
      </c>
      <c r="H101" s="1202"/>
      <c r="I101" s="1202"/>
      <c r="J101" s="1202"/>
      <c r="K101" s="1202" t="s">
        <v>457</v>
      </c>
      <c r="L101" s="1202"/>
      <c r="M101" s="1202"/>
      <c r="N101" s="1202"/>
      <c r="O101" s="1203" t="s">
        <v>110</v>
      </c>
    </row>
    <row r="102" spans="2:15" ht="16.5" thickTop="1" thickBot="1" x14ac:dyDescent="0.25">
      <c r="B102" s="1202"/>
      <c r="C102" s="835"/>
      <c r="D102" s="1167"/>
      <c r="E102" s="1167"/>
      <c r="F102" s="1167"/>
      <c r="G102" s="1167"/>
      <c r="H102" s="1167"/>
      <c r="I102" s="1167"/>
      <c r="J102" s="1167"/>
      <c r="K102" s="1167"/>
      <c r="L102" s="1167"/>
      <c r="M102" s="1167"/>
      <c r="N102" s="1167"/>
      <c r="O102" s="1203"/>
    </row>
    <row r="103" spans="2:15" ht="16.5" thickTop="1" thickBot="1" x14ac:dyDescent="0.25">
      <c r="B103" s="1202"/>
      <c r="C103" s="938" t="s">
        <v>229</v>
      </c>
      <c r="D103" s="942" t="s">
        <v>534</v>
      </c>
      <c r="E103" s="942" t="s">
        <v>462</v>
      </c>
      <c r="F103" s="942" t="s">
        <v>114</v>
      </c>
      <c r="G103" s="948" t="s">
        <v>528</v>
      </c>
      <c r="H103" s="948" t="s">
        <v>456</v>
      </c>
      <c r="I103" s="948" t="s">
        <v>529</v>
      </c>
      <c r="J103" s="942" t="s">
        <v>530</v>
      </c>
      <c r="K103" s="942" t="s">
        <v>458</v>
      </c>
      <c r="L103" s="942" t="s">
        <v>459</v>
      </c>
      <c r="M103" s="942" t="s">
        <v>460</v>
      </c>
      <c r="N103" s="942" t="s">
        <v>228</v>
      </c>
      <c r="O103" s="1203"/>
    </row>
    <row r="104" spans="2:15" ht="16.5" thickTop="1" thickBot="1" x14ac:dyDescent="0.25">
      <c r="B104" s="1202"/>
      <c r="C104" s="1202"/>
      <c r="D104" s="1203"/>
      <c r="E104" s="1203"/>
      <c r="F104" s="1203"/>
      <c r="G104" s="1248"/>
      <c r="H104" s="1248"/>
      <c r="I104" s="1248"/>
      <c r="J104" s="1203"/>
      <c r="K104" s="1203"/>
      <c r="L104" s="1203"/>
      <c r="M104" s="1203"/>
      <c r="N104" s="1203"/>
      <c r="O104" s="1203"/>
    </row>
    <row r="105" spans="2:15" ht="16.5" thickTop="1" thickBot="1" x14ac:dyDescent="0.25">
      <c r="B105" s="1202"/>
      <c r="C105" s="1202"/>
      <c r="D105" s="1203"/>
      <c r="E105" s="1203"/>
      <c r="F105" s="1203"/>
      <c r="G105" s="1248"/>
      <c r="H105" s="1248"/>
      <c r="I105" s="1248"/>
      <c r="J105" s="1203"/>
      <c r="K105" s="1203"/>
      <c r="L105" s="1203"/>
      <c r="M105" s="1203" t="s">
        <v>364</v>
      </c>
      <c r="N105" s="1203" t="s">
        <v>365</v>
      </c>
      <c r="O105" s="1203"/>
    </row>
    <row r="106" spans="2:15" ht="28.5" customHeight="1" thickTop="1" thickBot="1" x14ac:dyDescent="0.25">
      <c r="B106" s="1202"/>
      <c r="C106" s="1202"/>
      <c r="D106" s="1203"/>
      <c r="E106" s="1203"/>
      <c r="F106" s="1203"/>
      <c r="G106" s="1248"/>
      <c r="H106" s="1248"/>
      <c r="I106" s="1248"/>
      <c r="J106" s="1203"/>
      <c r="K106" s="1203"/>
      <c r="L106" s="1203"/>
      <c r="M106" s="1203"/>
      <c r="N106" s="1203"/>
      <c r="O106" s="1203"/>
    </row>
    <row r="107" spans="2:15" ht="15.75" thickTop="1" x14ac:dyDescent="0.2">
      <c r="B107" s="9"/>
      <c r="C107" s="9"/>
      <c r="D107" s="9"/>
      <c r="E107" s="9"/>
      <c r="F107" s="9"/>
      <c r="G107" s="9"/>
      <c r="H107" s="9"/>
      <c r="I107" s="9"/>
      <c r="J107" s="9"/>
      <c r="K107" s="9"/>
      <c r="L107" s="9"/>
      <c r="M107" s="9"/>
      <c r="N107" s="9"/>
      <c r="O107" s="9"/>
    </row>
    <row r="108" spans="2:15" x14ac:dyDescent="0.2">
      <c r="B108" s="13" t="s">
        <v>359</v>
      </c>
      <c r="C108" s="21">
        <v>486264154.87653011</v>
      </c>
      <c r="D108" s="21">
        <v>197896006.39941996</v>
      </c>
      <c r="E108" s="21">
        <v>58421064.29604999</v>
      </c>
      <c r="F108" s="21">
        <v>38928699.526980005</v>
      </c>
      <c r="G108" s="21">
        <v>2250572.7800400001</v>
      </c>
      <c r="H108" s="21">
        <v>128120514.99597</v>
      </c>
      <c r="I108" s="21">
        <v>11000</v>
      </c>
      <c r="J108" s="21">
        <v>95056.407069999987</v>
      </c>
      <c r="K108" s="21">
        <v>13910203.87094</v>
      </c>
      <c r="L108" s="21">
        <v>40219537.307049997</v>
      </c>
      <c r="M108" s="21">
        <v>4527654.3274400001</v>
      </c>
      <c r="N108" s="21">
        <v>1883844.9655700007</v>
      </c>
      <c r="O108" s="843">
        <v>10074561.084749997</v>
      </c>
    </row>
    <row r="109" spans="2:15" x14ac:dyDescent="0.2">
      <c r="B109" s="101"/>
      <c r="C109" s="21"/>
      <c r="D109" s="21"/>
      <c r="E109" s="21"/>
      <c r="F109" s="21"/>
      <c r="G109" s="21"/>
      <c r="H109" s="21"/>
      <c r="I109" s="21"/>
      <c r="J109" s="21"/>
      <c r="K109" s="21"/>
      <c r="L109" s="21"/>
      <c r="M109" s="21"/>
      <c r="N109" s="21"/>
      <c r="O109" s="843"/>
    </row>
    <row r="110" spans="2:15" x14ac:dyDescent="0.2">
      <c r="B110" s="22" t="s">
        <v>19</v>
      </c>
      <c r="C110" s="21">
        <v>6468684.0727600008</v>
      </c>
      <c r="D110" s="102">
        <v>3153596.3917199997</v>
      </c>
      <c r="E110" s="21">
        <v>960317.69148000015</v>
      </c>
      <c r="F110" s="21">
        <v>525849.13905999996</v>
      </c>
      <c r="G110" s="21">
        <v>14313.318520000001</v>
      </c>
      <c r="H110" s="21">
        <v>1595260.59427</v>
      </c>
      <c r="I110" s="21">
        <v>0</v>
      </c>
      <c r="J110" s="21">
        <v>0</v>
      </c>
      <c r="K110" s="21">
        <v>162937.99037000001</v>
      </c>
      <c r="L110" s="21">
        <v>0</v>
      </c>
      <c r="M110" s="21">
        <v>28208.746739999995</v>
      </c>
      <c r="N110" s="21">
        <v>28200.200599999996</v>
      </c>
      <c r="O110" s="843">
        <v>835094.66850999836</v>
      </c>
    </row>
    <row r="111" spans="2:15" x14ac:dyDescent="0.2">
      <c r="B111" s="22" t="s">
        <v>20</v>
      </c>
      <c r="C111" s="21">
        <v>17174131.79025</v>
      </c>
      <c r="D111" s="102">
        <v>7865594.7614200003</v>
      </c>
      <c r="E111" s="21">
        <v>2100590.0720099993</v>
      </c>
      <c r="F111" s="21">
        <v>1341654.8921399999</v>
      </c>
      <c r="G111" s="21">
        <v>99095.653330000001</v>
      </c>
      <c r="H111" s="21">
        <v>4928172.0151200006</v>
      </c>
      <c r="I111" s="21"/>
      <c r="J111" s="21"/>
      <c r="K111" s="21">
        <v>683361.62605999992</v>
      </c>
      <c r="L111" s="21"/>
      <c r="M111" s="21">
        <v>131400.31913000002</v>
      </c>
      <c r="N111" s="21">
        <v>24262.451040000004</v>
      </c>
      <c r="O111" s="843">
        <v>4666167.7210300006</v>
      </c>
    </row>
    <row r="112" spans="2:15" x14ac:dyDescent="0.2">
      <c r="B112" s="22" t="s">
        <v>21</v>
      </c>
      <c r="C112" s="21">
        <v>4482082.5262400005</v>
      </c>
      <c r="D112" s="102">
        <v>2556218.0275599998</v>
      </c>
      <c r="E112" s="21">
        <v>426584.23516999994</v>
      </c>
      <c r="F112" s="21">
        <v>346331.08152000001</v>
      </c>
      <c r="G112" s="21">
        <v>76206.924320000006</v>
      </c>
      <c r="H112" s="21">
        <v>912834.62497</v>
      </c>
      <c r="I112" s="21"/>
      <c r="J112" s="21"/>
      <c r="K112" s="21">
        <v>103990.26680000001</v>
      </c>
      <c r="L112" s="21"/>
      <c r="M112" s="21">
        <v>47869.531939999993</v>
      </c>
      <c r="N112" s="21">
        <v>12047.833960000004</v>
      </c>
      <c r="O112" s="843">
        <v>-216145.25251000095</v>
      </c>
    </row>
    <row r="113" spans="2:15" x14ac:dyDescent="0.2">
      <c r="B113" s="22" t="s">
        <v>22</v>
      </c>
      <c r="C113" s="21">
        <v>2973821.2564900005</v>
      </c>
      <c r="D113" s="102">
        <v>1519586.2375800002</v>
      </c>
      <c r="E113" s="21">
        <v>251819.56428999989</v>
      </c>
      <c r="F113" s="21">
        <v>193128.58513999998</v>
      </c>
      <c r="G113" s="21">
        <v>33429.238700000002</v>
      </c>
      <c r="H113" s="21">
        <v>794516.86979999999</v>
      </c>
      <c r="I113" s="21"/>
      <c r="J113" s="21"/>
      <c r="K113" s="21">
        <v>133292.39582000001</v>
      </c>
      <c r="L113" s="21"/>
      <c r="M113" s="21">
        <v>40015.138440000002</v>
      </c>
      <c r="N113" s="21">
        <v>8033.2267199999987</v>
      </c>
      <c r="O113" s="843">
        <v>441595.43691999931</v>
      </c>
    </row>
    <row r="114" spans="2:15" x14ac:dyDescent="0.2">
      <c r="B114" s="22" t="s">
        <v>23</v>
      </c>
      <c r="C114" s="21">
        <v>16721363.61424</v>
      </c>
      <c r="D114" s="102">
        <v>7102086.2438500011</v>
      </c>
      <c r="E114" s="21">
        <v>2251530.9813099997</v>
      </c>
      <c r="F114" s="21">
        <v>1139442.1827299998</v>
      </c>
      <c r="G114" s="21">
        <v>110507.25684999999</v>
      </c>
      <c r="H114" s="21">
        <v>5410332.1234099995</v>
      </c>
      <c r="I114" s="21"/>
      <c r="J114" s="21"/>
      <c r="K114" s="21">
        <v>502170.2</v>
      </c>
      <c r="L114" s="21"/>
      <c r="M114" s="21">
        <v>166794.76904999997</v>
      </c>
      <c r="N114" s="21">
        <v>38499.857039999988</v>
      </c>
      <c r="O114" s="843">
        <v>2875162.5480799954</v>
      </c>
    </row>
    <row r="115" spans="2:15" x14ac:dyDescent="0.2">
      <c r="B115" s="22" t="s">
        <v>24</v>
      </c>
      <c r="C115" s="21">
        <v>3815477.4992</v>
      </c>
      <c r="D115" s="102">
        <v>1807241.0785500002</v>
      </c>
      <c r="E115" s="21">
        <v>466209.4642499999</v>
      </c>
      <c r="F115" s="21">
        <v>405942.95623000001</v>
      </c>
      <c r="G115" s="21">
        <v>22819.724770000001</v>
      </c>
      <c r="H115" s="21">
        <v>957691.0671499999</v>
      </c>
      <c r="I115" s="21"/>
      <c r="J115" s="21"/>
      <c r="K115" s="21">
        <v>108445.72137</v>
      </c>
      <c r="L115" s="21"/>
      <c r="M115" s="21">
        <v>34705.525170000001</v>
      </c>
      <c r="N115" s="21">
        <v>12421.961710000001</v>
      </c>
      <c r="O115" s="843">
        <v>-910189.44579999987</v>
      </c>
    </row>
    <row r="116" spans="2:15" x14ac:dyDescent="0.2">
      <c r="B116" s="22" t="s">
        <v>25</v>
      </c>
      <c r="C116" s="21">
        <v>5727781.4439299991</v>
      </c>
      <c r="D116" s="102">
        <v>2512389.9432200002</v>
      </c>
      <c r="E116" s="21">
        <v>756231.44341000007</v>
      </c>
      <c r="F116" s="21">
        <v>543842.26416999998</v>
      </c>
      <c r="G116" s="21">
        <v>96510.562800000014</v>
      </c>
      <c r="H116" s="21">
        <v>1578206.0571999999</v>
      </c>
      <c r="I116" s="21"/>
      <c r="J116" s="21"/>
      <c r="K116" s="21">
        <v>138263.68115000002</v>
      </c>
      <c r="L116" s="21"/>
      <c r="M116" s="21">
        <v>80805.675500000012</v>
      </c>
      <c r="N116" s="21">
        <v>21531.816480000005</v>
      </c>
      <c r="O116" s="843">
        <v>-1163451.8595199985</v>
      </c>
    </row>
    <row r="117" spans="2:15" x14ac:dyDescent="0.2">
      <c r="B117" s="22" t="s">
        <v>26</v>
      </c>
      <c r="C117" s="21">
        <v>18097020.803519998</v>
      </c>
      <c r="D117" s="102">
        <v>8135327.0479899999</v>
      </c>
      <c r="E117" s="21">
        <v>2289664.6423999993</v>
      </c>
      <c r="F117" s="21">
        <v>1454661.8750399998</v>
      </c>
      <c r="G117" s="21">
        <v>117323.42827</v>
      </c>
      <c r="H117" s="21">
        <v>5709592.5812800005</v>
      </c>
      <c r="I117" s="21"/>
      <c r="J117" s="21"/>
      <c r="K117" s="21">
        <v>193685.23601999998</v>
      </c>
      <c r="L117" s="21"/>
      <c r="M117" s="21">
        <v>153070.82334999999</v>
      </c>
      <c r="N117" s="21">
        <v>43695.169170000008</v>
      </c>
      <c r="O117" s="843">
        <v>2316657.9975200035</v>
      </c>
    </row>
    <row r="118" spans="2:15" x14ac:dyDescent="0.2">
      <c r="B118" s="25" t="s">
        <v>27</v>
      </c>
      <c r="C118" s="21">
        <v>57532779.77077999</v>
      </c>
      <c r="D118" s="102">
        <v>6828546.4316800004</v>
      </c>
      <c r="E118" s="21">
        <v>281425.62839999999</v>
      </c>
      <c r="F118" s="21">
        <v>4912694.7545699999</v>
      </c>
      <c r="G118" s="21">
        <v>159021.53900999998</v>
      </c>
      <c r="H118" s="21">
        <v>4192443.5761799999</v>
      </c>
      <c r="I118" s="21">
        <v>11000</v>
      </c>
      <c r="J118" s="21">
        <v>95056.407069999987</v>
      </c>
      <c r="K118" s="21">
        <v>44976.956290000009</v>
      </c>
      <c r="L118" s="21">
        <v>40219537.307049997</v>
      </c>
      <c r="M118" s="21">
        <v>345652.06273000006</v>
      </c>
      <c r="N118" s="21">
        <v>442425.1078</v>
      </c>
      <c r="O118" s="843">
        <v>-35123519.810949989</v>
      </c>
    </row>
    <row r="119" spans="2:15" ht="16.5" x14ac:dyDescent="0.2">
      <c r="B119" s="26" t="s">
        <v>1175</v>
      </c>
      <c r="C119" s="21">
        <v>33513943.501969997</v>
      </c>
      <c r="D119" s="102">
        <v>15468360.058879999</v>
      </c>
      <c r="E119" s="21">
        <v>4556913.0372099988</v>
      </c>
      <c r="F119" s="21">
        <v>2158312.3472799999</v>
      </c>
      <c r="G119" s="21">
        <v>32317.465090000002</v>
      </c>
      <c r="H119" s="21">
        <v>9650026.126769999</v>
      </c>
      <c r="I119" s="21"/>
      <c r="J119" s="21"/>
      <c r="K119" s="21">
        <v>1342864.9529599999</v>
      </c>
      <c r="L119" s="21"/>
      <c r="M119" s="21">
        <v>267499.34497999994</v>
      </c>
      <c r="N119" s="21">
        <v>37650.168799999999</v>
      </c>
      <c r="O119" s="843">
        <v>12684057.896470014</v>
      </c>
    </row>
    <row r="120" spans="2:15" ht="16.5" x14ac:dyDescent="0.2">
      <c r="B120" s="26" t="s">
        <v>1176</v>
      </c>
      <c r="C120" s="21">
        <v>39710027.888109997</v>
      </c>
      <c r="D120" s="102">
        <v>17215803.888769995</v>
      </c>
      <c r="E120" s="21">
        <v>5515868.9064399982</v>
      </c>
      <c r="F120" s="21">
        <v>3224372.4795299997</v>
      </c>
      <c r="G120" s="21">
        <v>72811.087750000006</v>
      </c>
      <c r="H120" s="21">
        <v>11084900.008459998</v>
      </c>
      <c r="I120" s="21"/>
      <c r="J120" s="21"/>
      <c r="K120" s="21">
        <v>2069999.3325199995</v>
      </c>
      <c r="L120" s="21"/>
      <c r="M120" s="21">
        <v>387573.71545999998</v>
      </c>
      <c r="N120" s="21">
        <v>138698.46918000001</v>
      </c>
      <c r="O120" s="843">
        <v>4038884.2103099898</v>
      </c>
    </row>
    <row r="121" spans="2:15" x14ac:dyDescent="0.2">
      <c r="B121" s="26" t="s">
        <v>28</v>
      </c>
      <c r="C121" s="21">
        <v>6283728.666389999</v>
      </c>
      <c r="D121" s="102">
        <v>2861609.2104600002</v>
      </c>
      <c r="E121" s="21">
        <v>910842.91227999993</v>
      </c>
      <c r="F121" s="21">
        <v>471221.03061999998</v>
      </c>
      <c r="G121" s="21">
        <v>37319.698189999996</v>
      </c>
      <c r="H121" s="21">
        <v>1805574.3782299999</v>
      </c>
      <c r="I121" s="21"/>
      <c r="J121" s="21"/>
      <c r="K121" s="21">
        <v>97421.758969999995</v>
      </c>
      <c r="L121" s="21"/>
      <c r="M121" s="21">
        <v>82253.499429999996</v>
      </c>
      <c r="N121" s="21">
        <v>17486.178210000002</v>
      </c>
      <c r="O121" s="843">
        <v>-1084701.2136999983</v>
      </c>
    </row>
    <row r="122" spans="2:15" x14ac:dyDescent="0.2">
      <c r="B122" s="26" t="s">
        <v>29</v>
      </c>
      <c r="C122" s="21">
        <v>16175377.277629999</v>
      </c>
      <c r="D122" s="102">
        <v>7157327.3435099991</v>
      </c>
      <c r="E122" s="21">
        <v>2395112.1272200001</v>
      </c>
      <c r="F122" s="21">
        <v>1230269.0641500002</v>
      </c>
      <c r="G122" s="21">
        <v>89659.564099999989</v>
      </c>
      <c r="H122" s="21">
        <v>4710471.2223200006</v>
      </c>
      <c r="I122" s="21"/>
      <c r="J122" s="21"/>
      <c r="K122" s="21">
        <v>364239.93456999992</v>
      </c>
      <c r="L122" s="21"/>
      <c r="M122" s="21">
        <v>177907.68843000001</v>
      </c>
      <c r="N122" s="21">
        <v>50390.333330000001</v>
      </c>
      <c r="O122" s="843">
        <v>5661343.0779200066</v>
      </c>
    </row>
    <row r="123" spans="2:15" x14ac:dyDescent="0.2">
      <c r="B123" s="26" t="s">
        <v>30</v>
      </c>
      <c r="C123" s="21">
        <v>6117367.4462099997</v>
      </c>
      <c r="D123" s="102">
        <v>2794232.5430000001</v>
      </c>
      <c r="E123" s="21">
        <v>741428.17536999972</v>
      </c>
      <c r="F123" s="21">
        <v>750402.79764</v>
      </c>
      <c r="G123" s="21">
        <v>65930.922310000009</v>
      </c>
      <c r="H123" s="21">
        <v>1554457.5098200003</v>
      </c>
      <c r="I123" s="21"/>
      <c r="J123" s="21"/>
      <c r="K123" s="21">
        <v>117326.21765000001</v>
      </c>
      <c r="L123" s="21"/>
      <c r="M123" s="21">
        <v>79877.514199999991</v>
      </c>
      <c r="N123" s="21">
        <v>13711.766219999998</v>
      </c>
      <c r="O123" s="843">
        <v>-2516364.81984</v>
      </c>
    </row>
    <row r="124" spans="2:15" x14ac:dyDescent="0.2">
      <c r="B124" s="26" t="s">
        <v>31</v>
      </c>
      <c r="C124" s="21">
        <v>5722387.6167600006</v>
      </c>
      <c r="D124" s="102">
        <v>2446145.9156399998</v>
      </c>
      <c r="E124" s="21">
        <v>646896.60243000009</v>
      </c>
      <c r="F124" s="21">
        <v>582411.9273499999</v>
      </c>
      <c r="G124" s="21">
        <v>31257.79392</v>
      </c>
      <c r="H124" s="21">
        <v>1888110.9588600001</v>
      </c>
      <c r="I124" s="21"/>
      <c r="J124" s="21"/>
      <c r="K124" s="21">
        <v>83808.830000000016</v>
      </c>
      <c r="L124" s="21"/>
      <c r="M124" s="21">
        <v>32404.07979</v>
      </c>
      <c r="N124" s="21">
        <v>11351.50877</v>
      </c>
      <c r="O124" s="843">
        <v>-310005.23720999993</v>
      </c>
    </row>
    <row r="125" spans="2:15" x14ac:dyDescent="0.2">
      <c r="B125" s="26" t="s">
        <v>32</v>
      </c>
      <c r="C125" s="21">
        <v>33826267.963500001</v>
      </c>
      <c r="D125" s="102">
        <v>14958869.477229999</v>
      </c>
      <c r="E125" s="21">
        <v>5342722.5297900001</v>
      </c>
      <c r="F125" s="21">
        <v>2191870.1674399995</v>
      </c>
      <c r="G125" s="21">
        <v>161196.08729</v>
      </c>
      <c r="H125" s="21">
        <v>9901472.1353300028</v>
      </c>
      <c r="I125" s="21"/>
      <c r="J125" s="21"/>
      <c r="K125" s="21">
        <v>1014806.3134700001</v>
      </c>
      <c r="L125" s="21"/>
      <c r="M125" s="21">
        <v>198889.30353999999</v>
      </c>
      <c r="N125" s="21">
        <v>56441.949410000001</v>
      </c>
      <c r="O125" s="843">
        <v>5099851.5858299956</v>
      </c>
    </row>
    <row r="126" spans="2:15" x14ac:dyDescent="0.2">
      <c r="B126" s="26" t="s">
        <v>565</v>
      </c>
      <c r="C126" s="21">
        <v>23476451.649589997</v>
      </c>
      <c r="D126" s="102">
        <v>10610780.453819999</v>
      </c>
      <c r="E126" s="21">
        <v>2856029.7938100006</v>
      </c>
      <c r="F126" s="21">
        <v>1715892.4803300002</v>
      </c>
      <c r="G126" s="21">
        <v>24819.319199999998</v>
      </c>
      <c r="H126" s="21">
        <v>7263455.0738199996</v>
      </c>
      <c r="I126" s="21"/>
      <c r="J126" s="21"/>
      <c r="K126" s="21">
        <v>680992.70143000002</v>
      </c>
      <c r="L126" s="21"/>
      <c r="M126" s="21">
        <v>200738.45651000002</v>
      </c>
      <c r="N126" s="21">
        <v>123743.37067</v>
      </c>
      <c r="O126" s="843">
        <v>-811383.98258999735</v>
      </c>
    </row>
    <row r="127" spans="2:15" x14ac:dyDescent="0.2">
      <c r="B127" s="26" t="s">
        <v>563</v>
      </c>
      <c r="C127" s="21">
        <v>13465354.041030001</v>
      </c>
      <c r="D127" s="102">
        <v>6331993.4177100006</v>
      </c>
      <c r="E127" s="21">
        <v>1896480.6505400003</v>
      </c>
      <c r="F127" s="21">
        <v>1114601.13206</v>
      </c>
      <c r="G127" s="21">
        <v>25105.497010000003</v>
      </c>
      <c r="H127" s="21">
        <v>3465549.6358999992</v>
      </c>
      <c r="I127" s="21"/>
      <c r="J127" s="21"/>
      <c r="K127" s="21">
        <v>467265.35092999996</v>
      </c>
      <c r="L127" s="21"/>
      <c r="M127" s="21">
        <v>152880.78093000001</v>
      </c>
      <c r="N127" s="21">
        <v>11477.575949999999</v>
      </c>
      <c r="O127" s="843">
        <v>1798710.9374199994</v>
      </c>
    </row>
    <row r="128" spans="2:15" x14ac:dyDescent="0.2">
      <c r="B128" s="22" t="s">
        <v>33</v>
      </c>
      <c r="C128" s="21">
        <v>10400531.20781</v>
      </c>
      <c r="D128" s="102">
        <v>4510236.7217499996</v>
      </c>
      <c r="E128" s="21">
        <v>1396809.7293500002</v>
      </c>
      <c r="F128" s="21">
        <v>907165.07333000004</v>
      </c>
      <c r="G128" s="21">
        <v>112924.93331000001</v>
      </c>
      <c r="H128" s="21">
        <v>3006856.5241600005</v>
      </c>
      <c r="I128" s="21"/>
      <c r="J128" s="21"/>
      <c r="K128" s="21">
        <v>336289.47490999999</v>
      </c>
      <c r="L128" s="21"/>
      <c r="M128" s="21">
        <v>117832.77713000002</v>
      </c>
      <c r="N128" s="21">
        <v>12415.973869999998</v>
      </c>
      <c r="O128" s="843">
        <v>69727.019010001794</v>
      </c>
    </row>
    <row r="129" spans="2:15" x14ac:dyDescent="0.2">
      <c r="B129" s="22" t="s">
        <v>34</v>
      </c>
      <c r="C129" s="21">
        <v>6831508.3586699991</v>
      </c>
      <c r="D129" s="102">
        <v>2793650.3521400001</v>
      </c>
      <c r="E129" s="21">
        <v>827052.60164000012</v>
      </c>
      <c r="F129" s="21">
        <v>616006.82217000006</v>
      </c>
      <c r="G129" s="21">
        <v>17986.481660000001</v>
      </c>
      <c r="H129" s="21">
        <v>2059761.5261300001</v>
      </c>
      <c r="I129" s="21"/>
      <c r="J129" s="21"/>
      <c r="K129" s="21">
        <v>127692.44115999997</v>
      </c>
      <c r="L129" s="21"/>
      <c r="M129" s="21">
        <v>35985.976769999994</v>
      </c>
      <c r="N129" s="21">
        <v>353372.15700000001</v>
      </c>
      <c r="O129" s="843">
        <v>-1600543.6820599996</v>
      </c>
    </row>
    <row r="130" spans="2:15" x14ac:dyDescent="0.2">
      <c r="B130" s="22" t="s">
        <v>35</v>
      </c>
      <c r="C130" s="21">
        <v>4259692.9204400005</v>
      </c>
      <c r="D130" s="102">
        <v>1901089.3444700001</v>
      </c>
      <c r="E130" s="21">
        <v>532889.47710999998</v>
      </c>
      <c r="F130" s="21">
        <v>347633.36464000004</v>
      </c>
      <c r="G130" s="21">
        <v>44546.191930000001</v>
      </c>
      <c r="H130" s="21">
        <v>1204722.75752</v>
      </c>
      <c r="I130" s="21"/>
      <c r="J130" s="21"/>
      <c r="K130" s="21">
        <v>196672.80372999996</v>
      </c>
      <c r="L130" s="21"/>
      <c r="M130" s="21">
        <v>31862.532449999999</v>
      </c>
      <c r="N130" s="21">
        <v>276.44859000000002</v>
      </c>
      <c r="O130" s="843">
        <v>-994378.98066000035</v>
      </c>
    </row>
    <row r="131" spans="2:15" x14ac:dyDescent="0.2">
      <c r="B131" s="22" t="s">
        <v>36</v>
      </c>
      <c r="C131" s="21">
        <v>28849817.226149995</v>
      </c>
      <c r="D131" s="102">
        <v>12477599.357019998</v>
      </c>
      <c r="E131" s="21">
        <v>4422878.2018800005</v>
      </c>
      <c r="F131" s="21">
        <v>1899709.6676400003</v>
      </c>
      <c r="G131" s="21">
        <v>55798.512969999996</v>
      </c>
      <c r="H131" s="21">
        <v>8731764.1669899989</v>
      </c>
      <c r="I131" s="21"/>
      <c r="J131" s="21"/>
      <c r="K131" s="21">
        <v>820474.48954999994</v>
      </c>
      <c r="L131" s="21"/>
      <c r="M131" s="21">
        <v>338592.09213999996</v>
      </c>
      <c r="N131" s="21">
        <v>103000.73796</v>
      </c>
      <c r="O131" s="843">
        <v>10622538.078720015</v>
      </c>
    </row>
    <row r="132" spans="2:15" x14ac:dyDescent="0.2">
      <c r="B132" s="22" t="s">
        <v>37</v>
      </c>
      <c r="C132" s="21">
        <v>4589466.90436</v>
      </c>
      <c r="D132" s="102">
        <v>2082329.3717099999</v>
      </c>
      <c r="E132" s="21">
        <v>516642.47647999995</v>
      </c>
      <c r="F132" s="21">
        <v>330150.85234999988</v>
      </c>
      <c r="G132" s="21">
        <v>59486.317580000003</v>
      </c>
      <c r="H132" s="21">
        <v>1483166.7524700002</v>
      </c>
      <c r="I132" s="21"/>
      <c r="J132" s="21"/>
      <c r="K132" s="21">
        <v>68414.27377</v>
      </c>
      <c r="L132" s="21"/>
      <c r="M132" s="21">
        <v>27636.108290000004</v>
      </c>
      <c r="N132" s="21">
        <v>21640.751709999997</v>
      </c>
      <c r="O132" s="843">
        <v>-149117.37840999942</v>
      </c>
    </row>
    <row r="133" spans="2:15" x14ac:dyDescent="0.2">
      <c r="B133" s="22" t="s">
        <v>38</v>
      </c>
      <c r="C133" s="21">
        <v>13906792.48539</v>
      </c>
      <c r="D133" s="102">
        <v>5787679.7453600001</v>
      </c>
      <c r="E133" s="21">
        <v>1921382.9890799995</v>
      </c>
      <c r="F133" s="21">
        <v>1240422.9369999997</v>
      </c>
      <c r="G133" s="21">
        <v>45178.74164</v>
      </c>
      <c r="H133" s="21">
        <v>4322838.4720499991</v>
      </c>
      <c r="I133" s="21"/>
      <c r="J133" s="21"/>
      <c r="K133" s="21">
        <v>459352.88047000003</v>
      </c>
      <c r="L133" s="21"/>
      <c r="M133" s="21">
        <v>91541.520570000008</v>
      </c>
      <c r="N133" s="21">
        <v>38395.199220000002</v>
      </c>
      <c r="O133" s="843">
        <v>21978.270039999858</v>
      </c>
    </row>
    <row r="134" spans="2:15" x14ac:dyDescent="0.2">
      <c r="B134" s="22" t="s">
        <v>39</v>
      </c>
      <c r="C134" s="21">
        <v>7895018.2470800001</v>
      </c>
      <c r="D134" s="102">
        <v>3342300.4974700003</v>
      </c>
      <c r="E134" s="21">
        <v>1012424.58141</v>
      </c>
      <c r="F134" s="21">
        <v>698848.95664999995</v>
      </c>
      <c r="G134" s="21">
        <v>22686.26672</v>
      </c>
      <c r="H134" s="21">
        <v>2334951.6365</v>
      </c>
      <c r="I134" s="21"/>
      <c r="J134" s="21"/>
      <c r="K134" s="21">
        <v>343319.78704999993</v>
      </c>
      <c r="L134" s="21"/>
      <c r="M134" s="21">
        <v>131722.27102999997</v>
      </c>
      <c r="N134" s="21">
        <v>8764.2502499999991</v>
      </c>
      <c r="O134" s="843">
        <v>6765060.4399999995</v>
      </c>
    </row>
    <row r="135" spans="2:15" x14ac:dyDescent="0.2">
      <c r="B135" s="22" t="s">
        <v>40</v>
      </c>
      <c r="C135" s="21">
        <v>6278556.7110199993</v>
      </c>
      <c r="D135" s="102">
        <v>3095106.5258799996</v>
      </c>
      <c r="E135" s="21">
        <v>713608.94329999993</v>
      </c>
      <c r="F135" s="21">
        <v>545774.45828999998</v>
      </c>
      <c r="G135" s="21">
        <v>47483.056600000004</v>
      </c>
      <c r="H135" s="21">
        <v>1289822.5604700001</v>
      </c>
      <c r="I135" s="21"/>
      <c r="J135" s="21"/>
      <c r="K135" s="21">
        <v>532022.53567999997</v>
      </c>
      <c r="L135" s="21"/>
      <c r="M135" s="21">
        <v>49917.099240000003</v>
      </c>
      <c r="N135" s="21">
        <v>4821.5315599999994</v>
      </c>
      <c r="O135" s="843">
        <v>3192609.1679900018</v>
      </c>
    </row>
    <row r="136" spans="2:15" x14ac:dyDescent="0.2">
      <c r="B136" s="22" t="s">
        <v>41</v>
      </c>
      <c r="C136" s="21">
        <v>8120394.7156499997</v>
      </c>
      <c r="D136" s="102">
        <v>3488854.62488</v>
      </c>
      <c r="E136" s="21">
        <v>1135184.3410700001</v>
      </c>
      <c r="F136" s="21">
        <v>677876.44553999987</v>
      </c>
      <c r="G136" s="21">
        <v>59227.02218</v>
      </c>
      <c r="H136" s="21">
        <v>2535953.17521</v>
      </c>
      <c r="I136" s="21"/>
      <c r="J136" s="21"/>
      <c r="K136" s="21">
        <v>122324.71962000003</v>
      </c>
      <c r="L136" s="21"/>
      <c r="M136" s="21">
        <v>93818.443549999982</v>
      </c>
      <c r="N136" s="21">
        <v>7155.9435999999996</v>
      </c>
      <c r="O136" s="843">
        <v>2434667.2939000037</v>
      </c>
    </row>
    <row r="137" spans="2:15" x14ac:dyDescent="0.2">
      <c r="B137" s="22" t="s">
        <v>42</v>
      </c>
      <c r="C137" s="21">
        <v>12400584.60911</v>
      </c>
      <c r="D137" s="102">
        <v>4954275.7979500005</v>
      </c>
      <c r="E137" s="21">
        <v>2084550.74281</v>
      </c>
      <c r="F137" s="21">
        <v>987851.04236999992</v>
      </c>
      <c r="G137" s="21">
        <v>53862.153230000004</v>
      </c>
      <c r="H137" s="21">
        <v>3614776.5004099999</v>
      </c>
      <c r="I137" s="21"/>
      <c r="J137" s="21"/>
      <c r="K137" s="21">
        <v>451897.55476999999</v>
      </c>
      <c r="L137" s="21"/>
      <c r="M137" s="21">
        <v>206854.84649</v>
      </c>
      <c r="N137" s="21">
        <v>46515.971079999996</v>
      </c>
      <c r="O137" s="843">
        <v>-967059.49880999885</v>
      </c>
    </row>
    <row r="138" spans="2:15" x14ac:dyDescent="0.2">
      <c r="B138" s="22" t="s">
        <v>43</v>
      </c>
      <c r="C138" s="21">
        <v>15159478.801850002</v>
      </c>
      <c r="D138" s="102">
        <v>6768768.5598900011</v>
      </c>
      <c r="E138" s="21">
        <v>2093338.5447200006</v>
      </c>
      <c r="F138" s="21">
        <v>1649052.0242300001</v>
      </c>
      <c r="G138" s="21">
        <v>115641.35299</v>
      </c>
      <c r="H138" s="21">
        <v>3744428.9833400007</v>
      </c>
      <c r="I138" s="21"/>
      <c r="J138" s="21"/>
      <c r="K138" s="21">
        <v>563868.07847000007</v>
      </c>
      <c r="L138" s="21"/>
      <c r="M138" s="21">
        <v>180920.72875000004</v>
      </c>
      <c r="N138" s="21">
        <v>43460.529459999991</v>
      </c>
      <c r="O138" s="843">
        <v>-1575570.1148800012</v>
      </c>
    </row>
    <row r="139" spans="2:15" x14ac:dyDescent="0.2">
      <c r="B139" s="22" t="s">
        <v>44</v>
      </c>
      <c r="C139" s="21">
        <v>4412770.7406900004</v>
      </c>
      <c r="D139" s="102">
        <v>2261411.2307900004</v>
      </c>
      <c r="E139" s="21">
        <v>460374.98009999999</v>
      </c>
      <c r="F139" s="21">
        <v>361712.21641000005</v>
      </c>
      <c r="G139" s="21">
        <v>18453.65165</v>
      </c>
      <c r="H139" s="21">
        <v>1127819.1512799999</v>
      </c>
      <c r="I139" s="21"/>
      <c r="J139" s="21"/>
      <c r="K139" s="21">
        <v>121365.57854999999</v>
      </c>
      <c r="L139" s="21"/>
      <c r="M139" s="21">
        <v>47019.03772</v>
      </c>
      <c r="N139" s="21">
        <v>14614.894189999999</v>
      </c>
      <c r="O139" s="843">
        <v>-791589.40115000121</v>
      </c>
    </row>
    <row r="140" spans="2:15" x14ac:dyDescent="0.2">
      <c r="B140" s="22" t="s">
        <v>45</v>
      </c>
      <c r="C140" s="21">
        <v>14175892.5975</v>
      </c>
      <c r="D140" s="102">
        <v>5845720.856519999</v>
      </c>
      <c r="E140" s="21">
        <v>1807271.1478600001</v>
      </c>
      <c r="F140" s="21">
        <v>1412963.1287500001</v>
      </c>
      <c r="G140" s="21">
        <v>118368.62448999999</v>
      </c>
      <c r="H140" s="21">
        <v>4227871.4651600001</v>
      </c>
      <c r="I140" s="21"/>
      <c r="J140" s="21"/>
      <c r="K140" s="21">
        <v>527122.38849000004</v>
      </c>
      <c r="L140" s="21"/>
      <c r="M140" s="21">
        <v>223606.73001</v>
      </c>
      <c r="N140" s="21">
        <v>12968.256220000001</v>
      </c>
      <c r="O140" s="843">
        <v>1958090.2466599997</v>
      </c>
    </row>
    <row r="141" spans="2:15" x14ac:dyDescent="0.2">
      <c r="B141" s="22" t="s">
        <v>46</v>
      </c>
      <c r="C141" s="21">
        <v>2844115.8865399999</v>
      </c>
      <c r="D141" s="102">
        <v>1411757.6616699998</v>
      </c>
      <c r="E141" s="21">
        <v>318307.19135999994</v>
      </c>
      <c r="F141" s="21">
        <v>280236.83435000002</v>
      </c>
      <c r="G141" s="21">
        <v>10206.891599999999</v>
      </c>
      <c r="H141" s="21">
        <v>769032.14991000004</v>
      </c>
      <c r="I141" s="21"/>
      <c r="J141" s="21"/>
      <c r="K141" s="21">
        <v>33617.98659</v>
      </c>
      <c r="L141" s="21"/>
      <c r="M141" s="21">
        <v>16781.971919999996</v>
      </c>
      <c r="N141" s="21">
        <v>4175.1991399999997</v>
      </c>
      <c r="O141" s="843">
        <v>-637998.92210000008</v>
      </c>
    </row>
    <row r="142" spans="2:15" x14ac:dyDescent="0.2">
      <c r="B142" s="22" t="s">
        <v>47</v>
      </c>
      <c r="C142" s="21">
        <v>12451298.478289999</v>
      </c>
      <c r="D142" s="102">
        <v>5385481.0089999996</v>
      </c>
      <c r="E142" s="21">
        <v>1858347.9603000002</v>
      </c>
      <c r="F142" s="21">
        <v>950543.59193999984</v>
      </c>
      <c r="G142" s="21">
        <v>48825.172659999997</v>
      </c>
      <c r="H142" s="21">
        <v>3865149.5052400003</v>
      </c>
      <c r="I142" s="21"/>
      <c r="J142" s="21"/>
      <c r="K142" s="21">
        <v>207023.82775</v>
      </c>
      <c r="L142" s="21"/>
      <c r="M142" s="21">
        <v>112175.94983000001</v>
      </c>
      <c r="N142" s="21">
        <v>23751.461569999999</v>
      </c>
      <c r="O142" s="843">
        <v>-2172910.9541600011</v>
      </c>
    </row>
    <row r="143" spans="2:15" x14ac:dyDescent="0.2">
      <c r="B143" s="22" t="s">
        <v>48</v>
      </c>
      <c r="C143" s="21">
        <v>8793280.2383699995</v>
      </c>
      <c r="D143" s="102">
        <v>4161051.1048900001</v>
      </c>
      <c r="E143" s="21">
        <v>898544.1120699998</v>
      </c>
      <c r="F143" s="21">
        <v>517388.33196999994</v>
      </c>
      <c r="G143" s="21">
        <v>52235.287240000005</v>
      </c>
      <c r="H143" s="21">
        <v>2735901.3232899997</v>
      </c>
      <c r="I143" s="21"/>
      <c r="J143" s="21"/>
      <c r="K143" s="21">
        <v>269596.35000999999</v>
      </c>
      <c r="L143" s="21"/>
      <c r="M143" s="21">
        <v>98532.533150000003</v>
      </c>
      <c r="N143" s="21">
        <v>60031.195749999999</v>
      </c>
      <c r="O143" s="843">
        <v>-2776008.1842400003</v>
      </c>
    </row>
    <row r="144" spans="2:15" x14ac:dyDescent="0.2">
      <c r="B144" s="22" t="s">
        <v>49</v>
      </c>
      <c r="C144" s="21">
        <v>9539040.9777000006</v>
      </c>
      <c r="D144" s="102">
        <v>4565541.73159</v>
      </c>
      <c r="E144" s="21">
        <v>1227676.5423699997</v>
      </c>
      <c r="F144" s="21">
        <v>811520.66102999996</v>
      </c>
      <c r="G144" s="21">
        <v>39312.10615</v>
      </c>
      <c r="H144" s="21">
        <v>2484315.64592</v>
      </c>
      <c r="I144" s="21"/>
      <c r="J144" s="21"/>
      <c r="K144" s="21">
        <v>313470.80091000005</v>
      </c>
      <c r="L144" s="21"/>
      <c r="M144" s="21">
        <v>71637.335819999993</v>
      </c>
      <c r="N144" s="21">
        <v>25566.153910000005</v>
      </c>
      <c r="O144" s="843">
        <v>-2231811.1070600012</v>
      </c>
    </row>
    <row r="145" spans="2:15" ht="15.75" thickBot="1" x14ac:dyDescent="0.25">
      <c r="B145" s="22" t="s">
        <v>50</v>
      </c>
      <c r="C145" s="21">
        <v>4071864.9413100006</v>
      </c>
      <c r="D145" s="102">
        <v>1737443.4338500004</v>
      </c>
      <c r="E145" s="21">
        <v>547111.27533000021</v>
      </c>
      <c r="F145" s="21">
        <v>390941.96132</v>
      </c>
      <c r="G145" s="21">
        <v>58704.934009999997</v>
      </c>
      <c r="H145" s="21">
        <v>1178316.1410300001</v>
      </c>
      <c r="I145" s="21"/>
      <c r="J145" s="21"/>
      <c r="K145" s="21">
        <v>105828.43308000002</v>
      </c>
      <c r="L145" s="21"/>
      <c r="M145" s="21">
        <v>42669.397259999998</v>
      </c>
      <c r="N145" s="21">
        <v>10849.365430000002</v>
      </c>
      <c r="O145" s="843">
        <v>625114.33406999893</v>
      </c>
    </row>
    <row r="146" spans="2:15" ht="3" customHeight="1" thickTop="1" x14ac:dyDescent="0.2">
      <c r="B146" s="27"/>
      <c r="C146" s="28"/>
      <c r="D146" s="28"/>
      <c r="E146" s="28"/>
      <c r="F146" s="28"/>
      <c r="G146" s="28"/>
      <c r="H146" s="28"/>
      <c r="I146" s="28"/>
      <c r="J146" s="28"/>
      <c r="K146" s="28"/>
      <c r="L146" s="28"/>
      <c r="M146" s="28"/>
      <c r="N146" s="28"/>
      <c r="O146" s="28"/>
    </row>
    <row r="147" spans="2:15" x14ac:dyDescent="0.2">
      <c r="B147" s="1244" t="s">
        <v>541</v>
      </c>
      <c r="C147" s="1244"/>
      <c r="D147" s="1244"/>
      <c r="E147" s="1244"/>
      <c r="F147" s="1244"/>
      <c r="G147" s="1244"/>
      <c r="H147" s="1244"/>
      <c r="I147" s="1244"/>
      <c r="J147" s="1244"/>
      <c r="K147" s="1244"/>
      <c r="L147" s="1244"/>
      <c r="M147" s="1244"/>
      <c r="N147" s="1244"/>
      <c r="O147" s="1244"/>
    </row>
    <row r="148" spans="2:15" x14ac:dyDescent="0.2">
      <c r="B148" s="1243" t="s">
        <v>575</v>
      </c>
      <c r="C148" s="1243"/>
      <c r="D148" s="1243"/>
      <c r="E148" s="1243"/>
      <c r="F148" s="1243"/>
      <c r="G148" s="1243"/>
      <c r="H148" s="1243"/>
      <c r="I148" s="1243"/>
      <c r="J148" s="1243"/>
      <c r="K148" s="1243"/>
      <c r="L148" s="1243"/>
      <c r="M148" s="1243"/>
      <c r="N148" s="1243"/>
      <c r="O148" s="1243"/>
    </row>
    <row r="149" spans="2:15" x14ac:dyDescent="0.2">
      <c r="B149" s="1243" t="s">
        <v>1177</v>
      </c>
      <c r="C149" s="1243"/>
      <c r="D149" s="1243"/>
      <c r="E149" s="1243"/>
      <c r="F149" s="1243"/>
      <c r="G149" s="1243"/>
      <c r="H149" s="1243"/>
      <c r="I149" s="1243"/>
      <c r="J149" s="1243"/>
      <c r="K149" s="1243"/>
      <c r="L149" s="1243"/>
      <c r="M149" s="1243"/>
      <c r="N149" s="1243"/>
      <c r="O149" s="1243"/>
    </row>
    <row r="150" spans="2:15" x14ac:dyDescent="0.2">
      <c r="B150" s="1232" t="s">
        <v>1372</v>
      </c>
      <c r="C150" s="1232"/>
      <c r="D150" s="1232"/>
      <c r="E150" s="1232"/>
      <c r="F150" s="1232"/>
      <c r="G150" s="1232"/>
      <c r="H150" s="1232"/>
      <c r="I150" s="1232"/>
      <c r="J150" s="1232"/>
      <c r="K150" s="1232"/>
      <c r="L150" s="1232"/>
      <c r="M150" s="1232"/>
      <c r="N150" s="1232"/>
      <c r="O150" s="1232"/>
    </row>
    <row r="151" spans="2:15" x14ac:dyDescent="0.2">
      <c r="B151" s="1245" t="s">
        <v>1179</v>
      </c>
      <c r="C151" s="1245"/>
      <c r="D151" s="1245"/>
      <c r="E151" s="1245"/>
      <c r="F151" s="1245"/>
      <c r="G151" s="1245"/>
      <c r="H151" s="1245"/>
      <c r="I151" s="1245"/>
      <c r="J151" s="1245"/>
      <c r="K151" s="1245"/>
      <c r="L151" s="1245"/>
      <c r="M151" s="1245"/>
      <c r="N151" s="1245"/>
      <c r="O151" s="1245"/>
    </row>
    <row r="152" spans="2:15" x14ac:dyDescent="0.2">
      <c r="B152" s="33" t="s">
        <v>1373</v>
      </c>
      <c r="C152" s="33"/>
      <c r="D152" s="33"/>
      <c r="E152" s="33"/>
      <c r="F152" s="33"/>
      <c r="G152" s="33"/>
      <c r="H152" s="33"/>
      <c r="I152" s="33"/>
      <c r="J152" s="33"/>
      <c r="K152" s="33"/>
      <c r="L152" s="33"/>
      <c r="M152" s="33"/>
      <c r="N152" s="33"/>
      <c r="O152" s="33"/>
    </row>
    <row r="153" spans="2:15" x14ac:dyDescent="0.2">
      <c r="B153" s="1242" t="s">
        <v>560</v>
      </c>
      <c r="C153" s="1242"/>
      <c r="D153" s="1242"/>
      <c r="E153" s="1242"/>
      <c r="F153" s="1242"/>
      <c r="G153" s="1242"/>
      <c r="H153" s="1242"/>
      <c r="I153" s="1242"/>
      <c r="J153" s="1242"/>
      <c r="K153" s="1242"/>
      <c r="L153" s="1242"/>
      <c r="M153" s="1242"/>
      <c r="N153" s="1242"/>
      <c r="O153" s="1242"/>
    </row>
    <row r="154" spans="2:15" x14ac:dyDescent="0.2"/>
  </sheetData>
  <mergeCells count="47">
    <mergeCell ref="C47:C48"/>
    <mergeCell ref="D47:E47"/>
    <mergeCell ref="C103:C106"/>
    <mergeCell ref="D103:D106"/>
    <mergeCell ref="A1:B1"/>
    <mergeCell ref="B41:J41"/>
    <mergeCell ref="A2:J2"/>
    <mergeCell ref="A3:J3"/>
    <mergeCell ref="A5:B7"/>
    <mergeCell ref="C5:C7"/>
    <mergeCell ref="D5:E6"/>
    <mergeCell ref="F5:F7"/>
    <mergeCell ref="G5:G7"/>
    <mergeCell ref="H5:H7"/>
    <mergeCell ref="I5:I7"/>
    <mergeCell ref="J5:J7"/>
    <mergeCell ref="B45:J45"/>
    <mergeCell ref="K103:K106"/>
    <mergeCell ref="B92:J92"/>
    <mergeCell ref="B99:O99"/>
    <mergeCell ref="H103:H106"/>
    <mergeCell ref="I103:I106"/>
    <mergeCell ref="J103:J106"/>
    <mergeCell ref="F47:J47"/>
    <mergeCell ref="B90:J90"/>
    <mergeCell ref="B91:J91"/>
    <mergeCell ref="B89:J89"/>
    <mergeCell ref="D101:F102"/>
    <mergeCell ref="G101:J102"/>
    <mergeCell ref="B93:J93"/>
    <mergeCell ref="B95:J95"/>
    <mergeCell ref="B47:B48"/>
    <mergeCell ref="B150:O150"/>
    <mergeCell ref="B153:O153"/>
    <mergeCell ref="L103:L106"/>
    <mergeCell ref="M103:M106"/>
    <mergeCell ref="N103:N106"/>
    <mergeCell ref="B148:O148"/>
    <mergeCell ref="B149:O149"/>
    <mergeCell ref="B147:O147"/>
    <mergeCell ref="B151:O151"/>
    <mergeCell ref="B101:B106"/>
    <mergeCell ref="K101:N102"/>
    <mergeCell ref="O101:O106"/>
    <mergeCell ref="E103:E106"/>
    <mergeCell ref="F103:F106"/>
    <mergeCell ref="G103:G106"/>
  </mergeCells>
  <pageMargins left="0.15748031496062992" right="0.15748031496062992" top="0.74803149606299213" bottom="0.74803149606299213" header="0.31496062992125984" footer="0.31496062992125984"/>
  <pageSetup scale="80" orientation="landscape"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AC161"/>
  <sheetViews>
    <sheetView showGridLines="0" workbookViewId="0"/>
  </sheetViews>
  <sheetFormatPr baseColWidth="10" defaultColWidth="0" defaultRowHeight="15" zeroHeight="1" x14ac:dyDescent="0.2"/>
  <cols>
    <col min="1" max="1" width="1.7109375" style="8" customWidth="1"/>
    <col min="2" max="2" width="50.5703125" style="8" customWidth="1"/>
    <col min="3" max="3" width="18" style="8" customWidth="1"/>
    <col min="4" max="4" width="4.140625" style="8" customWidth="1"/>
    <col min="5" max="7" width="18" style="8" customWidth="1"/>
    <col min="8" max="8" width="3.140625" style="8" customWidth="1"/>
    <col min="9" max="12" width="18" style="8" customWidth="1"/>
    <col min="13" max="13" width="3.28515625" style="8" customWidth="1"/>
    <col min="14" max="14" width="14.5703125" style="8" bestFit="1" customWidth="1"/>
    <col min="15" max="15" width="11.140625" style="8" customWidth="1"/>
    <col min="16" max="16" width="15.42578125" style="8" bestFit="1" customWidth="1"/>
    <col min="17" max="17" width="9.7109375" style="8" customWidth="1"/>
    <col min="18" max="18" width="12.85546875" style="8" customWidth="1"/>
    <col min="19" max="19" width="4.85546875" style="8" customWidth="1"/>
    <col min="20" max="28" width="0" style="8" hidden="1" customWidth="1"/>
    <col min="29" max="16384" width="11.42578125" style="8" hidden="1"/>
  </cols>
  <sheetData>
    <row r="1" spans="1:29" s="59" customFormat="1" ht="15" customHeight="1" x14ac:dyDescent="0.2">
      <c r="B1" s="60"/>
      <c r="C1" s="61"/>
      <c r="D1" s="61"/>
      <c r="E1" s="61"/>
      <c r="F1" s="61"/>
      <c r="G1" s="61"/>
      <c r="H1" s="61"/>
      <c r="I1" s="61"/>
      <c r="J1" s="61"/>
      <c r="K1" s="61"/>
      <c r="L1" s="61"/>
      <c r="M1" s="61"/>
    </row>
    <row r="2" spans="1:29" s="5" customFormat="1" ht="15" customHeight="1" x14ac:dyDescent="0.2">
      <c r="A2" s="914" t="s">
        <v>573</v>
      </c>
      <c r="B2" s="914"/>
      <c r="C2" s="914"/>
      <c r="D2" s="914"/>
      <c r="E2" s="914"/>
      <c r="F2" s="914"/>
      <c r="G2" s="914"/>
      <c r="H2" s="914"/>
      <c r="I2" s="914"/>
      <c r="J2" s="914"/>
      <c r="K2" s="914"/>
      <c r="L2" s="914"/>
      <c r="M2" s="628"/>
      <c r="N2" s="629"/>
      <c r="O2" s="629"/>
      <c r="P2" s="629"/>
      <c r="Q2" s="629"/>
      <c r="R2" s="629"/>
      <c r="S2" s="629"/>
      <c r="T2" s="629"/>
      <c r="U2" s="629"/>
      <c r="V2" s="629"/>
      <c r="W2" s="629"/>
      <c r="X2" s="629"/>
      <c r="Y2" s="629"/>
      <c r="Z2" s="629"/>
      <c r="AA2" s="629"/>
      <c r="AB2" s="629"/>
      <c r="AC2" s="629"/>
    </row>
    <row r="3" spans="1:29" s="634" customFormat="1" ht="35.1" customHeight="1" x14ac:dyDescent="0.2">
      <c r="A3" s="1121" t="s">
        <v>1328</v>
      </c>
      <c r="B3" s="915"/>
      <c r="C3" s="915"/>
      <c r="D3" s="915"/>
      <c r="E3" s="915"/>
      <c r="F3" s="915"/>
      <c r="G3" s="915"/>
      <c r="H3" s="915"/>
      <c r="I3" s="915"/>
      <c r="J3" s="915"/>
      <c r="K3" s="915"/>
      <c r="L3" s="915"/>
      <c r="M3" s="635"/>
    </row>
    <row r="4" spans="1:29" s="634" customFormat="1" ht="14.25" customHeight="1" thickBot="1" x14ac:dyDescent="0.25">
      <c r="A4" s="874"/>
      <c r="B4" s="635"/>
      <c r="C4" s="635"/>
      <c r="D4" s="635"/>
      <c r="E4" s="635"/>
      <c r="F4" s="635"/>
      <c r="G4" s="635"/>
      <c r="H4" s="635"/>
      <c r="I4" s="635"/>
      <c r="J4" s="635"/>
      <c r="K4" s="635"/>
      <c r="L4" s="635"/>
      <c r="M4" s="635"/>
    </row>
    <row r="5" spans="1:29" ht="12.75" customHeight="1" thickTop="1" thickBot="1" x14ac:dyDescent="0.25">
      <c r="A5" s="916" t="s">
        <v>53</v>
      </c>
      <c r="B5" s="916"/>
      <c r="C5" s="917" t="s">
        <v>235</v>
      </c>
      <c r="D5" s="616"/>
      <c r="E5" s="918" t="s">
        <v>140</v>
      </c>
      <c r="F5" s="918"/>
      <c r="G5" s="920" t="s">
        <v>236</v>
      </c>
      <c r="H5" s="849"/>
      <c r="I5" s="917" t="s">
        <v>237</v>
      </c>
      <c r="J5" s="917" t="s">
        <v>238</v>
      </c>
      <c r="K5" s="917" t="s">
        <v>239</v>
      </c>
      <c r="L5" s="921" t="s">
        <v>18</v>
      </c>
      <c r="M5" s="299"/>
    </row>
    <row r="6" spans="1:29" ht="9.75" customHeight="1" thickTop="1" thickBot="1" x14ac:dyDescent="0.25">
      <c r="A6" s="916"/>
      <c r="B6" s="916"/>
      <c r="C6" s="917"/>
      <c r="D6" s="844"/>
      <c r="E6" s="919"/>
      <c r="F6" s="919"/>
      <c r="G6" s="920"/>
      <c r="H6" s="851"/>
      <c r="I6" s="917"/>
      <c r="J6" s="917"/>
      <c r="K6" s="917"/>
      <c r="L6" s="922"/>
      <c r="M6" s="299"/>
    </row>
    <row r="7" spans="1:29" ht="32.25" customHeight="1" thickTop="1" thickBot="1" x14ac:dyDescent="0.25">
      <c r="A7" s="916"/>
      <c r="B7" s="916"/>
      <c r="C7" s="917"/>
      <c r="D7" s="617"/>
      <c r="E7" s="345" t="s">
        <v>240</v>
      </c>
      <c r="F7" s="345" t="s">
        <v>241</v>
      </c>
      <c r="G7" s="920"/>
      <c r="H7" s="850"/>
      <c r="I7" s="917"/>
      <c r="J7" s="917"/>
      <c r="K7" s="917"/>
      <c r="L7" s="923"/>
      <c r="M7" s="299"/>
    </row>
    <row r="8" spans="1:29" ht="15.75" customHeight="1" thickTop="1" x14ac:dyDescent="0.2">
      <c r="A8" s="65"/>
      <c r="B8" s="66" t="s">
        <v>444</v>
      </c>
      <c r="C8" s="67"/>
      <c r="D8" s="67"/>
      <c r="E8" s="65"/>
      <c r="F8" s="65"/>
      <c r="G8" s="65"/>
      <c r="H8" s="65"/>
      <c r="I8" s="67"/>
      <c r="J8" s="67"/>
      <c r="K8" s="65"/>
      <c r="L8" s="65"/>
      <c r="M8" s="65"/>
    </row>
    <row r="9" spans="1:29" ht="15.75" customHeight="1" x14ac:dyDescent="0.2">
      <c r="A9" s="69"/>
      <c r="B9" s="70" t="s">
        <v>532</v>
      </c>
      <c r="C9" s="71"/>
      <c r="D9" s="71"/>
      <c r="E9" s="72"/>
      <c r="F9" s="71"/>
      <c r="G9" s="71"/>
      <c r="H9" s="71"/>
      <c r="I9" s="71"/>
      <c r="J9" s="71"/>
      <c r="K9" s="71"/>
      <c r="L9" s="73"/>
      <c r="M9" s="73"/>
    </row>
    <row r="10" spans="1:29" ht="15.75" customHeight="1" x14ac:dyDescent="0.2">
      <c r="A10" s="74"/>
      <c r="B10" s="74" t="s">
        <v>523</v>
      </c>
      <c r="C10" s="75">
        <v>52214480</v>
      </c>
      <c r="D10" s="75"/>
      <c r="E10" s="76">
        <v>281903223</v>
      </c>
      <c r="F10" s="75">
        <v>44225139</v>
      </c>
      <c r="G10" s="75">
        <v>326128362</v>
      </c>
      <c r="H10" s="75"/>
      <c r="I10" s="76">
        <v>73450924</v>
      </c>
      <c r="J10" s="75">
        <v>28082344</v>
      </c>
      <c r="K10" s="76">
        <v>4016476</v>
      </c>
      <c r="L10" s="75">
        <v>483892586</v>
      </c>
      <c r="M10" s="75"/>
      <c r="N10" s="75"/>
      <c r="O10" s="95"/>
      <c r="P10" s="96"/>
      <c r="Q10" s="95"/>
    </row>
    <row r="11" spans="1:29" ht="15.75" customHeight="1" thickBot="1" x14ac:dyDescent="0.25">
      <c r="B11" s="74" t="s">
        <v>551</v>
      </c>
      <c r="C11" s="75">
        <v>37889</v>
      </c>
      <c r="D11" s="75"/>
      <c r="E11" s="75">
        <v>655288</v>
      </c>
      <c r="F11" s="75">
        <v>196667</v>
      </c>
      <c r="G11" s="75">
        <v>851955</v>
      </c>
      <c r="H11" s="75"/>
      <c r="I11" s="76">
        <v>117</v>
      </c>
      <c r="J11" s="75">
        <v>206600</v>
      </c>
      <c r="K11" s="75">
        <v>27878</v>
      </c>
      <c r="L11" s="75">
        <v>1124439</v>
      </c>
      <c r="M11" s="75"/>
      <c r="N11" s="75"/>
      <c r="O11" s="95"/>
      <c r="P11" s="96"/>
      <c r="Q11" s="95"/>
    </row>
    <row r="12" spans="1:29" ht="15.75" customHeight="1" thickBot="1" x14ac:dyDescent="0.25">
      <c r="B12" s="77" t="s">
        <v>552</v>
      </c>
      <c r="C12" s="846">
        <v>52252369</v>
      </c>
      <c r="D12" s="846"/>
      <c r="E12" s="846">
        <v>282558511</v>
      </c>
      <c r="F12" s="846">
        <v>44421806</v>
      </c>
      <c r="G12" s="846">
        <v>326980317</v>
      </c>
      <c r="H12" s="846"/>
      <c r="I12" s="846">
        <v>73451041</v>
      </c>
      <c r="J12" s="846">
        <v>28288944</v>
      </c>
      <c r="K12" s="846">
        <v>4044354</v>
      </c>
      <c r="L12" s="846">
        <v>485017025</v>
      </c>
      <c r="M12" s="117"/>
      <c r="N12" s="75"/>
      <c r="O12" s="95"/>
      <c r="P12" s="96"/>
      <c r="Q12" s="95"/>
    </row>
    <row r="13" spans="1:29" ht="15.75" customHeight="1" x14ac:dyDescent="0.2">
      <c r="A13" s="78"/>
      <c r="B13" s="70" t="s">
        <v>526</v>
      </c>
      <c r="C13" s="75"/>
      <c r="D13" s="75"/>
      <c r="E13" s="75"/>
      <c r="F13" s="75"/>
      <c r="G13" s="75"/>
      <c r="H13" s="75"/>
      <c r="I13" s="76"/>
      <c r="J13" s="75"/>
      <c r="K13" s="75"/>
      <c r="L13" s="75"/>
      <c r="M13" s="75"/>
      <c r="N13" s="75"/>
      <c r="O13" s="95"/>
      <c r="Q13" s="95"/>
    </row>
    <row r="14" spans="1:29" ht="15.75" customHeight="1" x14ac:dyDescent="0.2">
      <c r="B14" s="74" t="s">
        <v>466</v>
      </c>
      <c r="C14" s="75">
        <v>7011329</v>
      </c>
      <c r="D14" s="75"/>
      <c r="E14" s="75">
        <v>3931247</v>
      </c>
      <c r="F14" s="75">
        <v>925758</v>
      </c>
      <c r="G14" s="75">
        <v>4857005</v>
      </c>
      <c r="H14" s="75"/>
      <c r="I14" s="76">
        <v>4457435</v>
      </c>
      <c r="J14" s="75">
        <v>10641</v>
      </c>
      <c r="K14" s="75">
        <v>6042</v>
      </c>
      <c r="L14" s="75">
        <v>16342452</v>
      </c>
      <c r="M14" s="75"/>
      <c r="N14" s="75"/>
      <c r="O14" s="95"/>
      <c r="P14" s="96"/>
      <c r="Q14" s="95"/>
    </row>
    <row r="15" spans="1:29" ht="15.75" customHeight="1" x14ac:dyDescent="0.2">
      <c r="B15" s="74" t="s">
        <v>549</v>
      </c>
      <c r="C15" s="75">
        <v>309979</v>
      </c>
      <c r="D15" s="75"/>
      <c r="E15" s="75">
        <v>7761645</v>
      </c>
      <c r="F15" s="75">
        <v>1704209</v>
      </c>
      <c r="G15" s="75">
        <v>9465853</v>
      </c>
      <c r="H15" s="75"/>
      <c r="I15" s="99">
        <v>0</v>
      </c>
      <c r="J15" s="75">
        <v>41007</v>
      </c>
      <c r="K15" s="75">
        <v>251656</v>
      </c>
      <c r="L15" s="75">
        <v>10068495</v>
      </c>
      <c r="M15" s="75"/>
      <c r="N15" s="75"/>
      <c r="O15" s="95"/>
      <c r="P15" s="96"/>
      <c r="Q15" s="95"/>
    </row>
    <row r="16" spans="1:29" ht="24.75" customHeight="1" x14ac:dyDescent="0.2">
      <c r="B16" s="79" t="s">
        <v>550</v>
      </c>
      <c r="C16" s="75">
        <v>1427</v>
      </c>
      <c r="D16" s="75"/>
      <c r="E16" s="75">
        <v>42903</v>
      </c>
      <c r="F16" s="75">
        <v>8228</v>
      </c>
      <c r="G16" s="75">
        <v>51131</v>
      </c>
      <c r="H16" s="75"/>
      <c r="I16" s="99">
        <v>0</v>
      </c>
      <c r="J16" s="75">
        <v>276</v>
      </c>
      <c r="K16" s="75">
        <v>1220</v>
      </c>
      <c r="L16" s="75">
        <v>54053</v>
      </c>
      <c r="M16" s="75"/>
      <c r="N16" s="75"/>
      <c r="O16" s="95"/>
      <c r="P16" s="96"/>
      <c r="Q16" s="95"/>
    </row>
    <row r="17" spans="1:17" ht="15.75" customHeight="1" x14ac:dyDescent="0.2">
      <c r="B17" s="74" t="s">
        <v>548</v>
      </c>
      <c r="C17" s="75">
        <v>86</v>
      </c>
      <c r="D17" s="75"/>
      <c r="E17" s="75">
        <v>1586</v>
      </c>
      <c r="F17" s="75">
        <v>480</v>
      </c>
      <c r="G17" s="75">
        <v>2066</v>
      </c>
      <c r="H17" s="75"/>
      <c r="I17" s="76">
        <v>0</v>
      </c>
      <c r="J17" s="75">
        <v>927</v>
      </c>
      <c r="K17" s="75">
        <v>71</v>
      </c>
      <c r="L17" s="75">
        <v>3150</v>
      </c>
      <c r="M17" s="75"/>
      <c r="N17" s="75"/>
      <c r="O17" s="95"/>
      <c r="P17" s="96"/>
      <c r="Q17" s="95"/>
    </row>
    <row r="18" spans="1:17" ht="15.75" customHeight="1" thickBot="1" x14ac:dyDescent="0.25">
      <c r="B18" s="74" t="s">
        <v>524</v>
      </c>
      <c r="C18" s="75">
        <v>371639</v>
      </c>
      <c r="D18" s="75"/>
      <c r="E18" s="75">
        <v>4335796</v>
      </c>
      <c r="F18" s="75">
        <v>1101614</v>
      </c>
      <c r="G18" s="75">
        <v>5437410</v>
      </c>
      <c r="H18" s="75"/>
      <c r="I18" s="76">
        <v>1212060</v>
      </c>
      <c r="J18" s="75">
        <v>289944</v>
      </c>
      <c r="K18" s="75">
        <v>153696</v>
      </c>
      <c r="L18" s="75">
        <v>7464749</v>
      </c>
      <c r="M18" s="75"/>
      <c r="N18" s="75"/>
      <c r="O18" s="95"/>
      <c r="P18" s="96"/>
      <c r="Q18" s="95"/>
    </row>
    <row r="19" spans="1:17" ht="15.75" customHeight="1" thickBot="1" x14ac:dyDescent="0.25">
      <c r="B19" s="77" t="s">
        <v>553</v>
      </c>
      <c r="C19" s="846">
        <v>7694460</v>
      </c>
      <c r="D19" s="846"/>
      <c r="E19" s="846">
        <v>16073177</v>
      </c>
      <c r="F19" s="846">
        <v>3740289</v>
      </c>
      <c r="G19" s="846">
        <v>19813465</v>
      </c>
      <c r="H19" s="846"/>
      <c r="I19" s="846">
        <v>5669495</v>
      </c>
      <c r="J19" s="846">
        <v>342795</v>
      </c>
      <c r="K19" s="846">
        <v>412685</v>
      </c>
      <c r="L19" s="846">
        <v>33932899</v>
      </c>
      <c r="M19" s="117"/>
      <c r="N19" s="75"/>
      <c r="O19" s="95"/>
      <c r="P19" s="96"/>
      <c r="Q19" s="95"/>
    </row>
    <row r="20" spans="1:17" ht="15.75" customHeight="1" thickBot="1" x14ac:dyDescent="0.25">
      <c r="A20" s="80"/>
      <c r="B20" s="81" t="s">
        <v>533</v>
      </c>
      <c r="C20" s="846">
        <v>59946829</v>
      </c>
      <c r="D20" s="846"/>
      <c r="E20" s="846">
        <v>298631688</v>
      </c>
      <c r="F20" s="846">
        <v>48162095</v>
      </c>
      <c r="G20" s="846">
        <v>346793782</v>
      </c>
      <c r="H20" s="846"/>
      <c r="I20" s="846">
        <v>79120536</v>
      </c>
      <c r="J20" s="846">
        <v>28631739</v>
      </c>
      <c r="K20" s="846">
        <v>4457039</v>
      </c>
      <c r="L20" s="846">
        <v>518949924</v>
      </c>
      <c r="M20" s="117"/>
      <c r="N20" s="21"/>
      <c r="O20" s="95"/>
      <c r="P20" s="96"/>
      <c r="Q20" s="95"/>
    </row>
    <row r="21" spans="1:17" ht="15.75" customHeight="1" x14ac:dyDescent="0.2">
      <c r="A21" s="69"/>
      <c r="B21" s="70" t="s">
        <v>452</v>
      </c>
      <c r="C21" s="75"/>
      <c r="D21" s="75"/>
      <c r="E21" s="75"/>
      <c r="F21" s="75"/>
      <c r="G21" s="75"/>
      <c r="H21" s="75"/>
      <c r="I21" s="75"/>
      <c r="J21" s="75"/>
      <c r="K21" s="75"/>
      <c r="L21" s="75"/>
      <c r="M21" s="75"/>
    </row>
    <row r="22" spans="1:17" ht="15.75" customHeight="1" x14ac:dyDescent="0.2">
      <c r="A22" s="82"/>
      <c r="B22" s="83" t="s">
        <v>453</v>
      </c>
      <c r="C22" s="75"/>
      <c r="D22" s="75"/>
      <c r="E22" s="75"/>
      <c r="F22" s="75"/>
      <c r="G22" s="75"/>
      <c r="H22" s="75"/>
      <c r="I22" s="75"/>
      <c r="J22" s="75"/>
      <c r="K22" s="75"/>
      <c r="L22" s="75"/>
      <c r="M22" s="75"/>
    </row>
    <row r="23" spans="1:17" ht="15.75" customHeight="1" x14ac:dyDescent="0.2">
      <c r="B23" s="84" t="s">
        <v>534</v>
      </c>
      <c r="C23" s="75">
        <v>10477870</v>
      </c>
      <c r="D23" s="75"/>
      <c r="E23" s="75">
        <v>150434167</v>
      </c>
      <c r="F23" s="75">
        <v>47550246</v>
      </c>
      <c r="G23" s="75">
        <v>197984413</v>
      </c>
      <c r="H23" s="75"/>
      <c r="I23" s="75">
        <v>1225151</v>
      </c>
      <c r="J23" s="75">
        <v>5280250</v>
      </c>
      <c r="K23" s="75">
        <v>6957064</v>
      </c>
      <c r="L23" s="75">
        <v>221924748</v>
      </c>
      <c r="M23" s="75"/>
      <c r="N23" s="21"/>
      <c r="O23" s="95"/>
      <c r="P23" s="96"/>
      <c r="Q23" s="95"/>
    </row>
    <row r="24" spans="1:17" ht="15.75" customHeight="1" x14ac:dyDescent="0.2">
      <c r="B24" s="82" t="s">
        <v>462</v>
      </c>
      <c r="C24" s="75">
        <v>2338209</v>
      </c>
      <c r="D24" s="75"/>
      <c r="E24" s="75">
        <v>38731202</v>
      </c>
      <c r="F24" s="75">
        <v>12446428</v>
      </c>
      <c r="G24" s="75">
        <v>51177630</v>
      </c>
      <c r="H24" s="75"/>
      <c r="I24" s="75">
        <v>16492</v>
      </c>
      <c r="J24" s="75">
        <v>287038</v>
      </c>
      <c r="K24" s="75">
        <v>1833237</v>
      </c>
      <c r="L24" s="75">
        <v>55652605</v>
      </c>
      <c r="M24" s="75"/>
      <c r="N24" s="21"/>
      <c r="O24" s="95"/>
      <c r="P24" s="96"/>
      <c r="Q24" s="95"/>
    </row>
    <row r="25" spans="1:17" ht="15.75" customHeight="1" thickBot="1" x14ac:dyDescent="0.25">
      <c r="A25" s="74"/>
      <c r="B25" s="74" t="s">
        <v>114</v>
      </c>
      <c r="C25" s="75">
        <v>1099302</v>
      </c>
      <c r="D25" s="75"/>
      <c r="E25" s="75">
        <v>20536231</v>
      </c>
      <c r="F25" s="75">
        <v>6720784</v>
      </c>
      <c r="G25" s="75">
        <v>27257014</v>
      </c>
      <c r="H25" s="75"/>
      <c r="I25" s="75">
        <v>56201</v>
      </c>
      <c r="J25" s="75">
        <v>12124579</v>
      </c>
      <c r="K25" s="75">
        <v>1001633</v>
      </c>
      <c r="L25" s="75">
        <v>41538729</v>
      </c>
      <c r="M25" s="75"/>
      <c r="N25" s="21"/>
      <c r="O25" s="95"/>
      <c r="P25" s="96"/>
      <c r="Q25" s="95"/>
    </row>
    <row r="26" spans="1:17" ht="15.75" customHeight="1" thickBot="1" x14ac:dyDescent="0.25">
      <c r="A26" s="74"/>
      <c r="B26" s="77" t="s">
        <v>554</v>
      </c>
      <c r="C26" s="846">
        <v>13915381</v>
      </c>
      <c r="D26" s="846"/>
      <c r="E26" s="846">
        <v>209701600</v>
      </c>
      <c r="F26" s="846">
        <v>66717458</v>
      </c>
      <c r="G26" s="846">
        <v>276419057</v>
      </c>
      <c r="H26" s="846"/>
      <c r="I26" s="846">
        <v>1297844</v>
      </c>
      <c r="J26" s="846">
        <v>17691867</v>
      </c>
      <c r="K26" s="846">
        <v>9791934</v>
      </c>
      <c r="L26" s="846">
        <v>319116082</v>
      </c>
      <c r="M26" s="117"/>
      <c r="N26" s="21"/>
      <c r="O26" s="95"/>
      <c r="P26" s="96"/>
      <c r="Q26" s="95"/>
    </row>
    <row r="27" spans="1:17" ht="27.75" customHeight="1" x14ac:dyDescent="0.2">
      <c r="A27" s="79"/>
      <c r="B27" s="85" t="s">
        <v>536</v>
      </c>
      <c r="C27" s="75"/>
      <c r="D27" s="75"/>
      <c r="E27" s="75"/>
      <c r="F27" s="75"/>
      <c r="G27" s="75"/>
      <c r="H27" s="75"/>
      <c r="I27" s="75"/>
      <c r="J27" s="75"/>
      <c r="K27" s="75"/>
      <c r="L27" s="75"/>
      <c r="M27" s="75"/>
    </row>
    <row r="28" spans="1:17" ht="15.75" customHeight="1" x14ac:dyDescent="0.2">
      <c r="A28" s="79"/>
      <c r="B28" s="79" t="s">
        <v>528</v>
      </c>
      <c r="C28" s="75">
        <v>6113</v>
      </c>
      <c r="D28" s="75"/>
      <c r="E28" s="75">
        <v>1149538</v>
      </c>
      <c r="F28" s="75">
        <v>30436</v>
      </c>
      <c r="G28" s="75">
        <v>1179974</v>
      </c>
      <c r="H28" s="75"/>
      <c r="I28" s="75">
        <v>1</v>
      </c>
      <c r="J28" s="75">
        <v>78821</v>
      </c>
      <c r="K28" s="75">
        <v>4471</v>
      </c>
      <c r="L28" s="75">
        <v>1269380</v>
      </c>
      <c r="M28" s="75"/>
    </row>
    <row r="29" spans="1:17" ht="15.75" customHeight="1" x14ac:dyDescent="0.2">
      <c r="A29" s="82"/>
      <c r="B29" s="82" t="s">
        <v>456</v>
      </c>
      <c r="C29" s="75">
        <v>13670357</v>
      </c>
      <c r="D29" s="75"/>
      <c r="E29" s="75">
        <v>85331086</v>
      </c>
      <c r="F29" s="75">
        <v>22070602</v>
      </c>
      <c r="G29" s="75">
        <v>107401689</v>
      </c>
      <c r="H29" s="75"/>
      <c r="I29" s="75">
        <v>13308402</v>
      </c>
      <c r="J29" s="75">
        <v>2456784</v>
      </c>
      <c r="K29" s="75">
        <v>3226817</v>
      </c>
      <c r="L29" s="75">
        <v>140064049</v>
      </c>
      <c r="M29" s="75"/>
      <c r="N29" s="114"/>
      <c r="O29" s="95"/>
      <c r="P29" s="96"/>
      <c r="Q29" s="95"/>
    </row>
    <row r="30" spans="1:17" ht="15.75" customHeight="1" x14ac:dyDescent="0.2">
      <c r="A30" s="82"/>
      <c r="B30" s="82" t="s">
        <v>535</v>
      </c>
      <c r="C30" s="75">
        <v>436</v>
      </c>
      <c r="D30" s="75"/>
      <c r="E30" s="75">
        <v>7605</v>
      </c>
      <c r="F30" s="75">
        <v>2186</v>
      </c>
      <c r="G30" s="75">
        <v>9791</v>
      </c>
      <c r="H30" s="75"/>
      <c r="I30" s="75">
        <v>0</v>
      </c>
      <c r="J30" s="75">
        <v>451</v>
      </c>
      <c r="K30" s="75">
        <v>321</v>
      </c>
      <c r="L30" s="75">
        <v>11000</v>
      </c>
      <c r="M30" s="75"/>
      <c r="N30" s="114"/>
      <c r="O30" s="95"/>
      <c r="P30" s="96"/>
      <c r="Q30" s="95"/>
    </row>
    <row r="31" spans="1:17" ht="15.75" customHeight="1" thickBot="1" x14ac:dyDescent="0.25">
      <c r="A31" s="82"/>
      <c r="B31" s="82" t="s">
        <v>537</v>
      </c>
      <c r="C31" s="75">
        <v>4163</v>
      </c>
      <c r="D31" s="75"/>
      <c r="E31" s="75">
        <v>67719</v>
      </c>
      <c r="F31" s="75">
        <v>20716</v>
      </c>
      <c r="G31" s="75">
        <v>88435</v>
      </c>
      <c r="H31" s="75"/>
      <c r="I31" s="75">
        <v>0</v>
      </c>
      <c r="J31" s="75">
        <v>6321</v>
      </c>
      <c r="K31" s="75">
        <v>3043</v>
      </c>
      <c r="L31" s="75">
        <v>101962</v>
      </c>
      <c r="M31" s="75"/>
      <c r="N31" s="114"/>
      <c r="O31" s="95"/>
      <c r="P31" s="96"/>
      <c r="Q31" s="95"/>
    </row>
    <row r="32" spans="1:17" ht="26.25" customHeight="1" thickBot="1" x14ac:dyDescent="0.25">
      <c r="A32" s="82"/>
      <c r="B32" s="66" t="s">
        <v>556</v>
      </c>
      <c r="C32" s="846">
        <v>13681069</v>
      </c>
      <c r="D32" s="846"/>
      <c r="E32" s="846">
        <v>86555948</v>
      </c>
      <c r="F32" s="846">
        <v>22123940</v>
      </c>
      <c r="G32" s="846">
        <v>108679889</v>
      </c>
      <c r="H32" s="846"/>
      <c r="I32" s="846">
        <v>13308403</v>
      </c>
      <c r="J32" s="846">
        <v>2542377</v>
      </c>
      <c r="K32" s="846">
        <v>3234652</v>
      </c>
      <c r="L32" s="846">
        <v>141446391</v>
      </c>
      <c r="M32" s="117"/>
      <c r="N32" s="114"/>
      <c r="O32" s="95"/>
      <c r="P32" s="96"/>
      <c r="Q32" s="95"/>
    </row>
    <row r="33" spans="1:17" ht="15.75" customHeight="1" x14ac:dyDescent="0.2">
      <c r="A33" s="87"/>
      <c r="B33" s="88" t="s">
        <v>457</v>
      </c>
      <c r="C33" s="75"/>
      <c r="D33" s="75"/>
      <c r="E33" s="75"/>
      <c r="F33" s="75"/>
      <c r="G33" s="75"/>
      <c r="H33" s="75"/>
      <c r="I33" s="75"/>
      <c r="J33" s="75"/>
      <c r="K33" s="75"/>
      <c r="L33" s="75"/>
      <c r="M33" s="75"/>
    </row>
    <row r="34" spans="1:17" ht="24" customHeight="1" x14ac:dyDescent="0.2">
      <c r="A34" s="87"/>
      <c r="B34" s="89" t="s">
        <v>458</v>
      </c>
      <c r="C34" s="75">
        <v>975560</v>
      </c>
      <c r="D34" s="75"/>
      <c r="E34" s="75">
        <v>11518486</v>
      </c>
      <c r="F34" s="75">
        <v>879807</v>
      </c>
      <c r="G34" s="75">
        <v>12398293</v>
      </c>
      <c r="H34" s="75"/>
      <c r="I34" s="75">
        <v>862102</v>
      </c>
      <c r="J34" s="75">
        <v>708156</v>
      </c>
      <c r="K34" s="75">
        <v>63370</v>
      </c>
      <c r="L34" s="75">
        <v>15007480</v>
      </c>
      <c r="M34" s="75"/>
      <c r="N34" s="21"/>
      <c r="O34" s="95"/>
      <c r="P34" s="96"/>
      <c r="Q34" s="95"/>
    </row>
    <row r="35" spans="1:17" ht="15.75" customHeight="1" x14ac:dyDescent="0.2">
      <c r="A35" s="87"/>
      <c r="B35" s="87" t="s">
        <v>459</v>
      </c>
      <c r="C35" s="75">
        <v>28023546</v>
      </c>
      <c r="D35" s="75"/>
      <c r="E35" s="75">
        <v>4179808</v>
      </c>
      <c r="F35" s="75">
        <v>10149669</v>
      </c>
      <c r="G35" s="75">
        <v>14329477</v>
      </c>
      <c r="H35" s="75"/>
      <c r="I35" s="75">
        <v>2513050</v>
      </c>
      <c r="J35" s="75">
        <v>2724</v>
      </c>
      <c r="K35" s="75">
        <v>4256</v>
      </c>
      <c r="L35" s="75">
        <v>44873052</v>
      </c>
      <c r="M35" s="75"/>
      <c r="N35" s="21"/>
      <c r="O35" s="95"/>
      <c r="P35" s="96"/>
      <c r="Q35" s="95"/>
    </row>
    <row r="36" spans="1:17" ht="15.75" customHeight="1" x14ac:dyDescent="0.2">
      <c r="A36" s="87"/>
      <c r="B36" s="87" t="s">
        <v>460</v>
      </c>
      <c r="C36" s="75">
        <v>128220</v>
      </c>
      <c r="D36" s="75"/>
      <c r="E36" s="75">
        <v>15273390</v>
      </c>
      <c r="F36" s="75">
        <v>867230</v>
      </c>
      <c r="G36" s="75">
        <v>16140620</v>
      </c>
      <c r="H36" s="75"/>
      <c r="I36" s="86">
        <v>0</v>
      </c>
      <c r="J36" s="75">
        <v>882</v>
      </c>
      <c r="K36" s="75">
        <v>129916</v>
      </c>
      <c r="L36" s="75">
        <v>16399638</v>
      </c>
      <c r="M36" s="75"/>
      <c r="N36" s="21"/>
      <c r="O36" s="95"/>
      <c r="P36" s="96"/>
      <c r="Q36" s="95"/>
    </row>
    <row r="37" spans="1:17" ht="15.75" customHeight="1" thickBot="1" x14ac:dyDescent="0.25">
      <c r="A37" s="87"/>
      <c r="B37" s="87" t="s">
        <v>228</v>
      </c>
      <c r="C37" s="75">
        <v>50076</v>
      </c>
      <c r="D37" s="75"/>
      <c r="E37" s="75">
        <v>855814</v>
      </c>
      <c r="F37" s="75">
        <v>251777</v>
      </c>
      <c r="G37" s="75">
        <v>1107590</v>
      </c>
      <c r="H37" s="75"/>
      <c r="I37" s="75">
        <v>30437</v>
      </c>
      <c r="J37" s="75">
        <v>259434</v>
      </c>
      <c r="K37" s="75">
        <v>37010</v>
      </c>
      <c r="L37" s="75">
        <v>1484548</v>
      </c>
      <c r="M37" s="75"/>
      <c r="N37" s="21"/>
      <c r="O37" s="95"/>
      <c r="P37" s="96"/>
      <c r="Q37" s="95"/>
    </row>
    <row r="38" spans="1:17" ht="15.75" customHeight="1" thickBot="1" x14ac:dyDescent="0.25">
      <c r="A38" s="87"/>
      <c r="B38" s="88" t="s">
        <v>555</v>
      </c>
      <c r="C38" s="833">
        <v>29177402</v>
      </c>
      <c r="D38" s="833"/>
      <c r="E38" s="833">
        <v>31827498</v>
      </c>
      <c r="F38" s="833">
        <v>12148483</v>
      </c>
      <c r="G38" s="833">
        <v>43975980</v>
      </c>
      <c r="H38" s="833"/>
      <c r="I38" s="833">
        <v>3405589</v>
      </c>
      <c r="J38" s="833">
        <v>971196</v>
      </c>
      <c r="K38" s="833">
        <v>234552</v>
      </c>
      <c r="L38" s="833">
        <v>77764718</v>
      </c>
      <c r="M38" s="75"/>
      <c r="N38" s="21"/>
      <c r="O38" s="95"/>
      <c r="P38" s="96"/>
      <c r="Q38" s="95"/>
    </row>
    <row r="39" spans="1:17" ht="15.75" customHeight="1" thickBot="1" x14ac:dyDescent="0.25">
      <c r="A39" s="87"/>
      <c r="B39" s="81" t="s">
        <v>557</v>
      </c>
      <c r="C39" s="846">
        <v>56773852</v>
      </c>
      <c r="D39" s="846"/>
      <c r="E39" s="846">
        <v>328085046</v>
      </c>
      <c r="F39" s="846">
        <v>100989881</v>
      </c>
      <c r="G39" s="846">
        <v>429074926</v>
      </c>
      <c r="H39" s="846"/>
      <c r="I39" s="846">
        <v>18011836</v>
      </c>
      <c r="J39" s="846">
        <v>21205440</v>
      </c>
      <c r="K39" s="847">
        <v>13261138</v>
      </c>
      <c r="L39" s="846">
        <v>538327191</v>
      </c>
      <c r="M39" s="117"/>
      <c r="O39" s="95"/>
      <c r="P39" s="96"/>
      <c r="Q39" s="95"/>
    </row>
    <row r="40" spans="1:17" ht="15.75" customHeight="1" thickBot="1" x14ac:dyDescent="0.25">
      <c r="A40" s="90"/>
      <c r="B40" s="91" t="s">
        <v>558</v>
      </c>
      <c r="C40" s="92">
        <v>3172977</v>
      </c>
      <c r="D40" s="92"/>
      <c r="E40" s="92">
        <v>-29453358</v>
      </c>
      <c r="F40" s="92">
        <v>-52827786</v>
      </c>
      <c r="G40" s="92">
        <v>-82281144</v>
      </c>
      <c r="H40" s="92"/>
      <c r="I40" s="92">
        <v>61108700</v>
      </c>
      <c r="J40" s="92">
        <v>7426299</v>
      </c>
      <c r="K40" s="92">
        <v>-8804099</v>
      </c>
      <c r="L40" s="92">
        <v>-19377267</v>
      </c>
      <c r="M40" s="117"/>
      <c r="N40" s="96"/>
    </row>
    <row r="41" spans="1:17" ht="5.25" customHeight="1" thickTop="1" x14ac:dyDescent="0.2">
      <c r="A41" s="115"/>
      <c r="B41" s="116"/>
      <c r="C41" s="117"/>
      <c r="D41" s="117"/>
      <c r="E41" s="117"/>
      <c r="F41" s="117"/>
      <c r="G41" s="117"/>
      <c r="H41" s="117"/>
      <c r="I41" s="117"/>
      <c r="J41" s="117"/>
      <c r="K41" s="117"/>
      <c r="L41" s="117"/>
      <c r="M41" s="117"/>
      <c r="N41" s="96"/>
    </row>
    <row r="42" spans="1:17" ht="15.75" customHeight="1" x14ac:dyDescent="0.2">
      <c r="A42" s="93"/>
      <c r="B42" s="925" t="s">
        <v>515</v>
      </c>
      <c r="C42" s="925"/>
      <c r="D42" s="925"/>
      <c r="E42" s="925"/>
      <c r="F42" s="925"/>
      <c r="G42" s="925"/>
      <c r="H42" s="925"/>
      <c r="I42" s="925"/>
      <c r="J42" s="925"/>
      <c r="K42" s="925"/>
      <c r="L42" s="925"/>
      <c r="M42" s="29"/>
      <c r="N42" s="31"/>
      <c r="O42" s="31"/>
      <c r="P42" s="31"/>
      <c r="Q42" s="31"/>
    </row>
    <row r="43" spans="1:17" ht="12.75" customHeight="1" x14ac:dyDescent="0.2">
      <c r="A43" s="93"/>
      <c r="B43" s="29"/>
      <c r="C43" s="29"/>
      <c r="D43" s="29"/>
      <c r="E43" s="29"/>
      <c r="F43" s="29"/>
      <c r="G43" s="29"/>
      <c r="H43" s="29"/>
      <c r="I43" s="29"/>
      <c r="J43" s="29"/>
      <c r="K43" s="29"/>
      <c r="L43" s="29"/>
      <c r="M43" s="29"/>
      <c r="N43" s="31"/>
      <c r="O43" s="31"/>
      <c r="P43" s="31"/>
      <c r="Q43" s="31"/>
    </row>
    <row r="44" spans="1:17" ht="12.75" customHeight="1" x14ac:dyDescent="0.2">
      <c r="A44" s="93"/>
      <c r="B44" s="29"/>
      <c r="C44" s="29"/>
      <c r="D44" s="29"/>
      <c r="E44" s="29"/>
      <c r="F44" s="29"/>
      <c r="G44" s="29"/>
      <c r="H44" s="29"/>
      <c r="I44" s="29"/>
      <c r="J44" s="29"/>
      <c r="K44" s="29"/>
      <c r="L44" s="29"/>
      <c r="M44" s="29"/>
      <c r="N44" s="31"/>
      <c r="O44" s="31"/>
      <c r="P44" s="31"/>
      <c r="Q44" s="31"/>
    </row>
    <row r="45" spans="1:17" ht="12.75" customHeight="1" x14ac:dyDescent="0.2">
      <c r="A45" s="93"/>
      <c r="B45" s="29"/>
      <c r="C45" s="95"/>
      <c r="D45" s="95"/>
      <c r="E45" s="95"/>
      <c r="F45" s="95"/>
      <c r="G45" s="95"/>
      <c r="H45" s="95"/>
      <c r="I45" s="95"/>
      <c r="J45" s="95"/>
      <c r="K45" s="95"/>
      <c r="L45" s="95"/>
      <c r="M45" s="95"/>
      <c r="N45" s="31"/>
      <c r="O45" s="31"/>
      <c r="P45" s="31"/>
      <c r="Q45" s="31"/>
    </row>
    <row r="46" spans="1:17" s="791" customFormat="1" ht="35.1" customHeight="1" thickBot="1" x14ac:dyDescent="0.25">
      <c r="A46" s="183"/>
      <c r="B46" s="926" t="s">
        <v>1329</v>
      </c>
      <c r="C46" s="926"/>
      <c r="D46" s="926"/>
      <c r="E46" s="926"/>
      <c r="F46" s="926"/>
      <c r="G46" s="926"/>
      <c r="H46" s="926"/>
      <c r="I46" s="926"/>
      <c r="J46" s="926"/>
      <c r="K46" s="926"/>
      <c r="L46" s="926"/>
      <c r="M46" s="926"/>
      <c r="N46" s="926"/>
      <c r="O46" s="29"/>
      <c r="P46" s="29"/>
      <c r="Q46" s="29"/>
    </row>
    <row r="47" spans="1:17" s="791" customFormat="1" ht="15.75" customHeight="1" thickTop="1" thickBot="1" x14ac:dyDescent="0.25">
      <c r="A47" s="183"/>
      <c r="B47" s="869"/>
      <c r="C47" s="869"/>
      <c r="D47" s="845"/>
      <c r="E47" s="845"/>
      <c r="F47" s="845"/>
      <c r="G47" s="845"/>
      <c r="H47" s="845"/>
      <c r="I47" s="845"/>
      <c r="J47" s="845"/>
      <c r="K47" s="845"/>
      <c r="L47" s="845"/>
      <c r="M47" s="845"/>
      <c r="N47" s="845"/>
      <c r="O47" s="29"/>
      <c r="P47" s="29"/>
      <c r="Q47" s="29"/>
    </row>
    <row r="48" spans="1:17" ht="27.75" customHeight="1" thickTop="1" thickBot="1" x14ac:dyDescent="0.25">
      <c r="B48" s="927" t="s">
        <v>574</v>
      </c>
      <c r="C48" s="928" t="s">
        <v>18</v>
      </c>
      <c r="D48" s="620"/>
      <c r="E48" s="929" t="s">
        <v>465</v>
      </c>
      <c r="F48" s="929"/>
      <c r="G48" s="806"/>
      <c r="H48" s="806"/>
      <c r="I48" s="929" t="s">
        <v>526</v>
      </c>
      <c r="J48" s="929"/>
      <c r="K48" s="929"/>
      <c r="L48" s="929"/>
      <c r="M48" s="929"/>
      <c r="N48" s="929"/>
    </row>
    <row r="49" spans="2:14" ht="76.5" thickTop="1" thickBot="1" x14ac:dyDescent="0.25">
      <c r="B49" s="927"/>
      <c r="C49" s="928"/>
      <c r="D49" s="621"/>
      <c r="E49" s="175" t="s">
        <v>523</v>
      </c>
      <c r="F49" s="175" t="s">
        <v>464</v>
      </c>
      <c r="G49" s="175"/>
      <c r="H49" s="175"/>
      <c r="I49" s="175" t="s">
        <v>466</v>
      </c>
      <c r="J49" s="175" t="s">
        <v>549</v>
      </c>
      <c r="K49" s="175" t="s">
        <v>550</v>
      </c>
      <c r="L49" s="175" t="s">
        <v>548</v>
      </c>
      <c r="M49" s="175"/>
      <c r="N49" s="175" t="s">
        <v>524</v>
      </c>
    </row>
    <row r="50" spans="2:14" ht="15.75" thickTop="1" x14ac:dyDescent="0.3">
      <c r="B50" s="103"/>
      <c r="C50" s="104"/>
      <c r="D50" s="104"/>
      <c r="E50" s="105"/>
      <c r="F50" s="105"/>
      <c r="G50" s="105"/>
      <c r="H50" s="105"/>
      <c r="I50" s="105"/>
      <c r="J50" s="41"/>
      <c r="K50" s="41"/>
      <c r="L50" s="41"/>
      <c r="M50" s="41"/>
      <c r="N50" s="41"/>
    </row>
    <row r="51" spans="2:14" x14ac:dyDescent="0.3">
      <c r="B51" s="106" t="s">
        <v>359</v>
      </c>
      <c r="C51" s="51">
        <f t="shared" ref="C51:N51" si="0">SUM(C53:C88)</f>
        <v>518949923.8035298</v>
      </c>
      <c r="D51" s="51"/>
      <c r="E51" s="51">
        <f t="shared" si="0"/>
        <v>483892585.86324996</v>
      </c>
      <c r="F51" s="51">
        <f t="shared" si="0"/>
        <v>1124439.4435599998</v>
      </c>
      <c r="G51" s="51"/>
      <c r="H51" s="51"/>
      <c r="I51" s="51">
        <f t="shared" si="0"/>
        <v>16342451.531779991</v>
      </c>
      <c r="J51" s="51">
        <f t="shared" si="0"/>
        <v>10068495.088650001</v>
      </c>
      <c r="K51" s="51">
        <f t="shared" si="0"/>
        <v>54052.988440000016</v>
      </c>
      <c r="L51" s="51">
        <f t="shared" si="0"/>
        <v>3150.29342</v>
      </c>
      <c r="M51" s="51"/>
      <c r="N51" s="51">
        <f t="shared" si="0"/>
        <v>7464748.5944299996</v>
      </c>
    </row>
    <row r="52" spans="2:14" x14ac:dyDescent="0.3">
      <c r="B52" s="107"/>
      <c r="C52" s="51"/>
      <c r="D52" s="51"/>
      <c r="E52" s="51"/>
      <c r="F52" s="51"/>
      <c r="G52" s="51"/>
      <c r="H52" s="51"/>
      <c r="I52" s="51"/>
      <c r="J52" s="41"/>
      <c r="K52" s="41"/>
      <c r="L52" s="41"/>
      <c r="M52" s="41"/>
      <c r="N52" s="41"/>
    </row>
    <row r="53" spans="2:14" x14ac:dyDescent="0.3">
      <c r="B53" s="42" t="s">
        <v>19</v>
      </c>
      <c r="C53" s="51">
        <f t="shared" ref="C53:C88" si="1">SUM(E53:N53)</f>
        <v>7783840.3231000006</v>
      </c>
      <c r="D53" s="51"/>
      <c r="E53" s="51">
        <v>7692962.4182799999</v>
      </c>
      <c r="F53" s="108">
        <v>137.494</v>
      </c>
      <c r="G53" s="108"/>
      <c r="H53" s="108"/>
      <c r="I53" s="108">
        <v>938.65809999999999</v>
      </c>
      <c r="J53" s="108">
        <v>56983.621570000003</v>
      </c>
      <c r="K53" s="108">
        <v>823.48302000000001</v>
      </c>
      <c r="L53" s="51">
        <v>9.6999999999999994E-4</v>
      </c>
      <c r="M53" s="51"/>
      <c r="N53" s="108">
        <v>31994.64716</v>
      </c>
    </row>
    <row r="54" spans="2:14" x14ac:dyDescent="0.3">
      <c r="B54" s="42" t="s">
        <v>570</v>
      </c>
      <c r="C54" s="51">
        <f t="shared" si="1"/>
        <v>23191358.348130003</v>
      </c>
      <c r="D54" s="51"/>
      <c r="E54" s="51">
        <v>22953126.543169998</v>
      </c>
      <c r="F54" s="108">
        <v>25415.543799999999</v>
      </c>
      <c r="G54" s="108"/>
      <c r="H54" s="108"/>
      <c r="I54" s="108">
        <v>3186.6280699999998</v>
      </c>
      <c r="J54" s="108">
        <v>145960.45208000002</v>
      </c>
      <c r="K54" s="108">
        <v>1061.2033700000002</v>
      </c>
      <c r="L54" s="51">
        <v>0.03</v>
      </c>
      <c r="M54" s="51"/>
      <c r="N54" s="108">
        <v>62607.947639999999</v>
      </c>
    </row>
    <row r="55" spans="2:14" x14ac:dyDescent="0.3">
      <c r="B55" s="42" t="s">
        <v>21</v>
      </c>
      <c r="C55" s="51">
        <f t="shared" si="1"/>
        <v>4285669.374929999</v>
      </c>
      <c r="D55" s="51"/>
      <c r="E55" s="51">
        <v>4201950.5407499997</v>
      </c>
      <c r="F55" s="108">
        <v>13184.1211</v>
      </c>
      <c r="G55" s="108"/>
      <c r="H55" s="108"/>
      <c r="I55" s="108">
        <v>442.27249999999998</v>
      </c>
      <c r="J55" s="108">
        <v>45729.599520000003</v>
      </c>
      <c r="K55" s="108">
        <v>278.18107000000003</v>
      </c>
      <c r="L55" s="51">
        <v>0</v>
      </c>
      <c r="M55" s="51"/>
      <c r="N55" s="108">
        <v>24084.65999</v>
      </c>
    </row>
    <row r="56" spans="2:14" x14ac:dyDescent="0.3">
      <c r="B56" s="42" t="s">
        <v>22</v>
      </c>
      <c r="C56" s="51">
        <f t="shared" si="1"/>
        <v>3634103.9654799998</v>
      </c>
      <c r="D56" s="51"/>
      <c r="E56" s="51">
        <v>3593033.5399499997</v>
      </c>
      <c r="F56" s="108">
        <v>5714.6631399999997</v>
      </c>
      <c r="G56" s="108"/>
      <c r="H56" s="108"/>
      <c r="I56" s="108">
        <v>474.44276000000002</v>
      </c>
      <c r="J56" s="108">
        <v>21359.868280000002</v>
      </c>
      <c r="K56" s="108">
        <v>333.19486000000001</v>
      </c>
      <c r="L56" s="51">
        <v>0</v>
      </c>
      <c r="M56" s="51"/>
      <c r="N56" s="108">
        <v>13188.25649</v>
      </c>
    </row>
    <row r="57" spans="2:14" x14ac:dyDescent="0.3">
      <c r="B57" s="42" t="s">
        <v>23</v>
      </c>
      <c r="C57" s="51">
        <f t="shared" si="1"/>
        <v>19967439.49179</v>
      </c>
      <c r="D57" s="51"/>
      <c r="E57" s="51">
        <v>19604030.694910001</v>
      </c>
      <c r="F57" s="108">
        <v>32856.428420000004</v>
      </c>
      <c r="G57" s="108"/>
      <c r="H57" s="108"/>
      <c r="I57" s="108">
        <v>1861.91634</v>
      </c>
      <c r="J57" s="108">
        <v>238932.55740000002</v>
      </c>
      <c r="K57" s="108">
        <v>2189.9226699999999</v>
      </c>
      <c r="L57" s="51">
        <v>0</v>
      </c>
      <c r="M57" s="51"/>
      <c r="N57" s="108">
        <v>87567.972049999997</v>
      </c>
    </row>
    <row r="58" spans="2:14" x14ac:dyDescent="0.3">
      <c r="B58" s="42" t="s">
        <v>24</v>
      </c>
      <c r="C58" s="51">
        <f t="shared" si="1"/>
        <v>3237676.0075600003</v>
      </c>
      <c r="D58" s="51"/>
      <c r="E58" s="51">
        <v>3061687.6773000001</v>
      </c>
      <c r="F58" s="108">
        <v>8023.4313000000002</v>
      </c>
      <c r="G58" s="108"/>
      <c r="H58" s="108"/>
      <c r="I58" s="108">
        <v>294.15712000000002</v>
      </c>
      <c r="J58" s="108">
        <v>141786.14796999999</v>
      </c>
      <c r="K58" s="108">
        <v>462.01495</v>
      </c>
      <c r="L58" s="51">
        <v>0</v>
      </c>
      <c r="M58" s="51"/>
      <c r="N58" s="108">
        <v>25422.578920000004</v>
      </c>
    </row>
    <row r="59" spans="2:14" x14ac:dyDescent="0.3">
      <c r="B59" s="42" t="s">
        <v>25</v>
      </c>
      <c r="C59" s="51">
        <f t="shared" si="1"/>
        <v>4859444.1223600013</v>
      </c>
      <c r="D59" s="51"/>
      <c r="E59" s="51">
        <v>4680341.9791400004</v>
      </c>
      <c r="F59" s="108">
        <v>21949.778050000001</v>
      </c>
      <c r="G59" s="108"/>
      <c r="H59" s="108"/>
      <c r="I59" s="108">
        <v>752.40667000000008</v>
      </c>
      <c r="J59" s="108">
        <v>114746.43766</v>
      </c>
      <c r="K59" s="108">
        <v>863.42972999999995</v>
      </c>
      <c r="L59" s="51">
        <v>0</v>
      </c>
      <c r="M59" s="51"/>
      <c r="N59" s="108">
        <v>40790.091110000001</v>
      </c>
    </row>
    <row r="60" spans="2:14" x14ac:dyDescent="0.3">
      <c r="B60" s="42" t="s">
        <v>26</v>
      </c>
      <c r="C60" s="51">
        <f t="shared" si="1"/>
        <v>21312564.17833</v>
      </c>
      <c r="D60" s="51"/>
      <c r="E60" s="51">
        <v>21082919.18987</v>
      </c>
      <c r="F60" s="108">
        <v>49187.044350000004</v>
      </c>
      <c r="G60" s="108"/>
      <c r="H60" s="108"/>
      <c r="I60" s="108">
        <v>3873.1659100000002</v>
      </c>
      <c r="J60" s="108">
        <v>111230.74907999999</v>
      </c>
      <c r="K60" s="108">
        <v>2267.4786099999997</v>
      </c>
      <c r="L60" s="51">
        <v>844.43067000000008</v>
      </c>
      <c r="M60" s="51"/>
      <c r="N60" s="108">
        <v>62242.119840000007</v>
      </c>
    </row>
    <row r="61" spans="2:14" x14ac:dyDescent="0.3">
      <c r="B61" s="109" t="s">
        <v>27</v>
      </c>
      <c r="C61" s="51">
        <f t="shared" si="1"/>
        <v>24347387.718689997</v>
      </c>
      <c r="D61" s="51"/>
      <c r="E61" s="51">
        <v>0</v>
      </c>
      <c r="F61" s="108">
        <v>4718.0409</v>
      </c>
      <c r="G61" s="108"/>
      <c r="H61" s="108"/>
      <c r="I61" s="110">
        <v>16276352.586209999</v>
      </c>
      <c r="J61" s="108">
        <v>2559406.68322</v>
      </c>
      <c r="K61" s="108">
        <v>1546.1157900000001</v>
      </c>
      <c r="L61" s="51">
        <v>0</v>
      </c>
      <c r="M61" s="51"/>
      <c r="N61" s="108">
        <v>5505364.2925699996</v>
      </c>
    </row>
    <row r="62" spans="2:14" ht="16.5" x14ac:dyDescent="0.3">
      <c r="B62" s="111" t="s">
        <v>1175</v>
      </c>
      <c r="C62" s="51">
        <f t="shared" si="1"/>
        <v>48128502.430460006</v>
      </c>
      <c r="D62" s="51"/>
      <c r="E62" s="51">
        <v>47654045.99075</v>
      </c>
      <c r="F62" s="108">
        <v>20095.392789999998</v>
      </c>
      <c r="G62" s="108"/>
      <c r="H62" s="108"/>
      <c r="I62" s="108">
        <v>4375.6112699999994</v>
      </c>
      <c r="J62" s="108">
        <v>272904.47352</v>
      </c>
      <c r="K62" s="108">
        <v>3690.3454300000003</v>
      </c>
      <c r="L62" s="51">
        <v>0</v>
      </c>
      <c r="M62" s="51"/>
      <c r="N62" s="108">
        <v>173390.61669999998</v>
      </c>
    </row>
    <row r="63" spans="2:14" ht="16.5" x14ac:dyDescent="0.3">
      <c r="B63" s="111" t="s">
        <v>1176</v>
      </c>
      <c r="C63" s="51">
        <f t="shared" si="1"/>
        <v>44819681.555569999</v>
      </c>
      <c r="D63" s="51"/>
      <c r="E63" s="51">
        <v>44127796.20651</v>
      </c>
      <c r="F63" s="108">
        <v>120412.76823999999</v>
      </c>
      <c r="G63" s="108"/>
      <c r="H63" s="108"/>
      <c r="I63" s="108">
        <v>4849.6020199999994</v>
      </c>
      <c r="J63" s="108">
        <v>390441.96617999999</v>
      </c>
      <c r="K63" s="108">
        <v>4758.0402300000005</v>
      </c>
      <c r="L63" s="51">
        <v>0</v>
      </c>
      <c r="M63" s="51"/>
      <c r="N63" s="108">
        <v>171422.97238999998</v>
      </c>
    </row>
    <row r="64" spans="2:14" x14ac:dyDescent="0.3">
      <c r="B64" s="111" t="s">
        <v>28</v>
      </c>
      <c r="C64" s="51">
        <f t="shared" si="1"/>
        <v>5371230.9931899998</v>
      </c>
      <c r="D64" s="51"/>
      <c r="E64" s="51">
        <v>5240812.2512400001</v>
      </c>
      <c r="F64" s="108">
        <v>18331.961319999999</v>
      </c>
      <c r="G64" s="108"/>
      <c r="H64" s="108"/>
      <c r="I64" s="108">
        <v>1599.45604</v>
      </c>
      <c r="J64" s="108">
        <v>76737.241209999993</v>
      </c>
      <c r="K64" s="108">
        <v>1497.4119099999998</v>
      </c>
      <c r="L64" s="51">
        <v>0</v>
      </c>
      <c r="M64" s="51"/>
      <c r="N64" s="108">
        <v>32252.671469999997</v>
      </c>
    </row>
    <row r="65" spans="2:14" x14ac:dyDescent="0.3">
      <c r="B65" s="111" t="s">
        <v>29</v>
      </c>
      <c r="C65" s="51">
        <f t="shared" si="1"/>
        <v>22455991.474860005</v>
      </c>
      <c r="D65" s="51"/>
      <c r="E65" s="51">
        <v>22192463.063900001</v>
      </c>
      <c r="F65" s="108">
        <v>36772.797740000002</v>
      </c>
      <c r="G65" s="108"/>
      <c r="H65" s="108"/>
      <c r="I65" s="108">
        <v>2363.63247</v>
      </c>
      <c r="J65" s="108">
        <v>153181.86584000001</v>
      </c>
      <c r="K65" s="108">
        <v>2586.5809900000004</v>
      </c>
      <c r="L65" s="51">
        <v>0</v>
      </c>
      <c r="M65" s="51"/>
      <c r="N65" s="108">
        <v>68623.533920000002</v>
      </c>
    </row>
    <row r="66" spans="2:14" x14ac:dyDescent="0.3">
      <c r="B66" s="111" t="s">
        <v>30</v>
      </c>
      <c r="C66" s="51">
        <f t="shared" si="1"/>
        <v>3625687.3741899999</v>
      </c>
      <c r="D66" s="51"/>
      <c r="E66" s="51">
        <v>3517265.5254299999</v>
      </c>
      <c r="F66" s="108">
        <v>13936.014650000001</v>
      </c>
      <c r="G66" s="108"/>
      <c r="H66" s="108"/>
      <c r="I66" s="108">
        <v>654.78842000000009</v>
      </c>
      <c r="J66" s="108">
        <v>62705.796029999998</v>
      </c>
      <c r="K66" s="108">
        <v>915.98950000000002</v>
      </c>
      <c r="L66" s="51">
        <v>0</v>
      </c>
      <c r="M66" s="51"/>
      <c r="N66" s="108">
        <v>30209.260160000002</v>
      </c>
    </row>
    <row r="67" spans="2:14" x14ac:dyDescent="0.3">
      <c r="B67" s="111" t="s">
        <v>31</v>
      </c>
      <c r="C67" s="51">
        <f t="shared" si="1"/>
        <v>5894637.2613599999</v>
      </c>
      <c r="D67" s="51"/>
      <c r="E67" s="51">
        <v>5329341.4681000002</v>
      </c>
      <c r="F67" s="108">
        <v>10658.728630000001</v>
      </c>
      <c r="G67" s="108"/>
      <c r="H67" s="108"/>
      <c r="I67" s="108">
        <v>999.84023999999999</v>
      </c>
      <c r="J67" s="108">
        <v>523500.37193999998</v>
      </c>
      <c r="K67" s="108">
        <v>703.01168999999993</v>
      </c>
      <c r="L67" s="51">
        <v>7.7999999999999999E-4</v>
      </c>
      <c r="M67" s="51"/>
      <c r="N67" s="108">
        <v>29433.839980000001</v>
      </c>
    </row>
    <row r="68" spans="2:14" x14ac:dyDescent="0.3">
      <c r="B68" s="111" t="s">
        <v>32</v>
      </c>
      <c r="C68" s="51">
        <f t="shared" si="1"/>
        <v>43757954.403949998</v>
      </c>
      <c r="D68" s="51"/>
      <c r="E68" s="51">
        <v>40570466.979800001</v>
      </c>
      <c r="F68" s="108">
        <v>58355.970520000003</v>
      </c>
      <c r="G68" s="108"/>
      <c r="H68" s="108"/>
      <c r="I68" s="108">
        <v>4960.1173200000003</v>
      </c>
      <c r="J68" s="108">
        <v>3012370.0486399997</v>
      </c>
      <c r="K68" s="108">
        <v>5193.7356799999998</v>
      </c>
      <c r="L68" s="51">
        <v>0</v>
      </c>
      <c r="M68" s="51"/>
      <c r="N68" s="108">
        <v>106607.55198999999</v>
      </c>
    </row>
    <row r="69" spans="2:14" x14ac:dyDescent="0.3">
      <c r="B69" s="111" t="s">
        <v>565</v>
      </c>
      <c r="C69" s="51">
        <f t="shared" si="1"/>
        <v>23715520.547940001</v>
      </c>
      <c r="D69" s="51"/>
      <c r="E69" s="51">
        <v>23221499.838369999</v>
      </c>
      <c r="F69" s="108">
        <v>123843.04613</v>
      </c>
      <c r="G69" s="108"/>
      <c r="H69" s="108"/>
      <c r="I69" s="108">
        <v>5591.1885300000004</v>
      </c>
      <c r="J69" s="108">
        <v>251353.52486</v>
      </c>
      <c r="K69" s="108">
        <v>1517.1494</v>
      </c>
      <c r="L69" s="51">
        <v>0</v>
      </c>
      <c r="M69" s="51"/>
      <c r="N69" s="108">
        <v>111715.80065</v>
      </c>
    </row>
    <row r="70" spans="2:14" x14ac:dyDescent="0.3">
      <c r="B70" s="111" t="s">
        <v>563</v>
      </c>
      <c r="C70" s="51">
        <f t="shared" si="1"/>
        <v>15502022.968719998</v>
      </c>
      <c r="D70" s="51"/>
      <c r="E70" s="51">
        <v>15336807.25578</v>
      </c>
      <c r="F70" s="108">
        <v>8629.15085</v>
      </c>
      <c r="G70" s="108"/>
      <c r="H70" s="108"/>
      <c r="I70" s="108">
        <v>1625.1415200000001</v>
      </c>
      <c r="J70" s="108">
        <v>102075.03920999999</v>
      </c>
      <c r="K70" s="108">
        <v>1780.5414599999999</v>
      </c>
      <c r="L70" s="51">
        <v>0</v>
      </c>
      <c r="M70" s="51"/>
      <c r="N70" s="108">
        <v>51105.839899999999</v>
      </c>
    </row>
    <row r="71" spans="2:14" x14ac:dyDescent="0.3">
      <c r="B71" s="42" t="s">
        <v>33</v>
      </c>
      <c r="C71" s="51">
        <f t="shared" si="1"/>
        <v>11205572.27716</v>
      </c>
      <c r="D71" s="51"/>
      <c r="E71" s="51">
        <v>11061900.58505</v>
      </c>
      <c r="F71" s="108">
        <v>14264.800080000001</v>
      </c>
      <c r="G71" s="108"/>
      <c r="H71" s="108"/>
      <c r="I71" s="108">
        <v>918.91945999999996</v>
      </c>
      <c r="J71" s="108">
        <v>83119.380669999999</v>
      </c>
      <c r="K71" s="108">
        <v>1339.8467499999999</v>
      </c>
      <c r="L71" s="51">
        <v>0</v>
      </c>
      <c r="M71" s="51"/>
      <c r="N71" s="108">
        <v>44028.745149999995</v>
      </c>
    </row>
    <row r="72" spans="2:14" x14ac:dyDescent="0.3">
      <c r="B72" s="42" t="s">
        <v>34</v>
      </c>
      <c r="C72" s="51">
        <f t="shared" si="1"/>
        <v>5309528.1575500006</v>
      </c>
      <c r="D72" s="51"/>
      <c r="E72" s="51">
        <v>5063666.79911</v>
      </c>
      <c r="F72" s="108">
        <v>152173.2015</v>
      </c>
      <c r="G72" s="108"/>
      <c r="H72" s="108"/>
      <c r="I72" s="108">
        <v>571.36805000000004</v>
      </c>
      <c r="J72" s="108">
        <v>49868.725109999999</v>
      </c>
      <c r="K72" s="108">
        <v>639.0770500000001</v>
      </c>
      <c r="L72" s="51">
        <v>3.5397099999999999</v>
      </c>
      <c r="M72" s="51"/>
      <c r="N72" s="108">
        <v>42605.447020000007</v>
      </c>
    </row>
    <row r="73" spans="2:14" x14ac:dyDescent="0.3">
      <c r="B73" s="42" t="s">
        <v>35</v>
      </c>
      <c r="C73" s="51">
        <f t="shared" si="1"/>
        <v>3361886.2604800002</v>
      </c>
      <c r="D73" s="51"/>
      <c r="E73" s="51">
        <v>3286658.5385199999</v>
      </c>
      <c r="F73" s="108">
        <v>971.63499999999999</v>
      </c>
      <c r="G73" s="108"/>
      <c r="H73" s="108"/>
      <c r="I73" s="108">
        <v>598.96406000000002</v>
      </c>
      <c r="J73" s="108">
        <v>48043.444309999999</v>
      </c>
      <c r="K73" s="108">
        <v>357.13682</v>
      </c>
      <c r="L73" s="51">
        <v>0</v>
      </c>
      <c r="M73" s="51"/>
      <c r="N73" s="108">
        <v>25256.54177</v>
      </c>
    </row>
    <row r="74" spans="2:14" x14ac:dyDescent="0.3">
      <c r="B74" s="42" t="s">
        <v>36</v>
      </c>
      <c r="C74" s="51">
        <f t="shared" si="1"/>
        <v>40710716.453960001</v>
      </c>
      <c r="D74" s="51"/>
      <c r="E74" s="51">
        <v>40226748.070019998</v>
      </c>
      <c r="F74" s="108">
        <v>99330.701499999996</v>
      </c>
      <c r="G74" s="108"/>
      <c r="H74" s="108"/>
      <c r="I74" s="108">
        <v>7443.8562999999995</v>
      </c>
      <c r="J74" s="108">
        <v>248560.79759</v>
      </c>
      <c r="K74" s="108">
        <v>3788.8300199999999</v>
      </c>
      <c r="L74" s="51">
        <v>2107.45795</v>
      </c>
      <c r="M74" s="51"/>
      <c r="N74" s="108">
        <v>122736.74058</v>
      </c>
    </row>
    <row r="75" spans="2:14" x14ac:dyDescent="0.3">
      <c r="B75" s="42" t="s">
        <v>37</v>
      </c>
      <c r="C75" s="51">
        <f t="shared" si="1"/>
        <v>4845391.2944900002</v>
      </c>
      <c r="D75" s="51"/>
      <c r="E75" s="51">
        <v>4729106.4452399993</v>
      </c>
      <c r="F75" s="108">
        <v>22334.221670000003</v>
      </c>
      <c r="G75" s="108"/>
      <c r="H75" s="108"/>
      <c r="I75" s="108">
        <v>754.24173999999994</v>
      </c>
      <c r="J75" s="108">
        <v>59375.475270000003</v>
      </c>
      <c r="K75" s="108">
        <v>414.60108000000002</v>
      </c>
      <c r="L75" s="51">
        <v>0</v>
      </c>
      <c r="M75" s="51"/>
      <c r="N75" s="108">
        <v>33406.30949</v>
      </c>
    </row>
    <row r="76" spans="2:14" x14ac:dyDescent="0.3">
      <c r="B76" s="42" t="s">
        <v>38</v>
      </c>
      <c r="C76" s="51">
        <f t="shared" si="1"/>
        <v>13976786.7775</v>
      </c>
      <c r="D76" s="51"/>
      <c r="E76" s="51">
        <v>13748886.929100001</v>
      </c>
      <c r="F76" s="108">
        <v>29780.015500000001</v>
      </c>
      <c r="G76" s="108"/>
      <c r="H76" s="108"/>
      <c r="I76" s="108">
        <v>2274.9821899999997</v>
      </c>
      <c r="J76" s="108">
        <v>124946.64170000001</v>
      </c>
      <c r="K76" s="108">
        <v>1977.51746</v>
      </c>
      <c r="L76" s="51">
        <v>0</v>
      </c>
      <c r="M76" s="51"/>
      <c r="N76" s="108">
        <v>68920.691550000003</v>
      </c>
    </row>
    <row r="77" spans="2:14" x14ac:dyDescent="0.3">
      <c r="B77" s="42" t="s">
        <v>39</v>
      </c>
      <c r="C77" s="51">
        <f t="shared" si="1"/>
        <v>15241219.231129998</v>
      </c>
      <c r="D77" s="51"/>
      <c r="E77" s="51">
        <v>15066805.0485</v>
      </c>
      <c r="F77" s="108">
        <v>5108.6248399999995</v>
      </c>
      <c r="G77" s="108"/>
      <c r="H77" s="108"/>
      <c r="I77" s="108">
        <v>881.90774999999996</v>
      </c>
      <c r="J77" s="108">
        <v>129668.84613999999</v>
      </c>
      <c r="K77" s="108">
        <v>1259.5951200000002</v>
      </c>
      <c r="L77" s="51">
        <v>0</v>
      </c>
      <c r="M77" s="51"/>
      <c r="N77" s="108">
        <v>37495.208780000001</v>
      </c>
    </row>
    <row r="78" spans="2:14" x14ac:dyDescent="0.3">
      <c r="B78" s="42" t="s">
        <v>40</v>
      </c>
      <c r="C78" s="51">
        <f t="shared" si="1"/>
        <v>8733845.5661800001</v>
      </c>
      <c r="D78" s="51"/>
      <c r="E78" s="51">
        <v>8633911.6822800003</v>
      </c>
      <c r="F78" s="108">
        <v>5161.5979500000003</v>
      </c>
      <c r="G78" s="108"/>
      <c r="H78" s="108"/>
      <c r="I78" s="108">
        <v>808.98499000000004</v>
      </c>
      <c r="J78" s="108">
        <v>72762.179239999998</v>
      </c>
      <c r="K78" s="108">
        <v>317.12053000000003</v>
      </c>
      <c r="L78" s="51">
        <v>0</v>
      </c>
      <c r="M78" s="51"/>
      <c r="N78" s="108">
        <v>20884.001190000003</v>
      </c>
    </row>
    <row r="79" spans="2:14" x14ac:dyDescent="0.3">
      <c r="B79" s="42" t="s">
        <v>41</v>
      </c>
      <c r="C79" s="51">
        <f t="shared" si="1"/>
        <v>11133840.584170001</v>
      </c>
      <c r="D79" s="51"/>
      <c r="E79" s="51">
        <v>11026194.62228</v>
      </c>
      <c r="F79" s="108">
        <v>7256.44668</v>
      </c>
      <c r="G79" s="108"/>
      <c r="H79" s="108"/>
      <c r="I79" s="108">
        <v>1005.0379499999999</v>
      </c>
      <c r="J79" s="108">
        <v>63418.081210000004</v>
      </c>
      <c r="K79" s="108">
        <v>976.90959999999995</v>
      </c>
      <c r="L79" s="51">
        <v>45.676749999999998</v>
      </c>
      <c r="M79" s="51"/>
      <c r="N79" s="108">
        <v>34943.809700000005</v>
      </c>
    </row>
    <row r="80" spans="2:14" x14ac:dyDescent="0.3">
      <c r="B80" s="42" t="s">
        <v>42</v>
      </c>
      <c r="C80" s="51">
        <f t="shared" si="1"/>
        <v>12332607.854579998</v>
      </c>
      <c r="D80" s="51"/>
      <c r="E80" s="51">
        <v>11942202.602219999</v>
      </c>
      <c r="F80" s="108">
        <v>38941.984689999997</v>
      </c>
      <c r="G80" s="108"/>
      <c r="H80" s="108"/>
      <c r="I80" s="108">
        <v>1644.7449299999998</v>
      </c>
      <c r="J80" s="108">
        <v>269880.99014999997</v>
      </c>
      <c r="K80" s="108">
        <v>1916.1983400000001</v>
      </c>
      <c r="L80" s="51">
        <v>0</v>
      </c>
      <c r="M80" s="51"/>
      <c r="N80" s="108">
        <v>78021.33425</v>
      </c>
    </row>
    <row r="81" spans="2:14" x14ac:dyDescent="0.3">
      <c r="B81" s="42" t="s">
        <v>43</v>
      </c>
      <c r="C81" s="51">
        <f t="shared" si="1"/>
        <v>14169126.49116</v>
      </c>
      <c r="D81" s="51"/>
      <c r="E81" s="51">
        <v>13949555.36248</v>
      </c>
      <c r="F81" s="108">
        <v>26053.577880000001</v>
      </c>
      <c r="G81" s="108"/>
      <c r="H81" s="108"/>
      <c r="I81" s="108">
        <v>2435.3705599999998</v>
      </c>
      <c r="J81" s="108">
        <v>124007.11916</v>
      </c>
      <c r="K81" s="108">
        <v>2262.62221</v>
      </c>
      <c r="L81" s="51">
        <v>0</v>
      </c>
      <c r="M81" s="51"/>
      <c r="N81" s="108">
        <v>64812.438869999998</v>
      </c>
    </row>
    <row r="82" spans="2:14" x14ac:dyDescent="0.3">
      <c r="B82" s="42" t="s">
        <v>44</v>
      </c>
      <c r="C82" s="51">
        <f t="shared" si="1"/>
        <v>3983294.0770999999</v>
      </c>
      <c r="D82" s="51"/>
      <c r="E82" s="51">
        <v>3903068.7626499999</v>
      </c>
      <c r="F82" s="108">
        <v>11901.86003</v>
      </c>
      <c r="G82" s="108"/>
      <c r="H82" s="108"/>
      <c r="I82" s="108">
        <v>772.12297999999998</v>
      </c>
      <c r="J82" s="108">
        <v>43265.38753</v>
      </c>
      <c r="K82" s="108">
        <v>439.88222999999999</v>
      </c>
      <c r="L82" s="51">
        <v>0</v>
      </c>
      <c r="M82" s="51"/>
      <c r="N82" s="108">
        <v>23846.061679999999</v>
      </c>
    </row>
    <row r="83" spans="2:14" x14ac:dyDescent="0.3">
      <c r="B83" s="42" t="s">
        <v>45</v>
      </c>
      <c r="C83" s="51">
        <f t="shared" si="1"/>
        <v>16522499.570800001</v>
      </c>
      <c r="D83" s="51"/>
      <c r="E83" s="51">
        <v>16360937.09726</v>
      </c>
      <c r="F83" s="108">
        <v>12831.628140000001</v>
      </c>
      <c r="G83" s="108"/>
      <c r="H83" s="108"/>
      <c r="I83" s="108">
        <v>2742.3990199999998</v>
      </c>
      <c r="J83" s="108">
        <v>102105.21804000001</v>
      </c>
      <c r="K83" s="108">
        <v>1832.09096</v>
      </c>
      <c r="L83" s="51">
        <v>0</v>
      </c>
      <c r="M83" s="51"/>
      <c r="N83" s="108">
        <v>42051.13738</v>
      </c>
    </row>
    <row r="84" spans="2:14" x14ac:dyDescent="0.3">
      <c r="B84" s="42" t="s">
        <v>46</v>
      </c>
      <c r="C84" s="51">
        <f t="shared" si="1"/>
        <v>2251518.7137299995</v>
      </c>
      <c r="D84" s="51"/>
      <c r="E84" s="51">
        <v>2210877.3106499999</v>
      </c>
      <c r="F84" s="108">
        <v>4387.4760999999999</v>
      </c>
      <c r="G84" s="108"/>
      <c r="H84" s="108"/>
      <c r="I84" s="108">
        <v>448.86935999999997</v>
      </c>
      <c r="J84" s="108">
        <v>20910.349679999999</v>
      </c>
      <c r="K84" s="108">
        <v>42.523580000000003</v>
      </c>
      <c r="L84" s="51">
        <v>0</v>
      </c>
      <c r="M84" s="51"/>
      <c r="N84" s="108">
        <v>14852.184359999999</v>
      </c>
    </row>
    <row r="85" spans="2:14" x14ac:dyDescent="0.3">
      <c r="B85" s="42" t="s">
        <v>47</v>
      </c>
      <c r="C85" s="51">
        <f t="shared" si="1"/>
        <v>10604173.094199998</v>
      </c>
      <c r="D85" s="51"/>
      <c r="E85" s="51">
        <v>10411776.35719</v>
      </c>
      <c r="F85" s="108">
        <v>24899.246179999998</v>
      </c>
      <c r="G85" s="108"/>
      <c r="H85" s="108"/>
      <c r="I85" s="108">
        <v>1627.3832500000001</v>
      </c>
      <c r="J85" s="108">
        <v>107423.12651</v>
      </c>
      <c r="K85" s="108">
        <v>2037.69361</v>
      </c>
      <c r="L85" s="51">
        <v>149.15658999999999</v>
      </c>
      <c r="M85" s="51"/>
      <c r="N85" s="108">
        <v>56260.130870000001</v>
      </c>
    </row>
    <row r="86" spans="2:14" x14ac:dyDescent="0.3">
      <c r="B86" s="42" t="s">
        <v>48</v>
      </c>
      <c r="C86" s="51">
        <f t="shared" si="1"/>
        <v>6194141.4533500001</v>
      </c>
      <c r="D86" s="51"/>
      <c r="E86" s="51">
        <v>5978145.4124799995</v>
      </c>
      <c r="F86" s="108">
        <v>60055.988560000005</v>
      </c>
      <c r="G86" s="108"/>
      <c r="H86" s="108"/>
      <c r="I86" s="108">
        <v>1077.6089299999999</v>
      </c>
      <c r="J86" s="108">
        <v>92367.61026999999</v>
      </c>
      <c r="K86" s="108">
        <v>1017.44236</v>
      </c>
      <c r="L86" s="51">
        <v>0</v>
      </c>
      <c r="M86" s="51"/>
      <c r="N86" s="108">
        <v>61477.390749999999</v>
      </c>
    </row>
    <row r="87" spans="2:14" x14ac:dyDescent="0.3">
      <c r="B87" s="42" t="s">
        <v>49</v>
      </c>
      <c r="C87" s="51">
        <f t="shared" si="1"/>
        <v>7570980.5844299998</v>
      </c>
      <c r="D87" s="51"/>
      <c r="E87" s="51">
        <v>7420014.4299300006</v>
      </c>
      <c r="F87" s="108">
        <v>23466.175569999999</v>
      </c>
      <c r="G87" s="108"/>
      <c r="H87" s="108"/>
      <c r="I87" s="108">
        <v>606.72091</v>
      </c>
      <c r="J87" s="108">
        <v>88809.085000000006</v>
      </c>
      <c r="K87" s="108">
        <v>295.04811000000001</v>
      </c>
      <c r="L87" s="51">
        <v>0</v>
      </c>
      <c r="M87" s="51"/>
      <c r="N87" s="108">
        <v>37789.124909999999</v>
      </c>
    </row>
    <row r="88" spans="2:14" ht="15.75" thickBot="1" x14ac:dyDescent="0.35">
      <c r="B88" s="42" t="s">
        <v>50</v>
      </c>
      <c r="C88" s="51">
        <f t="shared" si="1"/>
        <v>4912082.8209499996</v>
      </c>
      <c r="D88" s="51"/>
      <c r="E88" s="51">
        <v>4811578.6450399999</v>
      </c>
      <c r="F88" s="108">
        <v>13297.885759999999</v>
      </c>
      <c r="G88" s="108"/>
      <c r="H88" s="108"/>
      <c r="I88" s="108">
        <v>642.43783999999994</v>
      </c>
      <c r="J88" s="108">
        <v>58556.186860000002</v>
      </c>
      <c r="K88" s="108">
        <v>671.02224999999999</v>
      </c>
      <c r="L88" s="51">
        <v>0</v>
      </c>
      <c r="M88" s="51"/>
      <c r="N88" s="108">
        <v>27336.643199999999</v>
      </c>
    </row>
    <row r="89" spans="2:14" ht="6" customHeight="1" thickTop="1" x14ac:dyDescent="0.3">
      <c r="B89" s="112"/>
      <c r="C89" s="113"/>
      <c r="D89" s="113"/>
      <c r="E89" s="113"/>
      <c r="F89" s="113"/>
      <c r="G89" s="113"/>
      <c r="H89" s="113"/>
      <c r="I89" s="113"/>
      <c r="J89" s="113"/>
      <c r="K89" s="113"/>
      <c r="L89" s="113"/>
      <c r="M89" s="113"/>
      <c r="N89" s="113"/>
    </row>
    <row r="90" spans="2:14" x14ac:dyDescent="0.2">
      <c r="B90" s="1251" t="s">
        <v>540</v>
      </c>
      <c r="C90" s="1251"/>
      <c r="D90" s="1251"/>
      <c r="E90" s="1251"/>
      <c r="F90" s="1251"/>
      <c r="G90" s="1251"/>
      <c r="H90" s="1251"/>
      <c r="I90" s="1251"/>
      <c r="J90" s="1251"/>
      <c r="K90" s="1251"/>
      <c r="L90" s="1251"/>
      <c r="M90" s="1251"/>
      <c r="N90" s="1251"/>
    </row>
    <row r="91" spans="2:14" x14ac:dyDescent="0.2">
      <c r="B91" s="1252" t="s">
        <v>575</v>
      </c>
      <c r="C91" s="1252"/>
      <c r="D91" s="1252"/>
      <c r="E91" s="1252"/>
      <c r="F91" s="1252"/>
      <c r="G91" s="1252"/>
      <c r="H91" s="1252"/>
      <c r="I91" s="1252"/>
      <c r="J91" s="1252"/>
      <c r="K91" s="1252"/>
      <c r="L91" s="1252"/>
      <c r="M91" s="1252"/>
      <c r="N91" s="1252"/>
    </row>
    <row r="92" spans="2:14" x14ac:dyDescent="0.2">
      <c r="B92" s="1252" t="s">
        <v>1177</v>
      </c>
      <c r="C92" s="1252"/>
      <c r="D92" s="1252"/>
      <c r="E92" s="1252"/>
      <c r="F92" s="1252"/>
      <c r="G92" s="1252"/>
      <c r="H92" s="1252"/>
      <c r="I92" s="1252"/>
      <c r="J92" s="1252"/>
      <c r="K92" s="1252"/>
      <c r="L92" s="1252"/>
      <c r="M92" s="1252"/>
      <c r="N92" s="1252"/>
    </row>
    <row r="93" spans="2:14" x14ac:dyDescent="0.2">
      <c r="B93" s="1253" t="s">
        <v>1372</v>
      </c>
      <c r="C93" s="1253"/>
      <c r="D93" s="1253"/>
      <c r="E93" s="1253"/>
      <c r="F93" s="1253"/>
      <c r="G93" s="1253"/>
      <c r="H93" s="1253"/>
      <c r="I93" s="1253"/>
      <c r="J93" s="1253"/>
      <c r="K93" s="1253"/>
      <c r="L93" s="1253"/>
      <c r="M93" s="1253"/>
      <c r="N93" s="1253"/>
    </row>
    <row r="94" spans="2:14" x14ac:dyDescent="0.2">
      <c r="B94" s="1252" t="s">
        <v>1179</v>
      </c>
      <c r="C94" s="1252"/>
      <c r="D94" s="1252"/>
      <c r="E94" s="1252"/>
      <c r="F94" s="1252"/>
      <c r="G94" s="1252"/>
      <c r="H94" s="1252"/>
      <c r="I94" s="1252"/>
      <c r="J94" s="1252"/>
      <c r="K94" s="1252"/>
      <c r="L94" s="1252"/>
      <c r="M94" s="1252"/>
      <c r="N94" s="1252"/>
    </row>
    <row r="95" spans="2:14" x14ac:dyDescent="0.2">
      <c r="B95" s="949" t="s">
        <v>1374</v>
      </c>
      <c r="C95" s="949"/>
      <c r="D95" s="949"/>
      <c r="E95" s="949"/>
      <c r="F95" s="949"/>
      <c r="G95" s="949"/>
      <c r="H95" s="949"/>
      <c r="I95" s="949"/>
      <c r="J95" s="949"/>
      <c r="K95" s="949"/>
      <c r="L95" s="949"/>
      <c r="M95" s="949"/>
      <c r="N95" s="949"/>
    </row>
    <row r="96" spans="2:14" ht="17.25" customHeight="1" x14ac:dyDescent="0.2">
      <c r="B96" s="934" t="s">
        <v>571</v>
      </c>
      <c r="C96" s="934"/>
      <c r="D96" s="934"/>
      <c r="E96" s="934"/>
      <c r="F96" s="934"/>
      <c r="G96" s="934"/>
      <c r="H96" s="934"/>
      <c r="I96" s="934"/>
      <c r="J96" s="934"/>
      <c r="K96" s="934"/>
      <c r="L96" s="934"/>
      <c r="M96" s="934"/>
      <c r="N96" s="934"/>
    </row>
    <row r="97" spans="2:28" x14ac:dyDescent="0.3">
      <c r="B97" s="41"/>
      <c r="C97" s="41"/>
      <c r="D97" s="41"/>
      <c r="E97" s="41"/>
      <c r="F97" s="41"/>
      <c r="G97" s="41"/>
      <c r="H97" s="41"/>
      <c r="I97" s="41"/>
      <c r="J97" s="41"/>
      <c r="K97" s="41"/>
      <c r="L97" s="41"/>
      <c r="M97" s="41"/>
      <c r="N97" s="41"/>
    </row>
    <row r="98" spans="2:28" x14ac:dyDescent="0.2"/>
    <row r="99" spans="2:28" x14ac:dyDescent="0.2"/>
    <row r="100" spans="2:28" ht="35.1" customHeight="1" x14ac:dyDescent="0.2">
      <c r="B100" s="1179" t="s">
        <v>1330</v>
      </c>
      <c r="C100" s="1179"/>
      <c r="D100" s="1179"/>
      <c r="E100" s="1179"/>
      <c r="F100" s="1179"/>
      <c r="G100" s="1179"/>
      <c r="H100" s="1179"/>
      <c r="I100" s="1179"/>
      <c r="J100" s="1179"/>
      <c r="K100" s="1179"/>
      <c r="L100" s="1179"/>
      <c r="M100" s="1179"/>
      <c r="N100" s="1179"/>
      <c r="O100" s="1179"/>
      <c r="P100" s="1179"/>
      <c r="Q100" s="1179"/>
      <c r="R100" s="1179"/>
      <c r="S100" s="5"/>
      <c r="T100" s="5"/>
      <c r="U100" s="5"/>
      <c r="V100" s="5"/>
      <c r="W100" s="5"/>
      <c r="X100" s="5"/>
      <c r="Y100" s="5"/>
      <c r="Z100" s="5"/>
      <c r="AA100" s="5"/>
      <c r="AB100" s="5"/>
    </row>
    <row r="101" spans="2:28" ht="16.5" customHeight="1" thickBot="1" x14ac:dyDescent="0.25">
      <c r="B101" s="866"/>
      <c r="C101" s="866"/>
      <c r="D101" s="866"/>
      <c r="E101" s="866"/>
      <c r="F101" s="866"/>
      <c r="G101" s="866"/>
      <c r="H101" s="866"/>
      <c r="I101" s="866"/>
      <c r="J101" s="866"/>
      <c r="K101" s="866"/>
      <c r="L101" s="866"/>
      <c r="M101" s="866"/>
      <c r="N101" s="866"/>
      <c r="O101" s="866"/>
      <c r="P101" s="866"/>
      <c r="Q101" s="866"/>
      <c r="R101" s="866"/>
      <c r="S101" s="5"/>
      <c r="T101" s="5"/>
      <c r="U101" s="5"/>
      <c r="V101" s="5"/>
      <c r="W101" s="5"/>
      <c r="X101" s="5"/>
      <c r="Y101" s="5"/>
      <c r="Z101" s="5"/>
      <c r="AA101" s="5"/>
      <c r="AB101" s="5"/>
    </row>
    <row r="102" spans="2:28" ht="16.5" thickTop="1" thickBot="1" x14ac:dyDescent="0.25">
      <c r="B102" s="1202" t="s">
        <v>574</v>
      </c>
      <c r="C102" s="936" t="s">
        <v>229</v>
      </c>
      <c r="D102" s="7"/>
      <c r="E102" s="1202" t="s">
        <v>453</v>
      </c>
      <c r="F102" s="1202"/>
      <c r="G102" s="1202"/>
      <c r="H102" s="6"/>
      <c r="I102" s="1202" t="s">
        <v>527</v>
      </c>
      <c r="J102" s="1202"/>
      <c r="K102" s="1202"/>
      <c r="L102" s="1202"/>
      <c r="M102" s="6"/>
      <c r="N102" s="1202" t="s">
        <v>457</v>
      </c>
      <c r="O102" s="1202"/>
      <c r="P102" s="1202"/>
      <c r="Q102" s="1202"/>
      <c r="R102" s="1203" t="s">
        <v>110</v>
      </c>
      <c r="S102" s="2"/>
      <c r="U102" s="4"/>
    </row>
    <row r="103" spans="2:28" ht="16.5" thickTop="1" thickBot="1" x14ac:dyDescent="0.25">
      <c r="B103" s="1202"/>
      <c r="C103" s="937"/>
      <c r="D103" s="10"/>
      <c r="E103" s="1167"/>
      <c r="F103" s="1167"/>
      <c r="G103" s="1167"/>
      <c r="H103" s="9"/>
      <c r="I103" s="1167"/>
      <c r="J103" s="1167"/>
      <c r="K103" s="1167"/>
      <c r="L103" s="1167"/>
      <c r="M103" s="9"/>
      <c r="N103" s="1167"/>
      <c r="O103" s="1167"/>
      <c r="P103" s="1167"/>
      <c r="Q103" s="1167"/>
      <c r="R103" s="1203"/>
      <c r="S103" s="2"/>
      <c r="U103" s="4"/>
    </row>
    <row r="104" spans="2:28" ht="16.5" thickTop="1" thickBot="1" x14ac:dyDescent="0.25">
      <c r="B104" s="1202"/>
      <c r="C104" s="937"/>
      <c r="D104" s="9"/>
      <c r="E104" s="942" t="s">
        <v>534</v>
      </c>
      <c r="F104" s="942" t="s">
        <v>462</v>
      </c>
      <c r="G104" s="942" t="s">
        <v>114</v>
      </c>
      <c r="H104" s="11"/>
      <c r="I104" s="948" t="s">
        <v>528</v>
      </c>
      <c r="J104" s="948" t="s">
        <v>456</v>
      </c>
      <c r="K104" s="948" t="s">
        <v>529</v>
      </c>
      <c r="L104" s="942" t="s">
        <v>530</v>
      </c>
      <c r="M104" s="11"/>
      <c r="N104" s="942" t="s">
        <v>458</v>
      </c>
      <c r="O104" s="942" t="s">
        <v>459</v>
      </c>
      <c r="P104" s="942" t="s">
        <v>460</v>
      </c>
      <c r="Q104" s="942" t="s">
        <v>228</v>
      </c>
      <c r="R104" s="1203"/>
      <c r="S104" s="2"/>
      <c r="U104" s="4"/>
    </row>
    <row r="105" spans="2:28" ht="16.5" thickTop="1" thickBot="1" x14ac:dyDescent="0.25">
      <c r="B105" s="1202"/>
      <c r="C105" s="937"/>
      <c r="D105" s="9"/>
      <c r="E105" s="1203"/>
      <c r="F105" s="1203"/>
      <c r="G105" s="1203"/>
      <c r="H105" s="11"/>
      <c r="I105" s="1248"/>
      <c r="J105" s="1248"/>
      <c r="K105" s="1248"/>
      <c r="L105" s="1203"/>
      <c r="M105" s="11"/>
      <c r="N105" s="1203"/>
      <c r="O105" s="1203"/>
      <c r="P105" s="1203"/>
      <c r="Q105" s="1203"/>
      <c r="R105" s="1203"/>
      <c r="S105" s="2"/>
      <c r="U105" s="4"/>
    </row>
    <row r="106" spans="2:28" ht="16.5" thickTop="1" thickBot="1" x14ac:dyDescent="0.25">
      <c r="B106" s="1202"/>
      <c r="C106" s="937"/>
      <c r="D106" s="9"/>
      <c r="E106" s="1203"/>
      <c r="F106" s="1203"/>
      <c r="G106" s="1203"/>
      <c r="H106" s="11"/>
      <c r="I106" s="1248"/>
      <c r="J106" s="1248"/>
      <c r="K106" s="1248"/>
      <c r="L106" s="1203"/>
      <c r="M106" s="11"/>
      <c r="N106" s="1203"/>
      <c r="O106" s="1203"/>
      <c r="P106" s="1203" t="s">
        <v>364</v>
      </c>
      <c r="Q106" s="1203" t="s">
        <v>365</v>
      </c>
      <c r="R106" s="1203"/>
      <c r="S106" s="2"/>
      <c r="U106" s="4"/>
    </row>
    <row r="107" spans="2:28" ht="36" customHeight="1" thickTop="1" thickBot="1" x14ac:dyDescent="0.25">
      <c r="B107" s="1202"/>
      <c r="C107" s="938"/>
      <c r="D107" s="618"/>
      <c r="E107" s="1203"/>
      <c r="F107" s="1203"/>
      <c r="G107" s="1203"/>
      <c r="H107" s="12"/>
      <c r="I107" s="1248"/>
      <c r="J107" s="1248"/>
      <c r="K107" s="1248"/>
      <c r="L107" s="1203"/>
      <c r="M107" s="12"/>
      <c r="N107" s="1203"/>
      <c r="O107" s="1203"/>
      <c r="P107" s="1203"/>
      <c r="Q107" s="1203"/>
      <c r="R107" s="1203"/>
      <c r="S107" s="2"/>
      <c r="U107" s="4"/>
    </row>
    <row r="108" spans="2:28" ht="15.75" thickTop="1" x14ac:dyDescent="0.2">
      <c r="B108" s="9"/>
      <c r="C108" s="9"/>
      <c r="D108" s="9"/>
      <c r="E108" s="9"/>
      <c r="F108" s="9"/>
      <c r="G108" s="9"/>
      <c r="H108" s="9"/>
      <c r="I108" s="9"/>
      <c r="J108" s="9"/>
      <c r="K108" s="9"/>
      <c r="L108" s="9"/>
      <c r="M108" s="9"/>
      <c r="N108" s="9"/>
      <c r="O108" s="9"/>
      <c r="P108" s="9"/>
      <c r="Q108" s="9"/>
      <c r="R108" s="9"/>
      <c r="S108" s="2"/>
      <c r="U108" s="4"/>
    </row>
    <row r="109" spans="2:28" x14ac:dyDescent="0.2">
      <c r="B109" s="13" t="s">
        <v>359</v>
      </c>
      <c r="C109" s="21">
        <f>SUM(E109:Q109)</f>
        <v>538327190.89197004</v>
      </c>
      <c r="D109" s="21"/>
      <c r="E109" s="21">
        <f t="shared" ref="E109:Q109" si="2">SUM(E111:E146)</f>
        <v>221924747.96498004</v>
      </c>
      <c r="F109" s="21">
        <f t="shared" si="2"/>
        <v>55652605.324969985</v>
      </c>
      <c r="G109" s="21">
        <f t="shared" si="2"/>
        <v>41538729.313239992</v>
      </c>
      <c r="H109" s="21"/>
      <c r="I109" s="21">
        <f t="shared" si="2"/>
        <v>1269379.6507400002</v>
      </c>
      <c r="J109" s="21">
        <f t="shared" si="2"/>
        <v>140064048.78813002</v>
      </c>
      <c r="K109" s="21">
        <f t="shared" si="2"/>
        <v>11000</v>
      </c>
      <c r="L109" s="21">
        <f t="shared" si="2"/>
        <v>101962.299</v>
      </c>
      <c r="M109" s="21"/>
      <c r="N109" s="21">
        <f t="shared" si="2"/>
        <v>15007479.981780002</v>
      </c>
      <c r="O109" s="21">
        <f t="shared" si="2"/>
        <v>44873052.432389989</v>
      </c>
      <c r="P109" s="21">
        <f t="shared" si="2"/>
        <v>16399637.555200001</v>
      </c>
      <c r="Q109" s="21">
        <f t="shared" si="2"/>
        <v>1484547.5815399999</v>
      </c>
      <c r="R109" s="855">
        <v>-19377267.088440239</v>
      </c>
      <c r="S109" s="16"/>
      <c r="T109" s="17"/>
      <c r="U109" s="18"/>
      <c r="V109" s="19"/>
      <c r="W109" s="19"/>
      <c r="X109" s="19"/>
      <c r="Y109" s="19"/>
      <c r="Z109" s="19"/>
      <c r="AA109" s="19"/>
      <c r="AB109" s="19"/>
    </row>
    <row r="110" spans="2:28" x14ac:dyDescent="0.2">
      <c r="B110" s="101"/>
      <c r="C110" s="21"/>
      <c r="D110" s="21"/>
      <c r="E110" s="21"/>
      <c r="F110" s="21"/>
      <c r="G110" s="21"/>
      <c r="H110" s="21"/>
      <c r="I110" s="21"/>
      <c r="J110" s="21"/>
      <c r="K110" s="21"/>
      <c r="L110" s="21"/>
      <c r="M110" s="21"/>
      <c r="N110" s="21"/>
      <c r="O110" s="21"/>
      <c r="P110" s="21"/>
      <c r="Q110" s="21"/>
      <c r="R110" s="855"/>
      <c r="S110" s="2"/>
      <c r="U110" s="4"/>
    </row>
    <row r="111" spans="2:28" x14ac:dyDescent="0.2">
      <c r="B111" s="22" t="s">
        <v>19</v>
      </c>
      <c r="C111" s="21">
        <f>SUM(E111:Q111)</f>
        <v>6937197.5529700005</v>
      </c>
      <c r="D111" s="21"/>
      <c r="E111" s="102">
        <v>3484334.8173399996</v>
      </c>
      <c r="F111" s="21">
        <v>829871.73006000021</v>
      </c>
      <c r="G111" s="21">
        <v>531767.1031200001</v>
      </c>
      <c r="H111" s="21"/>
      <c r="I111" s="21">
        <v>6056.7119799999991</v>
      </c>
      <c r="J111" s="21">
        <v>1744928.0713300002</v>
      </c>
      <c r="K111" s="21"/>
      <c r="L111" s="21"/>
      <c r="M111" s="21"/>
      <c r="N111" s="21">
        <v>193217.83837000001</v>
      </c>
      <c r="O111" s="21"/>
      <c r="P111" s="21">
        <v>146101.94944</v>
      </c>
      <c r="Q111" s="21">
        <v>919.33133000000009</v>
      </c>
      <c r="R111" s="855">
        <v>846642.77013000008</v>
      </c>
      <c r="S111" s="2"/>
      <c r="T111" s="24"/>
      <c r="U111" s="4"/>
    </row>
    <row r="112" spans="2:28" x14ac:dyDescent="0.2">
      <c r="B112" s="22" t="s">
        <v>570</v>
      </c>
      <c r="C112" s="21">
        <f t="shared" ref="C112:C146" si="3">SUM(E112:Q112)</f>
        <v>18866802.339230001</v>
      </c>
      <c r="D112" s="21"/>
      <c r="E112" s="102">
        <v>8942617.6338999998</v>
      </c>
      <c r="F112" s="21">
        <v>1886906.6621700004</v>
      </c>
      <c r="G112" s="21">
        <v>1445771.7991600002</v>
      </c>
      <c r="H112" s="21"/>
      <c r="I112" s="21">
        <v>30140.79623</v>
      </c>
      <c r="J112" s="21">
        <v>5573184.56953</v>
      </c>
      <c r="K112" s="21"/>
      <c r="L112" s="21"/>
      <c r="M112" s="21"/>
      <c r="N112" s="21">
        <v>468261.81929000001</v>
      </c>
      <c r="O112" s="21"/>
      <c r="P112" s="21">
        <v>497045.57477999991</v>
      </c>
      <c r="Q112" s="21">
        <v>22873.48417</v>
      </c>
      <c r="R112" s="855">
        <v>4324556.0089000016</v>
      </c>
      <c r="S112" s="2"/>
      <c r="T112" s="24"/>
      <c r="U112" s="4"/>
    </row>
    <row r="113" spans="2:21" x14ac:dyDescent="0.2">
      <c r="B113" s="22" t="s">
        <v>21</v>
      </c>
      <c r="C113" s="21">
        <f t="shared" si="3"/>
        <v>5027236.6436700001</v>
      </c>
      <c r="D113" s="21"/>
      <c r="E113" s="102">
        <v>2943764.4214599999</v>
      </c>
      <c r="F113" s="21">
        <v>441437.46566000016</v>
      </c>
      <c r="G113" s="21">
        <v>315935.43121000001</v>
      </c>
      <c r="H113" s="21"/>
      <c r="I113" s="21">
        <v>43775.06061</v>
      </c>
      <c r="J113" s="21">
        <v>987740.20001999999</v>
      </c>
      <c r="K113" s="21"/>
      <c r="L113" s="21"/>
      <c r="M113" s="21"/>
      <c r="N113" s="21">
        <v>120489.19518000002</v>
      </c>
      <c r="O113" s="21"/>
      <c r="P113" s="21">
        <v>164518.35563999999</v>
      </c>
      <c r="Q113" s="21">
        <v>9576.5138900000002</v>
      </c>
      <c r="R113" s="855">
        <v>-741567.26874000113</v>
      </c>
      <c r="S113" s="2"/>
      <c r="T113" s="24"/>
      <c r="U113" s="4"/>
    </row>
    <row r="114" spans="2:21" x14ac:dyDescent="0.2">
      <c r="B114" s="22" t="s">
        <v>22</v>
      </c>
      <c r="C114" s="21">
        <f t="shared" si="3"/>
        <v>3501601.3796299999</v>
      </c>
      <c r="D114" s="21"/>
      <c r="E114" s="102">
        <v>1736013.0875900001</v>
      </c>
      <c r="F114" s="21">
        <v>237517.43859999999</v>
      </c>
      <c r="G114" s="21">
        <v>207101.80116999996</v>
      </c>
      <c r="H114" s="21"/>
      <c r="I114" s="21">
        <v>12785.956829999999</v>
      </c>
      <c r="J114" s="21">
        <v>895147.50905999995</v>
      </c>
      <c r="K114" s="21"/>
      <c r="L114" s="21"/>
      <c r="M114" s="21"/>
      <c r="N114" s="21">
        <v>333940.59134000004</v>
      </c>
      <c r="O114" s="21"/>
      <c r="P114" s="21">
        <v>74126.989129999987</v>
      </c>
      <c r="Q114" s="21">
        <v>4968.0059099999989</v>
      </c>
      <c r="R114" s="855">
        <v>132502.58584999992</v>
      </c>
      <c r="S114" s="2"/>
      <c r="T114" s="24"/>
      <c r="U114" s="4"/>
    </row>
    <row r="115" spans="2:21" x14ac:dyDescent="0.2">
      <c r="B115" s="22" t="s">
        <v>23</v>
      </c>
      <c r="C115" s="21">
        <f t="shared" si="3"/>
        <v>18299031.704</v>
      </c>
      <c r="D115" s="21"/>
      <c r="E115" s="102">
        <v>8097142.6223900001</v>
      </c>
      <c r="F115" s="21">
        <v>1988296.7720100002</v>
      </c>
      <c r="G115" s="21">
        <v>1110717.2013699997</v>
      </c>
      <c r="H115" s="21"/>
      <c r="I115" s="21">
        <v>52789.234280000004</v>
      </c>
      <c r="J115" s="21">
        <v>5898229.2298699999</v>
      </c>
      <c r="K115" s="21"/>
      <c r="L115" s="21"/>
      <c r="M115" s="21"/>
      <c r="N115" s="21">
        <v>700774.38624000002</v>
      </c>
      <c r="O115" s="21"/>
      <c r="P115" s="21">
        <v>420990.95968999987</v>
      </c>
      <c r="Q115" s="21">
        <v>30091.298149999999</v>
      </c>
      <c r="R115" s="855">
        <v>1668407.7877900004</v>
      </c>
      <c r="S115" s="2"/>
      <c r="T115" s="24"/>
      <c r="U115" s="4"/>
    </row>
    <row r="116" spans="2:21" x14ac:dyDescent="0.2">
      <c r="B116" s="22" t="s">
        <v>24</v>
      </c>
      <c r="C116" s="21">
        <f t="shared" si="3"/>
        <v>4322936.4318700004</v>
      </c>
      <c r="D116" s="21"/>
      <c r="E116" s="102">
        <v>2101820.9112700005</v>
      </c>
      <c r="F116" s="21">
        <v>463045.53271000006</v>
      </c>
      <c r="G116" s="21">
        <v>411078.44014999998</v>
      </c>
      <c r="H116" s="21"/>
      <c r="I116" s="21">
        <v>13391.409730000001</v>
      </c>
      <c r="J116" s="21">
        <v>1041297.2511199999</v>
      </c>
      <c r="K116" s="21"/>
      <c r="L116" s="21"/>
      <c r="M116" s="21"/>
      <c r="N116" s="21">
        <v>101355.85603</v>
      </c>
      <c r="O116" s="21"/>
      <c r="P116" s="21">
        <v>184051.48533000002</v>
      </c>
      <c r="Q116" s="21">
        <v>6895.5455299999994</v>
      </c>
      <c r="R116" s="855">
        <v>-1085260.4243100001</v>
      </c>
      <c r="S116" s="2"/>
      <c r="T116" s="24"/>
      <c r="U116" s="4"/>
    </row>
    <row r="117" spans="2:21" x14ac:dyDescent="0.2">
      <c r="B117" s="22" t="s">
        <v>25</v>
      </c>
      <c r="C117" s="21">
        <f t="shared" si="3"/>
        <v>6093208.2454699995</v>
      </c>
      <c r="D117" s="21"/>
      <c r="E117" s="102">
        <v>2828596.1731199999</v>
      </c>
      <c r="F117" s="21">
        <v>601981.70040999993</v>
      </c>
      <c r="G117" s="21">
        <v>531563.13311000005</v>
      </c>
      <c r="H117" s="21"/>
      <c r="I117" s="21">
        <v>51190.600680000003</v>
      </c>
      <c r="J117" s="21">
        <v>1728333.5265400002</v>
      </c>
      <c r="K117" s="21"/>
      <c r="L117" s="21"/>
      <c r="M117" s="21"/>
      <c r="N117" s="21">
        <v>123261.79055999999</v>
      </c>
      <c r="O117" s="21"/>
      <c r="P117" s="21">
        <v>207203.09117999996</v>
      </c>
      <c r="Q117" s="21">
        <v>21078.229870000003</v>
      </c>
      <c r="R117" s="855">
        <v>-1233764.1231099982</v>
      </c>
      <c r="S117" s="2"/>
      <c r="T117" s="24"/>
      <c r="U117" s="4"/>
    </row>
    <row r="118" spans="2:21" x14ac:dyDescent="0.2">
      <c r="B118" s="22" t="s">
        <v>26</v>
      </c>
      <c r="C118" s="21">
        <f t="shared" si="3"/>
        <v>19650811.915619999</v>
      </c>
      <c r="D118" s="21"/>
      <c r="E118" s="102">
        <v>9209907.4806700014</v>
      </c>
      <c r="F118" s="21">
        <v>1960016.7229200001</v>
      </c>
      <c r="G118" s="21">
        <v>1469157.2602199998</v>
      </c>
      <c r="H118" s="21"/>
      <c r="I118" s="21">
        <v>58408.900150000009</v>
      </c>
      <c r="J118" s="21">
        <v>6157657.6078199996</v>
      </c>
      <c r="K118" s="21"/>
      <c r="L118" s="21"/>
      <c r="M118" s="21"/>
      <c r="N118" s="21">
        <v>204819.87816000002</v>
      </c>
      <c r="O118" s="21"/>
      <c r="P118" s="21">
        <v>546598.38759000017</v>
      </c>
      <c r="Q118" s="21">
        <v>44245.678089999994</v>
      </c>
      <c r="R118" s="855">
        <v>1661752.2627100013</v>
      </c>
      <c r="S118" s="2"/>
      <c r="T118" s="24"/>
      <c r="U118" s="4"/>
    </row>
    <row r="119" spans="2:21" x14ac:dyDescent="0.2">
      <c r="B119" s="25" t="s">
        <v>27</v>
      </c>
      <c r="C119" s="21">
        <f t="shared" si="3"/>
        <v>70197284.018279999</v>
      </c>
      <c r="D119" s="21"/>
      <c r="E119" s="102">
        <v>6937187.7764300006</v>
      </c>
      <c r="F119" s="21">
        <v>1705043.6514899998</v>
      </c>
      <c r="G119" s="21">
        <v>7064650.5495299995</v>
      </c>
      <c r="H119" s="21"/>
      <c r="I119" s="21">
        <v>64279.019690000001</v>
      </c>
      <c r="J119" s="21">
        <v>4537171.1084199995</v>
      </c>
      <c r="K119" s="21">
        <v>11000</v>
      </c>
      <c r="L119" s="21">
        <v>101962.299</v>
      </c>
      <c r="M119" s="21"/>
      <c r="N119" s="21">
        <v>212763.51220999999</v>
      </c>
      <c r="O119" s="21">
        <v>44873052.432389989</v>
      </c>
      <c r="P119" s="21">
        <v>4154235.4626100003</v>
      </c>
      <c r="Q119" s="21">
        <v>535938.20651000005</v>
      </c>
      <c r="R119" s="855">
        <v>-45849896.299590006</v>
      </c>
      <c r="S119" s="2"/>
      <c r="T119" s="24"/>
      <c r="U119" s="4"/>
    </row>
    <row r="120" spans="2:21" ht="16.5" x14ac:dyDescent="0.2">
      <c r="B120" s="26" t="s">
        <v>1175</v>
      </c>
      <c r="C120" s="21">
        <f t="shared" si="3"/>
        <v>35147512.630449995</v>
      </c>
      <c r="D120" s="21"/>
      <c r="E120" s="102">
        <v>16931188.601060003</v>
      </c>
      <c r="F120" s="21">
        <v>3689888.4066099995</v>
      </c>
      <c r="G120" s="21">
        <v>2068555.48859</v>
      </c>
      <c r="H120" s="21"/>
      <c r="I120" s="21">
        <v>21183.348200000004</v>
      </c>
      <c r="J120" s="21">
        <v>10355162.880189998</v>
      </c>
      <c r="K120" s="21"/>
      <c r="L120" s="21"/>
      <c r="M120" s="21"/>
      <c r="N120" s="21">
        <v>1251720.59338</v>
      </c>
      <c r="O120" s="21"/>
      <c r="P120" s="21">
        <v>802821.38624000002</v>
      </c>
      <c r="Q120" s="21">
        <v>26991.926179999999</v>
      </c>
      <c r="R120" s="855">
        <v>12980989.800010011</v>
      </c>
      <c r="S120" s="2"/>
      <c r="T120" s="24"/>
      <c r="U120" s="4"/>
    </row>
    <row r="121" spans="2:21" ht="16.5" x14ac:dyDescent="0.2">
      <c r="B121" s="26" t="s">
        <v>1176</v>
      </c>
      <c r="C121" s="21">
        <f t="shared" si="3"/>
        <v>42806431.819090001</v>
      </c>
      <c r="D121" s="21"/>
      <c r="E121" s="102">
        <v>19237265.923930001</v>
      </c>
      <c r="F121" s="21">
        <v>4711999.0041000005</v>
      </c>
      <c r="G121" s="21">
        <v>3390900.4714200003</v>
      </c>
      <c r="H121" s="21"/>
      <c r="I121" s="21">
        <v>69236.704430000013</v>
      </c>
      <c r="J121" s="21">
        <v>11787734.582429999</v>
      </c>
      <c r="K121" s="21"/>
      <c r="L121" s="21"/>
      <c r="M121" s="21"/>
      <c r="N121" s="21">
        <v>2109267.8264499996</v>
      </c>
      <c r="O121" s="21"/>
      <c r="P121" s="21">
        <v>1389781.2054700002</v>
      </c>
      <c r="Q121" s="21">
        <v>110246.10085999999</v>
      </c>
      <c r="R121" s="855">
        <v>2013249.7364799976</v>
      </c>
      <c r="S121" s="2"/>
      <c r="T121" s="24"/>
      <c r="U121" s="4"/>
    </row>
    <row r="122" spans="2:21" x14ac:dyDescent="0.2">
      <c r="B122" s="26" t="s">
        <v>28</v>
      </c>
      <c r="C122" s="21">
        <f t="shared" si="3"/>
        <v>6867752.6563999988</v>
      </c>
      <c r="D122" s="21"/>
      <c r="E122" s="102">
        <v>3181763.2482599998</v>
      </c>
      <c r="F122" s="21">
        <v>787909.68666000012</v>
      </c>
      <c r="G122" s="21">
        <v>461222.23871999996</v>
      </c>
      <c r="H122" s="21"/>
      <c r="I122" s="21">
        <v>16458.404699999999</v>
      </c>
      <c r="J122" s="21">
        <v>2098358.9724900001</v>
      </c>
      <c r="K122" s="21"/>
      <c r="L122" s="21"/>
      <c r="M122" s="21"/>
      <c r="N122" s="21">
        <v>102352.56708999998</v>
      </c>
      <c r="O122" s="21"/>
      <c r="P122" s="21">
        <v>202898.28078</v>
      </c>
      <c r="Q122" s="21">
        <v>16789.257699999998</v>
      </c>
      <c r="R122" s="855">
        <v>-1496521.663209999</v>
      </c>
      <c r="S122" s="2"/>
      <c r="T122" s="24"/>
      <c r="U122" s="4"/>
    </row>
    <row r="123" spans="2:21" x14ac:dyDescent="0.2">
      <c r="B123" s="26" t="s">
        <v>29</v>
      </c>
      <c r="C123" s="21">
        <f t="shared" si="3"/>
        <v>17998763.883719999</v>
      </c>
      <c r="D123" s="21"/>
      <c r="E123" s="102">
        <v>8117347.0551199988</v>
      </c>
      <c r="F123" s="21">
        <v>2132299.947660001</v>
      </c>
      <c r="G123" s="21">
        <v>1384736.3045000003</v>
      </c>
      <c r="H123" s="21"/>
      <c r="I123" s="21">
        <v>50720.091690000001</v>
      </c>
      <c r="J123" s="21">
        <v>5240040.3138499996</v>
      </c>
      <c r="K123" s="21"/>
      <c r="L123" s="21"/>
      <c r="M123" s="21"/>
      <c r="N123" s="21">
        <v>435174.90724999999</v>
      </c>
      <c r="O123" s="21"/>
      <c r="P123" s="21">
        <v>599022.50786999986</v>
      </c>
      <c r="Q123" s="21">
        <v>39422.755779999992</v>
      </c>
      <c r="R123" s="855">
        <v>4457227.5911400057</v>
      </c>
      <c r="S123" s="2"/>
      <c r="T123" s="24"/>
      <c r="U123" s="4"/>
    </row>
    <row r="124" spans="2:21" x14ac:dyDescent="0.2">
      <c r="B124" s="26" t="s">
        <v>30</v>
      </c>
      <c r="C124" s="21">
        <f t="shared" si="3"/>
        <v>6649339.5932800006</v>
      </c>
      <c r="D124" s="21"/>
      <c r="E124" s="102">
        <v>3168897.80559</v>
      </c>
      <c r="F124" s="21">
        <v>659938.10340000002</v>
      </c>
      <c r="G124" s="21">
        <v>743452.15549999988</v>
      </c>
      <c r="H124" s="21"/>
      <c r="I124" s="21">
        <v>50797.179559999997</v>
      </c>
      <c r="J124" s="21">
        <v>1719059.8799400001</v>
      </c>
      <c r="K124" s="21"/>
      <c r="L124" s="21"/>
      <c r="M124" s="21"/>
      <c r="N124" s="21">
        <v>116998.01647000002</v>
      </c>
      <c r="O124" s="21"/>
      <c r="P124" s="21">
        <v>177719.67767</v>
      </c>
      <c r="Q124" s="21">
        <v>12476.775149999999</v>
      </c>
      <c r="R124" s="855">
        <v>-3023652.2190900007</v>
      </c>
      <c r="S124" s="2"/>
      <c r="T124" s="24"/>
      <c r="U124" s="4"/>
    </row>
    <row r="125" spans="2:21" x14ac:dyDescent="0.2">
      <c r="B125" s="26" t="s">
        <v>31</v>
      </c>
      <c r="C125" s="21">
        <f t="shared" si="3"/>
        <v>6996821.8845600002</v>
      </c>
      <c r="D125" s="21"/>
      <c r="E125" s="102">
        <v>2934885.2858299999</v>
      </c>
      <c r="F125" s="21">
        <v>1084794.2519</v>
      </c>
      <c r="G125" s="21">
        <v>597803.24683999992</v>
      </c>
      <c r="H125" s="21"/>
      <c r="I125" s="21">
        <v>16948.640219999997</v>
      </c>
      <c r="J125" s="21">
        <v>2108073.03413</v>
      </c>
      <c r="K125" s="21"/>
      <c r="L125" s="21"/>
      <c r="M125" s="21"/>
      <c r="N125" s="21">
        <v>128664.67708000001</v>
      </c>
      <c r="O125" s="21"/>
      <c r="P125" s="21">
        <v>115536.33152000001</v>
      </c>
      <c r="Q125" s="21">
        <v>10116.41704</v>
      </c>
      <c r="R125" s="855">
        <v>-1102184.6232000003</v>
      </c>
      <c r="S125" s="2"/>
      <c r="T125" s="24"/>
      <c r="U125" s="4"/>
    </row>
    <row r="126" spans="2:21" x14ac:dyDescent="0.2">
      <c r="B126" s="26" t="s">
        <v>32</v>
      </c>
      <c r="C126" s="21">
        <f t="shared" si="3"/>
        <v>39126644.508490004</v>
      </c>
      <c r="D126" s="21"/>
      <c r="E126" s="102">
        <v>16980879.34141</v>
      </c>
      <c r="F126" s="21">
        <v>7098562.9758599978</v>
      </c>
      <c r="G126" s="21">
        <v>2443057.27379</v>
      </c>
      <c r="H126" s="21"/>
      <c r="I126" s="21">
        <v>105407.81184000001</v>
      </c>
      <c r="J126" s="21">
        <v>10697360.03074</v>
      </c>
      <c r="K126" s="21"/>
      <c r="L126" s="21"/>
      <c r="M126" s="21"/>
      <c r="N126" s="21">
        <v>1018418.70774</v>
      </c>
      <c r="O126" s="21"/>
      <c r="P126" s="21">
        <v>724148.84828999999</v>
      </c>
      <c r="Q126" s="21">
        <v>58809.51881999999</v>
      </c>
      <c r="R126" s="855">
        <v>4631309.8954599947</v>
      </c>
      <c r="S126" s="2"/>
      <c r="T126" s="24"/>
      <c r="U126" s="4"/>
    </row>
    <row r="127" spans="2:21" x14ac:dyDescent="0.2">
      <c r="B127" s="26" t="s">
        <v>565</v>
      </c>
      <c r="C127" s="21">
        <f t="shared" si="3"/>
        <v>25402299.228060003</v>
      </c>
      <c r="D127" s="21"/>
      <c r="E127" s="102">
        <v>11815977.788570002</v>
      </c>
      <c r="F127" s="21">
        <v>2637767.1300000004</v>
      </c>
      <c r="G127" s="21">
        <v>1747563.2927500003</v>
      </c>
      <c r="H127" s="21"/>
      <c r="I127" s="21">
        <v>10398.447830000001</v>
      </c>
      <c r="J127" s="21">
        <v>7670856.198619999</v>
      </c>
      <c r="K127" s="21"/>
      <c r="L127" s="21"/>
      <c r="M127" s="21"/>
      <c r="N127" s="21">
        <v>654365.27402000001</v>
      </c>
      <c r="O127" s="21"/>
      <c r="P127" s="21">
        <v>780990.00218000019</v>
      </c>
      <c r="Q127" s="21">
        <v>84381.094089999999</v>
      </c>
      <c r="R127" s="855">
        <v>-1686778.6801200025</v>
      </c>
      <c r="S127" s="2"/>
      <c r="T127" s="24"/>
      <c r="U127" s="4"/>
    </row>
    <row r="128" spans="2:21" x14ac:dyDescent="0.2">
      <c r="B128" s="26" t="s">
        <v>563</v>
      </c>
      <c r="C128" s="21">
        <f t="shared" si="3"/>
        <v>14815017.495269997</v>
      </c>
      <c r="D128" s="21"/>
      <c r="E128" s="102">
        <v>7160813.5619699992</v>
      </c>
      <c r="F128" s="21">
        <v>1703983.6939799997</v>
      </c>
      <c r="G128" s="21">
        <v>1124241.5721999998</v>
      </c>
      <c r="H128" s="21"/>
      <c r="I128" s="21">
        <v>13407.383760000001</v>
      </c>
      <c r="J128" s="21">
        <v>3924221.6603399999</v>
      </c>
      <c r="K128" s="21"/>
      <c r="L128" s="21"/>
      <c r="M128" s="21"/>
      <c r="N128" s="21">
        <v>477572.34985999996</v>
      </c>
      <c r="O128" s="21"/>
      <c r="P128" s="21">
        <v>402872.61341000005</v>
      </c>
      <c r="Q128" s="21">
        <v>7904.6597499999998</v>
      </c>
      <c r="R128" s="855">
        <v>687005.47345000133</v>
      </c>
      <c r="S128" s="2"/>
      <c r="T128" s="24"/>
      <c r="U128" s="4"/>
    </row>
    <row r="129" spans="2:21" x14ac:dyDescent="0.2">
      <c r="B129" s="22" t="s">
        <v>33</v>
      </c>
      <c r="C129" s="21">
        <f t="shared" si="3"/>
        <v>11258466.6468</v>
      </c>
      <c r="D129" s="21"/>
      <c r="E129" s="102">
        <v>4998948.8515499998</v>
      </c>
      <c r="F129" s="21">
        <v>1268790.1264899999</v>
      </c>
      <c r="G129" s="21">
        <v>873885.91003000014</v>
      </c>
      <c r="H129" s="21"/>
      <c r="I129" s="21">
        <v>76728.027130000017</v>
      </c>
      <c r="J129" s="21">
        <v>3330128.6010699999</v>
      </c>
      <c r="K129" s="21"/>
      <c r="L129" s="21"/>
      <c r="M129" s="21"/>
      <c r="N129" s="21">
        <v>464975.29324000003</v>
      </c>
      <c r="O129" s="21"/>
      <c r="P129" s="21">
        <v>232847.88871</v>
      </c>
      <c r="Q129" s="21">
        <v>12161.948579999998</v>
      </c>
      <c r="R129" s="855">
        <v>-52894.369640000165</v>
      </c>
      <c r="S129" s="2"/>
      <c r="T129" s="24"/>
      <c r="U129" s="4"/>
    </row>
    <row r="130" spans="2:21" x14ac:dyDescent="0.2">
      <c r="B130" s="22" t="s">
        <v>34</v>
      </c>
      <c r="C130" s="21">
        <f t="shared" si="3"/>
        <v>7298179.5770500004</v>
      </c>
      <c r="D130" s="21"/>
      <c r="E130" s="102">
        <v>3199594.8495900002</v>
      </c>
      <c r="F130" s="21">
        <v>760064.73683999991</v>
      </c>
      <c r="G130" s="21">
        <v>716707.7175700001</v>
      </c>
      <c r="H130" s="21"/>
      <c r="I130" s="21">
        <v>12456.494269999999</v>
      </c>
      <c r="J130" s="21">
        <v>2231947.7355999998</v>
      </c>
      <c r="K130" s="21"/>
      <c r="L130" s="21"/>
      <c r="M130" s="21"/>
      <c r="N130" s="21">
        <v>246964.21656999999</v>
      </c>
      <c r="O130" s="21"/>
      <c r="P130" s="21">
        <v>113140.59584999998</v>
      </c>
      <c r="Q130" s="21">
        <v>17303.230760000002</v>
      </c>
      <c r="R130" s="855">
        <v>-1988651.4194999998</v>
      </c>
      <c r="S130" s="2"/>
      <c r="T130" s="24"/>
      <c r="U130" s="4"/>
    </row>
    <row r="131" spans="2:21" x14ac:dyDescent="0.2">
      <c r="B131" s="22" t="s">
        <v>35</v>
      </c>
      <c r="C131" s="21">
        <f t="shared" si="3"/>
        <v>4986573.4336499991</v>
      </c>
      <c r="D131" s="21"/>
      <c r="E131" s="102">
        <v>2298682.6665599998</v>
      </c>
      <c r="F131" s="21">
        <v>505439.51322999992</v>
      </c>
      <c r="G131" s="21">
        <v>393936.12086999993</v>
      </c>
      <c r="H131" s="21"/>
      <c r="I131" s="21">
        <v>26652.309840000005</v>
      </c>
      <c r="J131" s="21">
        <v>1315229.7754699998</v>
      </c>
      <c r="K131" s="21"/>
      <c r="L131" s="21"/>
      <c r="M131" s="21"/>
      <c r="N131" s="21">
        <v>326336.21162000007</v>
      </c>
      <c r="O131" s="21"/>
      <c r="P131" s="21">
        <v>120236.84962999998</v>
      </c>
      <c r="Q131" s="21">
        <v>59.986429999999999</v>
      </c>
      <c r="R131" s="855">
        <v>-1624687.1731699989</v>
      </c>
      <c r="S131" s="2"/>
      <c r="T131" s="24"/>
      <c r="U131" s="4"/>
    </row>
    <row r="132" spans="2:21" x14ac:dyDescent="0.2">
      <c r="B132" s="22" t="s">
        <v>36</v>
      </c>
      <c r="C132" s="21">
        <f t="shared" si="3"/>
        <v>31315157.602120001</v>
      </c>
      <c r="D132" s="21"/>
      <c r="E132" s="102">
        <v>14046743.250530001</v>
      </c>
      <c r="F132" s="21">
        <v>3738413.60739</v>
      </c>
      <c r="G132" s="21">
        <v>1820145.5974300003</v>
      </c>
      <c r="H132" s="21"/>
      <c r="I132" s="21">
        <v>28568.612419999998</v>
      </c>
      <c r="J132" s="21">
        <v>9687400.8090999983</v>
      </c>
      <c r="K132" s="21"/>
      <c r="L132" s="21"/>
      <c r="M132" s="21"/>
      <c r="N132" s="21">
        <v>876141.86593000009</v>
      </c>
      <c r="O132" s="21"/>
      <c r="P132" s="21">
        <v>1018340.41504</v>
      </c>
      <c r="Q132" s="21">
        <v>99403.444280000011</v>
      </c>
      <c r="R132" s="855">
        <v>9395558.8518400006</v>
      </c>
      <c r="S132" s="2"/>
      <c r="T132" s="24"/>
      <c r="U132" s="4"/>
    </row>
    <row r="133" spans="2:21" x14ac:dyDescent="0.2">
      <c r="B133" s="22" t="s">
        <v>37</v>
      </c>
      <c r="C133" s="21">
        <f t="shared" si="3"/>
        <v>5140484.4585499996</v>
      </c>
      <c r="D133" s="21"/>
      <c r="E133" s="102">
        <v>2375262.4378100005</v>
      </c>
      <c r="F133" s="21">
        <v>498686.75435</v>
      </c>
      <c r="G133" s="21">
        <v>384237.51170999999</v>
      </c>
      <c r="H133" s="21"/>
      <c r="I133" s="21">
        <v>38521.735850000005</v>
      </c>
      <c r="J133" s="21">
        <v>1621395.7954300004</v>
      </c>
      <c r="K133" s="21"/>
      <c r="L133" s="21"/>
      <c r="M133" s="21"/>
      <c r="N133" s="21">
        <v>94880.703049999996</v>
      </c>
      <c r="O133" s="21"/>
      <c r="P133" s="21">
        <v>101350.27373999998</v>
      </c>
      <c r="Q133" s="21">
        <v>26149.246610000002</v>
      </c>
      <c r="R133" s="855">
        <v>-295093.1640599994</v>
      </c>
      <c r="S133" s="2"/>
      <c r="T133" s="24"/>
      <c r="U133" s="4"/>
    </row>
    <row r="134" spans="2:21" x14ac:dyDescent="0.2">
      <c r="B134" s="22" t="s">
        <v>38</v>
      </c>
      <c r="C134" s="21">
        <f t="shared" si="3"/>
        <v>14969059.214419996</v>
      </c>
      <c r="D134" s="21"/>
      <c r="E134" s="102">
        <v>6325127.0630499991</v>
      </c>
      <c r="F134" s="21">
        <v>1719008.4995899999</v>
      </c>
      <c r="G134" s="21">
        <v>1227157.7092899997</v>
      </c>
      <c r="H134" s="21"/>
      <c r="I134" s="21">
        <v>32217.953160000001</v>
      </c>
      <c r="J134" s="21">
        <v>4685231.7738199998</v>
      </c>
      <c r="K134" s="21"/>
      <c r="L134" s="21"/>
      <c r="M134" s="21"/>
      <c r="N134" s="21">
        <v>532148.12547999993</v>
      </c>
      <c r="O134" s="21"/>
      <c r="P134" s="21">
        <v>421914.66862999997</v>
      </c>
      <c r="Q134" s="21">
        <v>26253.421399999996</v>
      </c>
      <c r="R134" s="855">
        <v>-992272.43691999651</v>
      </c>
      <c r="S134" s="2"/>
      <c r="T134" s="24"/>
      <c r="U134" s="4"/>
    </row>
    <row r="135" spans="2:21" x14ac:dyDescent="0.2">
      <c r="B135" s="22" t="s">
        <v>39</v>
      </c>
      <c r="C135" s="21">
        <f t="shared" si="3"/>
        <v>8832325.6343599986</v>
      </c>
      <c r="D135" s="21"/>
      <c r="E135" s="102">
        <v>4010051.1581399995</v>
      </c>
      <c r="F135" s="21">
        <v>955756.83702999982</v>
      </c>
      <c r="G135" s="21">
        <v>748277.90064999985</v>
      </c>
      <c r="H135" s="21"/>
      <c r="I135" s="21">
        <v>14445.34403</v>
      </c>
      <c r="J135" s="21">
        <v>2479228.1437599994</v>
      </c>
      <c r="K135" s="21"/>
      <c r="L135" s="21"/>
      <c r="M135" s="21"/>
      <c r="N135" s="21">
        <v>389784.34928000002</v>
      </c>
      <c r="O135" s="21"/>
      <c r="P135" s="21">
        <v>229852.50493999998</v>
      </c>
      <c r="Q135" s="21">
        <v>4929.39653</v>
      </c>
      <c r="R135" s="855">
        <v>6408893.5967699997</v>
      </c>
      <c r="S135" s="2"/>
      <c r="T135" s="24"/>
      <c r="U135" s="4"/>
    </row>
    <row r="136" spans="2:21" x14ac:dyDescent="0.2">
      <c r="B136" s="22" t="s">
        <v>40</v>
      </c>
      <c r="C136" s="21">
        <f t="shared" si="3"/>
        <v>7022695.1459400002</v>
      </c>
      <c r="D136" s="21"/>
      <c r="E136" s="102">
        <v>3500358.1309099998</v>
      </c>
      <c r="F136" s="21">
        <v>678461.86008000001</v>
      </c>
      <c r="G136" s="21">
        <v>524336.90960000001</v>
      </c>
      <c r="H136" s="21"/>
      <c r="I136" s="21">
        <v>19450.351469999998</v>
      </c>
      <c r="J136" s="21">
        <v>1422144.3736399999</v>
      </c>
      <c r="K136" s="21"/>
      <c r="L136" s="21"/>
      <c r="M136" s="21"/>
      <c r="N136" s="21">
        <v>723856.41872000007</v>
      </c>
      <c r="O136" s="21"/>
      <c r="P136" s="21">
        <v>149025.57178000006</v>
      </c>
      <c r="Q136" s="21">
        <v>5061.5297399999999</v>
      </c>
      <c r="R136" s="855">
        <v>1711150.4202399999</v>
      </c>
      <c r="S136" s="2"/>
      <c r="T136" s="24"/>
      <c r="U136" s="4"/>
    </row>
    <row r="137" spans="2:21" x14ac:dyDescent="0.2">
      <c r="B137" s="22" t="s">
        <v>41</v>
      </c>
      <c r="C137" s="21">
        <f t="shared" si="3"/>
        <v>8884047.4403500017</v>
      </c>
      <c r="D137" s="21"/>
      <c r="E137" s="102">
        <v>3873022.5314600002</v>
      </c>
      <c r="F137" s="21">
        <v>1142987.8586100002</v>
      </c>
      <c r="G137" s="21">
        <v>641740.76367000025</v>
      </c>
      <c r="H137" s="21"/>
      <c r="I137" s="21">
        <v>31063.213200000002</v>
      </c>
      <c r="J137" s="21">
        <v>2830730.1226299996</v>
      </c>
      <c r="K137" s="21"/>
      <c r="L137" s="21"/>
      <c r="M137" s="21"/>
      <c r="N137" s="21">
        <v>139596.17868000001</v>
      </c>
      <c r="O137" s="21"/>
      <c r="P137" s="21">
        <v>217616.29988000006</v>
      </c>
      <c r="Q137" s="21">
        <v>7290.4722199999997</v>
      </c>
      <c r="R137" s="855">
        <v>2249793.1438199989</v>
      </c>
      <c r="S137" s="2"/>
      <c r="T137" s="24"/>
      <c r="U137" s="4"/>
    </row>
    <row r="138" spans="2:21" x14ac:dyDescent="0.2">
      <c r="B138" s="22" t="s">
        <v>42</v>
      </c>
      <c r="C138" s="21">
        <f t="shared" si="3"/>
        <v>13437229.7961</v>
      </c>
      <c r="D138" s="21"/>
      <c r="E138" s="102">
        <v>5704825.0113499993</v>
      </c>
      <c r="F138" s="21">
        <v>1733387.9552699998</v>
      </c>
      <c r="G138" s="21">
        <v>1112662.5118199997</v>
      </c>
      <c r="H138" s="21"/>
      <c r="I138" s="21">
        <v>26230.10859</v>
      </c>
      <c r="J138" s="21">
        <v>4004825.7240500003</v>
      </c>
      <c r="K138" s="21"/>
      <c r="L138" s="21"/>
      <c r="M138" s="21"/>
      <c r="N138" s="21">
        <v>411042.82073000004</v>
      </c>
      <c r="O138" s="21"/>
      <c r="P138" s="21">
        <v>409127.63666999998</v>
      </c>
      <c r="Q138" s="21">
        <v>35128.027620000008</v>
      </c>
      <c r="R138" s="855">
        <v>-1104621.9415200017</v>
      </c>
      <c r="S138" s="2"/>
      <c r="T138" s="24"/>
      <c r="U138" s="4"/>
    </row>
    <row r="139" spans="2:21" x14ac:dyDescent="0.2">
      <c r="B139" s="22" t="s">
        <v>43</v>
      </c>
      <c r="C139" s="21">
        <f t="shared" si="3"/>
        <v>15932621.294950001</v>
      </c>
      <c r="D139" s="21"/>
      <c r="E139" s="102">
        <v>7453507.8995700004</v>
      </c>
      <c r="F139" s="21">
        <v>1830731.8326099997</v>
      </c>
      <c r="G139" s="21">
        <v>1479899.0653499998</v>
      </c>
      <c r="H139" s="21"/>
      <c r="I139" s="21">
        <v>101382.96668000003</v>
      </c>
      <c r="J139" s="21">
        <v>4185645.8727500006</v>
      </c>
      <c r="K139" s="21"/>
      <c r="L139" s="21"/>
      <c r="M139" s="21"/>
      <c r="N139" s="21">
        <v>522571.69871999999</v>
      </c>
      <c r="O139" s="21"/>
      <c r="P139" s="21">
        <v>333740.91564000002</v>
      </c>
      <c r="Q139" s="21">
        <v>25141.04363</v>
      </c>
      <c r="R139" s="855">
        <v>-1763494.8037900012</v>
      </c>
      <c r="S139" s="2"/>
      <c r="T139" s="24"/>
      <c r="U139" s="4"/>
    </row>
    <row r="140" spans="2:21" x14ac:dyDescent="0.2">
      <c r="B140" s="22" t="s">
        <v>44</v>
      </c>
      <c r="C140" s="21">
        <f t="shared" si="3"/>
        <v>4785139.5904499991</v>
      </c>
      <c r="D140" s="21"/>
      <c r="E140" s="102">
        <v>2596298.8238399997</v>
      </c>
      <c r="F140" s="21">
        <v>392702.52457000001</v>
      </c>
      <c r="G140" s="21">
        <v>308858.85941999999</v>
      </c>
      <c r="H140" s="21"/>
      <c r="I140" s="21">
        <v>7620.8901500000002</v>
      </c>
      <c r="J140" s="21">
        <v>1245783.4859200001</v>
      </c>
      <c r="K140" s="21"/>
      <c r="L140" s="21"/>
      <c r="M140" s="21"/>
      <c r="N140" s="21">
        <v>94220.978800000012</v>
      </c>
      <c r="O140" s="21"/>
      <c r="P140" s="21">
        <v>127654.22430000002</v>
      </c>
      <c r="Q140" s="21">
        <v>11999.803450000001</v>
      </c>
      <c r="R140" s="855">
        <v>-801845.51334999921</v>
      </c>
      <c r="S140" s="2"/>
      <c r="T140" s="24"/>
      <c r="U140" s="4"/>
    </row>
    <row r="141" spans="2:21" x14ac:dyDescent="0.2">
      <c r="B141" s="22" t="s">
        <v>45</v>
      </c>
      <c r="C141" s="21">
        <f t="shared" si="3"/>
        <v>15332991.780890001</v>
      </c>
      <c r="D141" s="21"/>
      <c r="E141" s="102">
        <v>6563500.934249999</v>
      </c>
      <c r="F141" s="21">
        <v>1616834.5186699999</v>
      </c>
      <c r="G141" s="21">
        <v>1441202.3598300002</v>
      </c>
      <c r="H141" s="21"/>
      <c r="I141" s="21">
        <v>62074.783640000001</v>
      </c>
      <c r="J141" s="21">
        <v>4718016.3692100001</v>
      </c>
      <c r="K141" s="21"/>
      <c r="L141" s="21"/>
      <c r="M141" s="21"/>
      <c r="N141" s="21">
        <v>439897.48238000006</v>
      </c>
      <c r="O141" s="21"/>
      <c r="P141" s="21">
        <v>479688.09062999999</v>
      </c>
      <c r="Q141" s="21">
        <v>11777.242279999997</v>
      </c>
      <c r="R141" s="855">
        <v>1189507.7899099998</v>
      </c>
      <c r="S141" s="2"/>
      <c r="T141" s="24"/>
      <c r="U141" s="4"/>
    </row>
    <row r="142" spans="2:21" x14ac:dyDescent="0.2">
      <c r="B142" s="22" t="s">
        <v>46</v>
      </c>
      <c r="C142" s="21">
        <f t="shared" si="3"/>
        <v>3167306.4401599993</v>
      </c>
      <c r="D142" s="21"/>
      <c r="E142" s="102">
        <v>1584136.2229300004</v>
      </c>
      <c r="F142" s="21">
        <v>298250.24713999999</v>
      </c>
      <c r="G142" s="21">
        <v>298597.33759999997</v>
      </c>
      <c r="H142" s="21"/>
      <c r="I142" s="21">
        <v>6217.76883</v>
      </c>
      <c r="J142" s="21">
        <v>864147.59525999997</v>
      </c>
      <c r="K142" s="21"/>
      <c r="L142" s="21"/>
      <c r="M142" s="21"/>
      <c r="N142" s="21">
        <v>43309.387159999998</v>
      </c>
      <c r="O142" s="21"/>
      <c r="P142" s="21">
        <v>71647.173160000006</v>
      </c>
      <c r="Q142" s="21">
        <v>1000.7080800000001</v>
      </c>
      <c r="R142" s="855">
        <v>-915787.72642999981</v>
      </c>
      <c r="S142" s="2"/>
      <c r="T142" s="24"/>
      <c r="U142" s="4"/>
    </row>
    <row r="143" spans="2:21" x14ac:dyDescent="0.2">
      <c r="B143" s="22" t="s">
        <v>47</v>
      </c>
      <c r="C143" s="21">
        <f t="shared" si="3"/>
        <v>13203997.967230001</v>
      </c>
      <c r="D143" s="21"/>
      <c r="E143" s="102">
        <v>5926322.9431799995</v>
      </c>
      <c r="F143" s="21">
        <v>1556088.3821100001</v>
      </c>
      <c r="G143" s="21">
        <v>889221.17796</v>
      </c>
      <c r="H143" s="21"/>
      <c r="I143" s="21">
        <v>25053.997960000001</v>
      </c>
      <c r="J143" s="21">
        <v>4226201.88466</v>
      </c>
      <c r="K143" s="21"/>
      <c r="L143" s="21"/>
      <c r="M143" s="21"/>
      <c r="N143" s="21">
        <v>282648.33688999998</v>
      </c>
      <c r="O143" s="21"/>
      <c r="P143" s="21">
        <v>274273.34583999997</v>
      </c>
      <c r="Q143" s="21">
        <v>24187.89863</v>
      </c>
      <c r="R143" s="855">
        <v>-2599824.8730300032</v>
      </c>
      <c r="S143" s="2"/>
      <c r="T143" s="24"/>
      <c r="U143" s="4"/>
    </row>
    <row r="144" spans="2:21" x14ac:dyDescent="0.2">
      <c r="B144" s="22" t="s">
        <v>48</v>
      </c>
      <c r="C144" s="21">
        <f t="shared" si="3"/>
        <v>9309063.3160199989</v>
      </c>
      <c r="D144" s="21"/>
      <c r="E144" s="102">
        <v>4534752.8191599986</v>
      </c>
      <c r="F144" s="21">
        <v>786210.63629000005</v>
      </c>
      <c r="G144" s="21">
        <v>466924.46120000014</v>
      </c>
      <c r="H144" s="21"/>
      <c r="I144" s="21">
        <v>29394.16444</v>
      </c>
      <c r="J144" s="21">
        <v>3032643.1576500004</v>
      </c>
      <c r="K144" s="21"/>
      <c r="L144" s="21"/>
      <c r="M144" s="21"/>
      <c r="N144" s="21">
        <v>258447.73133000001</v>
      </c>
      <c r="O144" s="21"/>
      <c r="P144" s="21">
        <v>145170.60402</v>
      </c>
      <c r="Q144" s="21">
        <v>55519.741929999989</v>
      </c>
      <c r="R144" s="855">
        <v>-3114921.8626699988</v>
      </c>
      <c r="S144" s="2"/>
      <c r="T144" s="24"/>
      <c r="U144" s="4"/>
    </row>
    <row r="145" spans="2:28" x14ac:dyDescent="0.2">
      <c r="B145" s="22" t="s">
        <v>49</v>
      </c>
      <c r="C145" s="21">
        <f t="shared" si="3"/>
        <v>10206096.268720001</v>
      </c>
      <c r="D145" s="21"/>
      <c r="E145" s="102">
        <v>5092900.0935500003</v>
      </c>
      <c r="F145" s="21">
        <v>1040321.1373600001</v>
      </c>
      <c r="G145" s="21">
        <v>750318.84943000018</v>
      </c>
      <c r="H145" s="21"/>
      <c r="I145" s="21">
        <v>16215.987419999998</v>
      </c>
      <c r="J145" s="21">
        <v>2745880.8801100007</v>
      </c>
      <c r="K145" s="21"/>
      <c r="L145" s="21"/>
      <c r="M145" s="21"/>
      <c r="N145" s="21">
        <v>262934.31300000002</v>
      </c>
      <c r="O145" s="21"/>
      <c r="P145" s="21">
        <v>232815.04545999999</v>
      </c>
      <c r="Q145" s="21">
        <v>64709.962390000001</v>
      </c>
      <c r="R145" s="855">
        <v>-2635115.6842900012</v>
      </c>
      <c r="S145" s="2"/>
      <c r="T145" s="24"/>
      <c r="U145" s="4"/>
    </row>
    <row r="146" spans="2:28" ht="15.75" thickBot="1" x14ac:dyDescent="0.25">
      <c r="B146" s="22" t="s">
        <v>50</v>
      </c>
      <c r="C146" s="21">
        <f t="shared" si="3"/>
        <v>4539061.354150001</v>
      </c>
      <c r="D146" s="21"/>
      <c r="E146" s="102">
        <v>2030308.7416400004</v>
      </c>
      <c r="F146" s="21">
        <v>509207.42114000011</v>
      </c>
      <c r="G146" s="21">
        <v>411343.78645999997</v>
      </c>
      <c r="H146" s="21"/>
      <c r="I146" s="21">
        <v>27709.239249999999</v>
      </c>
      <c r="J146" s="21">
        <v>1272910.0615600003</v>
      </c>
      <c r="K146" s="21"/>
      <c r="L146" s="21"/>
      <c r="M146" s="21"/>
      <c r="N146" s="21">
        <v>144304.08348000003</v>
      </c>
      <c r="O146" s="21"/>
      <c r="P146" s="21">
        <v>130532.34246000003</v>
      </c>
      <c r="Q146" s="21">
        <v>12745.678159999998</v>
      </c>
      <c r="R146" s="855">
        <v>373021.46679999866</v>
      </c>
      <c r="S146" s="2"/>
      <c r="T146" s="24"/>
      <c r="U146" s="4"/>
    </row>
    <row r="147" spans="2:28" ht="6" customHeight="1" thickTop="1" x14ac:dyDescent="0.2">
      <c r="B147" s="27"/>
      <c r="C147" s="28"/>
      <c r="D147" s="28"/>
      <c r="E147" s="28"/>
      <c r="F147" s="28"/>
      <c r="G147" s="28"/>
      <c r="H147" s="28"/>
      <c r="I147" s="28"/>
      <c r="J147" s="28"/>
      <c r="K147" s="28"/>
      <c r="L147" s="28"/>
      <c r="M147" s="28"/>
      <c r="N147" s="28"/>
      <c r="O147" s="28"/>
      <c r="P147" s="28"/>
      <c r="Q147" s="28"/>
      <c r="R147" s="28"/>
      <c r="S147" s="2"/>
      <c r="T147" s="24"/>
      <c r="U147" s="4"/>
    </row>
    <row r="148" spans="2:28" ht="12.75" customHeight="1" x14ac:dyDescent="0.2">
      <c r="B148" s="946" t="s">
        <v>541</v>
      </c>
      <c r="C148" s="946"/>
      <c r="D148" s="946"/>
      <c r="E148" s="946"/>
      <c r="F148" s="946"/>
      <c r="G148" s="946"/>
      <c r="H148" s="946"/>
      <c r="I148" s="946"/>
      <c r="J148" s="946"/>
      <c r="K148" s="946"/>
      <c r="L148" s="946"/>
      <c r="M148" s="946"/>
      <c r="N148" s="946"/>
      <c r="O148" s="946"/>
      <c r="P148" s="946"/>
      <c r="Q148" s="946"/>
      <c r="R148" s="946"/>
      <c r="S148" s="2"/>
      <c r="T148" s="24"/>
      <c r="U148" s="4"/>
    </row>
    <row r="149" spans="2:28" x14ac:dyDescent="0.2">
      <c r="B149" s="1079" t="s">
        <v>575</v>
      </c>
      <c r="C149" s="1079"/>
      <c r="D149" s="1079"/>
      <c r="E149" s="1079"/>
      <c r="F149" s="1079"/>
      <c r="G149" s="1079"/>
      <c r="H149" s="1079"/>
      <c r="I149" s="1079"/>
      <c r="J149" s="1079"/>
      <c r="K149" s="1079"/>
      <c r="L149" s="1079"/>
      <c r="M149" s="1079"/>
      <c r="N149" s="1079"/>
      <c r="O149" s="1079"/>
      <c r="P149" s="1079"/>
      <c r="Q149" s="1079"/>
      <c r="R149" s="1079"/>
      <c r="S149" s="118"/>
      <c r="T149" s="118"/>
      <c r="U149" s="118"/>
      <c r="V149" s="118"/>
      <c r="W149" s="118"/>
      <c r="X149" s="118"/>
      <c r="Y149" s="118"/>
      <c r="Z149" s="118"/>
      <c r="AA149" s="118"/>
      <c r="AB149" s="118"/>
    </row>
    <row r="150" spans="2:28" x14ac:dyDescent="0.2">
      <c r="B150" s="1079" t="s">
        <v>1177</v>
      </c>
      <c r="C150" s="1079"/>
      <c r="D150" s="1079"/>
      <c r="E150" s="1079"/>
      <c r="F150" s="1079"/>
      <c r="G150" s="1079"/>
      <c r="H150" s="1079"/>
      <c r="I150" s="1079"/>
      <c r="J150" s="1079"/>
      <c r="K150" s="1079"/>
      <c r="L150" s="1079"/>
      <c r="M150" s="1079"/>
      <c r="N150" s="1079"/>
      <c r="O150" s="1079"/>
      <c r="P150" s="1079"/>
      <c r="Q150" s="1079"/>
      <c r="R150" s="1079"/>
      <c r="S150" s="118"/>
      <c r="T150" s="118"/>
      <c r="U150" s="118"/>
      <c r="V150" s="118"/>
      <c r="W150" s="118"/>
      <c r="X150" s="118"/>
      <c r="Y150" s="118"/>
      <c r="Z150" s="118"/>
      <c r="AA150" s="118"/>
      <c r="AB150" s="118"/>
    </row>
    <row r="151" spans="2:28" x14ac:dyDescent="0.2">
      <c r="B151" s="925" t="s">
        <v>1372</v>
      </c>
      <c r="C151" s="925"/>
      <c r="D151" s="925"/>
      <c r="E151" s="925"/>
      <c r="F151" s="925"/>
      <c r="G151" s="925"/>
      <c r="H151" s="925"/>
      <c r="I151" s="925"/>
      <c r="J151" s="925"/>
      <c r="K151" s="925"/>
      <c r="L151" s="925"/>
      <c r="M151" s="925"/>
      <c r="N151" s="925"/>
      <c r="O151" s="925"/>
      <c r="P151" s="925"/>
      <c r="Q151" s="925"/>
      <c r="R151" s="925"/>
      <c r="S151" s="30"/>
      <c r="T151" s="31"/>
      <c r="U151" s="32"/>
      <c r="V151" s="31"/>
      <c r="W151" s="31"/>
      <c r="X151" s="31"/>
    </row>
    <row r="152" spans="2:28" x14ac:dyDescent="0.2">
      <c r="B152" s="931" t="s">
        <v>1277</v>
      </c>
      <c r="C152" s="931"/>
      <c r="D152" s="931"/>
      <c r="E152" s="931"/>
      <c r="F152" s="931"/>
      <c r="G152" s="931"/>
      <c r="H152" s="931"/>
      <c r="I152" s="931"/>
      <c r="J152" s="931"/>
      <c r="K152" s="931"/>
      <c r="L152" s="931"/>
      <c r="M152" s="931"/>
      <c r="N152" s="931"/>
      <c r="O152" s="931"/>
      <c r="P152" s="931"/>
      <c r="Q152" s="931"/>
      <c r="R152" s="931"/>
      <c r="S152" s="2"/>
      <c r="U152" s="4"/>
    </row>
    <row r="153" spans="2:28" x14ac:dyDescent="0.2">
      <c r="B153" s="931" t="s">
        <v>1375</v>
      </c>
      <c r="C153" s="931"/>
      <c r="D153" s="931"/>
      <c r="E153" s="931"/>
      <c r="F153" s="931"/>
      <c r="G153" s="931"/>
      <c r="H153" s="931"/>
      <c r="I153" s="931"/>
      <c r="J153" s="931"/>
      <c r="K153" s="931"/>
      <c r="L153" s="931"/>
      <c r="M153" s="931"/>
      <c r="N153" s="931"/>
      <c r="O153" s="931"/>
      <c r="P153" s="931"/>
      <c r="Q153" s="931"/>
      <c r="R153" s="931"/>
      <c r="S153" s="2"/>
      <c r="U153" s="4"/>
    </row>
    <row r="154" spans="2:28" x14ac:dyDescent="0.2">
      <c r="B154" s="1227" t="s">
        <v>571</v>
      </c>
      <c r="C154" s="1227"/>
      <c r="D154" s="1227"/>
      <c r="E154" s="1227"/>
      <c r="F154" s="1227"/>
      <c r="G154" s="1227"/>
      <c r="H154" s="1227"/>
      <c r="I154" s="1227"/>
      <c r="J154" s="1227"/>
      <c r="K154" s="1227"/>
      <c r="L154" s="1227"/>
      <c r="M154" s="1227"/>
      <c r="N154" s="1227"/>
      <c r="O154" s="1227"/>
      <c r="P154" s="1227"/>
      <c r="Q154" s="1227"/>
      <c r="R154" s="1227"/>
      <c r="S154" s="2"/>
      <c r="U154" s="4"/>
    </row>
    <row r="155" spans="2:28" x14ac:dyDescent="0.2">
      <c r="S155" s="2"/>
      <c r="U155" s="4"/>
    </row>
    <row r="161" x14ac:dyDescent="0.2"/>
  </sheetData>
  <mergeCells count="48">
    <mergeCell ref="B153:R153"/>
    <mergeCell ref="A2:L2"/>
    <mergeCell ref="A3:L3"/>
    <mergeCell ref="A5:B7"/>
    <mergeCell ref="C5:C7"/>
    <mergeCell ref="E5:F6"/>
    <mergeCell ref="G5:G7"/>
    <mergeCell ref="I5:I7"/>
    <mergeCell ref="J5:J7"/>
    <mergeCell ref="K5:K7"/>
    <mergeCell ref="L5:L7"/>
    <mergeCell ref="B48:B49"/>
    <mergeCell ref="C48:C49"/>
    <mergeCell ref="E48:F48"/>
    <mergeCell ref="I48:N48"/>
    <mergeCell ref="B42:L42"/>
    <mergeCell ref="B46:N46"/>
    <mergeCell ref="B154:R154"/>
    <mergeCell ref="B150:R150"/>
    <mergeCell ref="O104:O107"/>
    <mergeCell ref="P104:P107"/>
    <mergeCell ref="Q104:Q107"/>
    <mergeCell ref="C102:C107"/>
    <mergeCell ref="B148:R148"/>
    <mergeCell ref="B149:R149"/>
    <mergeCell ref="B152:R152"/>
    <mergeCell ref="B102:B107"/>
    <mergeCell ref="E102:G103"/>
    <mergeCell ref="I102:L103"/>
    <mergeCell ref="N102:Q103"/>
    <mergeCell ref="R102:R107"/>
    <mergeCell ref="E104:E107"/>
    <mergeCell ref="F104:F107"/>
    <mergeCell ref="B90:N90"/>
    <mergeCell ref="B94:N94"/>
    <mergeCell ref="B96:N96"/>
    <mergeCell ref="B151:R151"/>
    <mergeCell ref="B100:R100"/>
    <mergeCell ref="G104:G107"/>
    <mergeCell ref="I104:I107"/>
    <mergeCell ref="J104:J107"/>
    <mergeCell ref="K104:K107"/>
    <mergeCell ref="L104:L107"/>
    <mergeCell ref="N104:N107"/>
    <mergeCell ref="B91:N91"/>
    <mergeCell ref="B92:N92"/>
    <mergeCell ref="B93:N93"/>
    <mergeCell ref="B95:N95"/>
  </mergeCells>
  <pageMargins left="0.15748031496062992" right="0.15748031496062992" top="0.74803149606299213" bottom="0.74803149606299213" header="0.31496062992125984" footer="0.31496062992125984"/>
  <pageSetup scale="65" orientation="landscape"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AB164"/>
  <sheetViews>
    <sheetView showGridLines="0" workbookViewId="0"/>
  </sheetViews>
  <sheetFormatPr baseColWidth="10" defaultColWidth="0" defaultRowHeight="15" zeroHeight="1" x14ac:dyDescent="0.2"/>
  <cols>
    <col min="1" max="1" width="1.7109375" style="8" customWidth="1"/>
    <col min="2" max="2" width="55" style="8" customWidth="1"/>
    <col min="3" max="3" width="15.7109375" style="8" bestFit="1" customWidth="1"/>
    <col min="4" max="6" width="20.140625" style="8" customWidth="1"/>
    <col min="7" max="7" width="2.7109375" style="8" customWidth="1"/>
    <col min="8" max="11" width="20.140625" style="8" customWidth="1"/>
    <col min="12" max="12" width="11.42578125" style="8" customWidth="1"/>
    <col min="13" max="13" width="2.85546875" style="8" customWidth="1"/>
    <col min="14" max="14" width="14.7109375" style="8" customWidth="1"/>
    <col min="15" max="19" width="11.42578125" style="8" customWidth="1"/>
    <col min="20" max="28" width="0" style="8" hidden="1" customWidth="1"/>
    <col min="29" max="16384" width="11.42578125" style="8" hidden="1"/>
  </cols>
  <sheetData>
    <row r="1" spans="1:28" s="59" customFormat="1" ht="15" customHeight="1" x14ac:dyDescent="0.2">
      <c r="B1" s="60"/>
      <c r="C1" s="61"/>
      <c r="D1" s="61"/>
      <c r="E1" s="61"/>
      <c r="F1" s="61"/>
      <c r="G1" s="61"/>
      <c r="H1" s="61"/>
      <c r="I1" s="61"/>
      <c r="J1" s="61"/>
      <c r="K1" s="61"/>
    </row>
    <row r="2" spans="1:28" s="5" customFormat="1" ht="15" customHeight="1" x14ac:dyDescent="0.2">
      <c r="A2" s="914" t="s">
        <v>577</v>
      </c>
      <c r="B2" s="914"/>
      <c r="C2" s="914"/>
      <c r="D2" s="914"/>
      <c r="E2" s="914"/>
      <c r="F2" s="914"/>
      <c r="G2" s="914"/>
      <c r="H2" s="914"/>
      <c r="I2" s="914"/>
      <c r="J2" s="914"/>
      <c r="K2" s="914"/>
      <c r="L2" s="629"/>
      <c r="M2" s="629"/>
      <c r="N2" s="629"/>
      <c r="O2" s="629"/>
      <c r="P2" s="629"/>
      <c r="Q2" s="629"/>
      <c r="R2" s="629"/>
      <c r="S2" s="629"/>
      <c r="T2" s="629"/>
      <c r="U2" s="629"/>
      <c r="V2" s="629"/>
      <c r="W2" s="629"/>
      <c r="X2" s="629"/>
      <c r="Y2" s="629"/>
      <c r="Z2" s="629"/>
      <c r="AA2" s="629"/>
      <c r="AB2" s="629"/>
    </row>
    <row r="3" spans="1:28" s="634" customFormat="1" ht="35.1" customHeight="1" x14ac:dyDescent="0.2">
      <c r="A3" s="1121" t="s">
        <v>1332</v>
      </c>
      <c r="B3" s="915"/>
      <c r="C3" s="915"/>
      <c r="D3" s="915"/>
      <c r="E3" s="915"/>
      <c r="F3" s="915"/>
      <c r="G3" s="915"/>
      <c r="H3" s="915"/>
      <c r="I3" s="915"/>
      <c r="J3" s="915"/>
      <c r="K3" s="915"/>
    </row>
    <row r="4" spans="1:28" s="634" customFormat="1" ht="10.5" customHeight="1" thickBot="1" x14ac:dyDescent="0.25">
      <c r="A4" s="874"/>
      <c r="B4" s="635"/>
      <c r="C4" s="635"/>
      <c r="D4" s="635"/>
      <c r="E4" s="635"/>
      <c r="F4" s="635"/>
      <c r="G4" s="635"/>
      <c r="H4" s="635"/>
      <c r="I4" s="635"/>
      <c r="J4" s="635"/>
      <c r="K4" s="635"/>
    </row>
    <row r="5" spans="1:28" ht="12.75" customHeight="1" thickTop="1" thickBot="1" x14ac:dyDescent="0.25">
      <c r="A5" s="916" t="s">
        <v>53</v>
      </c>
      <c r="B5" s="916"/>
      <c r="C5" s="917" t="s">
        <v>235</v>
      </c>
      <c r="D5" s="918" t="s">
        <v>140</v>
      </c>
      <c r="E5" s="918"/>
      <c r="F5" s="920" t="s">
        <v>236</v>
      </c>
      <c r="G5" s="849"/>
      <c r="H5" s="917" t="s">
        <v>237</v>
      </c>
      <c r="I5" s="917" t="s">
        <v>238</v>
      </c>
      <c r="J5" s="917" t="s">
        <v>239</v>
      </c>
      <c r="K5" s="921" t="s">
        <v>18</v>
      </c>
    </row>
    <row r="6" spans="1:28" ht="16.5" thickTop="1" thickBot="1" x14ac:dyDescent="0.25">
      <c r="A6" s="916"/>
      <c r="B6" s="916"/>
      <c r="C6" s="917"/>
      <c r="D6" s="919"/>
      <c r="E6" s="919"/>
      <c r="F6" s="920"/>
      <c r="G6" s="851"/>
      <c r="H6" s="917"/>
      <c r="I6" s="917"/>
      <c r="J6" s="917"/>
      <c r="K6" s="922"/>
    </row>
    <row r="7" spans="1:28" ht="26.25" customHeight="1" thickTop="1" thickBot="1" x14ac:dyDescent="0.25">
      <c r="A7" s="916"/>
      <c r="B7" s="916"/>
      <c r="C7" s="917"/>
      <c r="D7" s="345" t="s">
        <v>240</v>
      </c>
      <c r="E7" s="345" t="s">
        <v>241</v>
      </c>
      <c r="F7" s="920"/>
      <c r="G7" s="850"/>
      <c r="H7" s="917"/>
      <c r="I7" s="917"/>
      <c r="J7" s="917"/>
      <c r="K7" s="923"/>
    </row>
    <row r="8" spans="1:28" ht="15.75" customHeight="1" thickTop="1" x14ac:dyDescent="0.2">
      <c r="A8" s="65"/>
      <c r="B8" s="66" t="s">
        <v>444</v>
      </c>
      <c r="C8" s="67"/>
      <c r="D8" s="65"/>
      <c r="E8" s="65"/>
      <c r="F8" s="65"/>
      <c r="G8" s="65"/>
      <c r="H8" s="67"/>
      <c r="I8" s="67"/>
      <c r="J8" s="65"/>
      <c r="K8" s="65"/>
    </row>
    <row r="9" spans="1:28" ht="15.75" customHeight="1" x14ac:dyDescent="0.2">
      <c r="A9" s="69"/>
      <c r="B9" s="70" t="s">
        <v>532</v>
      </c>
      <c r="C9" s="71"/>
      <c r="D9" s="72"/>
      <c r="E9" s="71"/>
      <c r="F9" s="71"/>
      <c r="G9" s="71"/>
      <c r="H9" s="71"/>
      <c r="I9" s="71"/>
      <c r="J9" s="71"/>
      <c r="K9" s="73"/>
    </row>
    <row r="10" spans="1:28" ht="15.75" customHeight="1" x14ac:dyDescent="0.2">
      <c r="A10" s="74"/>
      <c r="B10" s="74" t="s">
        <v>523</v>
      </c>
      <c r="C10" s="75">
        <v>57805804</v>
      </c>
      <c r="D10" s="76">
        <v>297087146</v>
      </c>
      <c r="E10" s="75">
        <v>48402260</v>
      </c>
      <c r="F10" s="75">
        <v>345489407</v>
      </c>
      <c r="G10" s="75"/>
      <c r="H10" s="76">
        <v>80707069</v>
      </c>
      <c r="I10" s="75">
        <v>30694083</v>
      </c>
      <c r="J10" s="76">
        <v>3430542</v>
      </c>
      <c r="K10" s="75">
        <v>518126905</v>
      </c>
    </row>
    <row r="11" spans="1:28" ht="15.75" customHeight="1" thickBot="1" x14ac:dyDescent="0.25">
      <c r="B11" s="74" t="s">
        <v>551</v>
      </c>
      <c r="C11" s="75">
        <v>38099</v>
      </c>
      <c r="D11" s="75">
        <v>655562</v>
      </c>
      <c r="E11" s="75">
        <v>196482</v>
      </c>
      <c r="F11" s="75">
        <v>852044</v>
      </c>
      <c r="G11" s="75"/>
      <c r="H11" s="76">
        <v>1021</v>
      </c>
      <c r="I11" s="75">
        <v>326519</v>
      </c>
      <c r="J11" s="75">
        <v>27699</v>
      </c>
      <c r="K11" s="75">
        <v>1245381</v>
      </c>
    </row>
    <row r="12" spans="1:28" ht="15.75" customHeight="1" thickBot="1" x14ac:dyDescent="0.25">
      <c r="B12" s="77" t="s">
        <v>552</v>
      </c>
      <c r="C12" s="846">
        <v>57843903</v>
      </c>
      <c r="D12" s="846">
        <v>297742708</v>
      </c>
      <c r="E12" s="846">
        <v>48598742</v>
      </c>
      <c r="F12" s="846">
        <v>346341450</v>
      </c>
      <c r="G12" s="846"/>
      <c r="H12" s="846">
        <v>80708090</v>
      </c>
      <c r="I12" s="846">
        <v>31020602</v>
      </c>
      <c r="J12" s="846">
        <v>3458240</v>
      </c>
      <c r="K12" s="846">
        <v>519372286</v>
      </c>
    </row>
    <row r="13" spans="1:28" ht="15.75" customHeight="1" x14ac:dyDescent="0.2">
      <c r="A13" s="78"/>
      <c r="B13" s="70" t="s">
        <v>526</v>
      </c>
      <c r="C13" s="75">
        <v>0</v>
      </c>
      <c r="D13" s="75">
        <v>0</v>
      </c>
      <c r="E13" s="75">
        <v>0</v>
      </c>
      <c r="F13" s="75">
        <v>0</v>
      </c>
      <c r="G13" s="75"/>
      <c r="H13" s="76">
        <v>0</v>
      </c>
      <c r="I13" s="75">
        <v>0</v>
      </c>
      <c r="J13" s="75">
        <v>0</v>
      </c>
      <c r="K13" s="75">
        <v>0</v>
      </c>
    </row>
    <row r="14" spans="1:28" ht="15.75" customHeight="1" x14ac:dyDescent="0.2">
      <c r="B14" s="74" t="s">
        <v>466</v>
      </c>
      <c r="C14" s="75">
        <v>5848418</v>
      </c>
      <c r="D14" s="75">
        <v>4251344</v>
      </c>
      <c r="E14" s="75">
        <v>1426810</v>
      </c>
      <c r="F14" s="75">
        <v>5678154</v>
      </c>
      <c r="G14" s="75"/>
      <c r="H14" s="76">
        <v>3563251</v>
      </c>
      <c r="I14" s="75">
        <v>7891</v>
      </c>
      <c r="J14" s="75">
        <v>5502</v>
      </c>
      <c r="K14" s="75">
        <v>15103216</v>
      </c>
    </row>
    <row r="15" spans="1:28" ht="15.75" customHeight="1" x14ac:dyDescent="0.2">
      <c r="B15" s="74" t="s">
        <v>549</v>
      </c>
      <c r="C15" s="75">
        <v>255027</v>
      </c>
      <c r="D15" s="75">
        <v>5545851</v>
      </c>
      <c r="E15" s="75">
        <v>1391673</v>
      </c>
      <c r="F15" s="75">
        <v>6937524</v>
      </c>
      <c r="G15" s="75"/>
      <c r="H15" s="99">
        <v>0</v>
      </c>
      <c r="I15" s="75">
        <v>20656</v>
      </c>
      <c r="J15" s="75">
        <v>205355</v>
      </c>
      <c r="K15" s="75">
        <v>7418563</v>
      </c>
    </row>
    <row r="16" spans="1:28" ht="24.75" customHeight="1" x14ac:dyDescent="0.2">
      <c r="B16" s="79" t="s">
        <v>550</v>
      </c>
      <c r="C16" s="75">
        <v>2094</v>
      </c>
      <c r="D16" s="75">
        <v>57651</v>
      </c>
      <c r="E16" s="75">
        <v>12968</v>
      </c>
      <c r="F16" s="75">
        <v>70619</v>
      </c>
      <c r="G16" s="75"/>
      <c r="H16" s="99">
        <v>0</v>
      </c>
      <c r="I16" s="75">
        <v>383</v>
      </c>
      <c r="J16" s="75">
        <v>1932</v>
      </c>
      <c r="K16" s="75">
        <v>75028</v>
      </c>
    </row>
    <row r="17" spans="1:11" ht="15.75" customHeight="1" x14ac:dyDescent="0.2">
      <c r="B17" s="74" t="s">
        <v>548</v>
      </c>
      <c r="C17" s="75">
        <v>54</v>
      </c>
      <c r="D17" s="75">
        <v>955</v>
      </c>
      <c r="E17" s="75">
        <v>292</v>
      </c>
      <c r="F17" s="75">
        <v>1248</v>
      </c>
      <c r="G17" s="75"/>
      <c r="H17" s="76">
        <v>0</v>
      </c>
      <c r="I17" s="75">
        <v>315</v>
      </c>
      <c r="J17" s="75">
        <v>43</v>
      </c>
      <c r="K17" s="75">
        <v>1660</v>
      </c>
    </row>
    <row r="18" spans="1:11" ht="15.75" customHeight="1" thickBot="1" x14ac:dyDescent="0.25">
      <c r="B18" s="74" t="s">
        <v>524</v>
      </c>
      <c r="C18" s="75">
        <v>1454865</v>
      </c>
      <c r="D18" s="75">
        <v>16003652</v>
      </c>
      <c r="E18" s="75">
        <v>4575383</v>
      </c>
      <c r="F18" s="75">
        <v>20579034</v>
      </c>
      <c r="G18" s="75"/>
      <c r="H18" s="76">
        <v>2603636</v>
      </c>
      <c r="I18" s="75">
        <v>806270</v>
      </c>
      <c r="J18" s="75">
        <v>664765</v>
      </c>
      <c r="K18" s="75">
        <v>26108570</v>
      </c>
    </row>
    <row r="19" spans="1:11" ht="23.25" customHeight="1" thickBot="1" x14ac:dyDescent="0.25">
      <c r="B19" s="77" t="s">
        <v>553</v>
      </c>
      <c r="C19" s="846">
        <v>7560458</v>
      </c>
      <c r="D19" s="846">
        <v>25859453</v>
      </c>
      <c r="E19" s="846">
        <v>7407127</v>
      </c>
      <c r="F19" s="846">
        <v>33266580</v>
      </c>
      <c r="G19" s="846"/>
      <c r="H19" s="846">
        <v>6166887</v>
      </c>
      <c r="I19" s="846">
        <v>835515</v>
      </c>
      <c r="J19" s="846">
        <v>877597</v>
      </c>
      <c r="K19" s="846">
        <v>48707038</v>
      </c>
    </row>
    <row r="20" spans="1:11" ht="21.75" customHeight="1" thickBot="1" x14ac:dyDescent="0.25">
      <c r="A20" s="80"/>
      <c r="B20" s="81" t="s">
        <v>533</v>
      </c>
      <c r="C20" s="846">
        <v>65404361</v>
      </c>
      <c r="D20" s="846">
        <v>323602161</v>
      </c>
      <c r="E20" s="846">
        <v>56005869</v>
      </c>
      <c r="F20" s="846">
        <v>379608030</v>
      </c>
      <c r="G20" s="846"/>
      <c r="H20" s="846">
        <v>86874977</v>
      </c>
      <c r="I20" s="846">
        <v>31856118</v>
      </c>
      <c r="J20" s="846">
        <v>4335838</v>
      </c>
      <c r="K20" s="846">
        <v>568079323</v>
      </c>
    </row>
    <row r="21" spans="1:11" ht="15.75" customHeight="1" x14ac:dyDescent="0.2">
      <c r="A21" s="69"/>
      <c r="B21" s="70" t="s">
        <v>452</v>
      </c>
      <c r="C21" s="75">
        <v>0</v>
      </c>
      <c r="D21" s="75">
        <v>0</v>
      </c>
      <c r="E21" s="75">
        <v>0</v>
      </c>
      <c r="F21" s="75">
        <v>0</v>
      </c>
      <c r="G21" s="75"/>
      <c r="H21" s="75">
        <v>0</v>
      </c>
      <c r="I21" s="75">
        <v>0</v>
      </c>
      <c r="J21" s="75">
        <v>0</v>
      </c>
      <c r="K21" s="75">
        <v>0</v>
      </c>
    </row>
    <row r="22" spans="1:11" ht="15.75" customHeight="1" x14ac:dyDescent="0.2">
      <c r="A22" s="82"/>
      <c r="B22" s="83" t="s">
        <v>453</v>
      </c>
      <c r="C22" s="75">
        <v>0</v>
      </c>
      <c r="D22" s="75">
        <v>0</v>
      </c>
      <c r="E22" s="75">
        <v>0</v>
      </c>
      <c r="F22" s="75">
        <v>0</v>
      </c>
      <c r="G22" s="75"/>
      <c r="H22" s="75">
        <v>0</v>
      </c>
      <c r="I22" s="75">
        <v>0</v>
      </c>
      <c r="J22" s="75">
        <v>0</v>
      </c>
      <c r="K22" s="75">
        <v>0</v>
      </c>
    </row>
    <row r="23" spans="1:11" ht="15.75" customHeight="1" x14ac:dyDescent="0.2">
      <c r="B23" s="84" t="s">
        <v>534</v>
      </c>
      <c r="C23" s="75">
        <v>11242038</v>
      </c>
      <c r="D23" s="75">
        <v>161423281</v>
      </c>
      <c r="E23" s="75">
        <v>51133817</v>
      </c>
      <c r="F23" s="75">
        <v>212557098</v>
      </c>
      <c r="G23" s="75"/>
      <c r="H23" s="75">
        <v>1293555</v>
      </c>
      <c r="I23" s="75">
        <v>5546933</v>
      </c>
      <c r="J23" s="75">
        <v>7469680</v>
      </c>
      <c r="K23" s="75">
        <v>238109303</v>
      </c>
    </row>
    <row r="24" spans="1:11" ht="15.75" customHeight="1" x14ac:dyDescent="0.2">
      <c r="B24" s="82" t="s">
        <v>462</v>
      </c>
      <c r="C24" s="75">
        <v>2546119</v>
      </c>
      <c r="D24" s="75">
        <v>41259787</v>
      </c>
      <c r="E24" s="75">
        <v>13408321</v>
      </c>
      <c r="F24" s="75">
        <v>54668108</v>
      </c>
      <c r="G24" s="75"/>
      <c r="H24" s="75">
        <v>16322</v>
      </c>
      <c r="I24" s="75">
        <v>267867</v>
      </c>
      <c r="J24" s="75">
        <v>1972996</v>
      </c>
      <c r="K24" s="75">
        <v>59471411</v>
      </c>
    </row>
    <row r="25" spans="1:11" ht="15.75" customHeight="1" thickBot="1" x14ac:dyDescent="0.25">
      <c r="A25" s="74"/>
      <c r="B25" s="74" t="s">
        <v>114</v>
      </c>
      <c r="C25" s="75">
        <v>1298517</v>
      </c>
      <c r="D25" s="75">
        <v>24493440</v>
      </c>
      <c r="E25" s="75">
        <v>8014240</v>
      </c>
      <c r="F25" s="75">
        <v>32507681</v>
      </c>
      <c r="G25" s="75"/>
      <c r="H25" s="75">
        <v>62613</v>
      </c>
      <c r="I25" s="75">
        <v>11350563</v>
      </c>
      <c r="J25" s="75">
        <v>1194158</v>
      </c>
      <c r="K25" s="75">
        <v>46413531</v>
      </c>
    </row>
    <row r="26" spans="1:11" ht="20.25" customHeight="1" thickBot="1" x14ac:dyDescent="0.25">
      <c r="A26" s="74"/>
      <c r="B26" s="77" t="s">
        <v>554</v>
      </c>
      <c r="C26" s="846">
        <v>15086674</v>
      </c>
      <c r="D26" s="846">
        <v>227176508</v>
      </c>
      <c r="E26" s="846">
        <v>72556378</v>
      </c>
      <c r="F26" s="846">
        <v>299732886</v>
      </c>
      <c r="G26" s="846"/>
      <c r="H26" s="846">
        <v>1372490</v>
      </c>
      <c r="I26" s="846">
        <v>17165363</v>
      </c>
      <c r="J26" s="846">
        <v>10636834</v>
      </c>
      <c r="K26" s="846">
        <v>343994246</v>
      </c>
    </row>
    <row r="27" spans="1:11" ht="27.75" customHeight="1" x14ac:dyDescent="0.2">
      <c r="A27" s="79"/>
      <c r="B27" s="85" t="s">
        <v>536</v>
      </c>
      <c r="C27" s="75">
        <v>0</v>
      </c>
      <c r="D27" s="75">
        <v>0</v>
      </c>
      <c r="E27" s="75">
        <v>0</v>
      </c>
      <c r="F27" s="75">
        <v>0</v>
      </c>
      <c r="G27" s="75"/>
      <c r="H27" s="75">
        <v>0</v>
      </c>
      <c r="I27" s="75">
        <v>0</v>
      </c>
      <c r="J27" s="75">
        <v>0</v>
      </c>
      <c r="K27" s="75">
        <v>0</v>
      </c>
    </row>
    <row r="28" spans="1:11" ht="27.75" customHeight="1" x14ac:dyDescent="0.2">
      <c r="A28" s="79"/>
      <c r="B28" s="79" t="s">
        <v>455</v>
      </c>
      <c r="C28" s="75">
        <v>4758</v>
      </c>
      <c r="D28" s="86">
        <v>0</v>
      </c>
      <c r="E28" s="86">
        <v>0</v>
      </c>
      <c r="F28" s="86">
        <v>0</v>
      </c>
      <c r="G28" s="86"/>
      <c r="H28" s="75">
        <v>15242</v>
      </c>
      <c r="I28" s="86">
        <v>0</v>
      </c>
      <c r="J28" s="86">
        <v>0</v>
      </c>
      <c r="K28" s="75">
        <v>20000</v>
      </c>
    </row>
    <row r="29" spans="1:11" ht="15.75" customHeight="1" x14ac:dyDescent="0.2">
      <c r="A29" s="79"/>
      <c r="B29" s="79" t="s">
        <v>528</v>
      </c>
      <c r="C29" s="75">
        <v>2990</v>
      </c>
      <c r="D29" s="75">
        <v>1277130</v>
      </c>
      <c r="E29" s="75">
        <v>15143</v>
      </c>
      <c r="F29" s="75">
        <v>1292273</v>
      </c>
      <c r="G29" s="75"/>
      <c r="H29" s="75">
        <v>1</v>
      </c>
      <c r="I29" s="75">
        <v>106362</v>
      </c>
      <c r="J29" s="75">
        <v>2227</v>
      </c>
      <c r="K29" s="75">
        <v>1403854</v>
      </c>
    </row>
    <row r="30" spans="1:11" ht="15.75" customHeight="1" x14ac:dyDescent="0.2">
      <c r="A30" s="82"/>
      <c r="B30" s="82" t="s">
        <v>456</v>
      </c>
      <c r="C30" s="75">
        <v>15959329</v>
      </c>
      <c r="D30" s="75">
        <v>93305478</v>
      </c>
      <c r="E30" s="75">
        <v>24106957</v>
      </c>
      <c r="F30" s="75">
        <v>117412435</v>
      </c>
      <c r="G30" s="75"/>
      <c r="H30" s="75">
        <v>22853152</v>
      </c>
      <c r="I30" s="75">
        <v>2667570</v>
      </c>
      <c r="J30" s="75">
        <v>3520111</v>
      </c>
      <c r="K30" s="75">
        <v>162412596</v>
      </c>
    </row>
    <row r="31" spans="1:11" ht="15.75" customHeight="1" x14ac:dyDescent="0.2">
      <c r="A31" s="82"/>
      <c r="B31" s="82" t="s">
        <v>535</v>
      </c>
      <c r="C31" s="75">
        <v>430</v>
      </c>
      <c r="D31" s="75">
        <v>7633</v>
      </c>
      <c r="E31" s="75">
        <v>2229</v>
      </c>
      <c r="F31" s="75">
        <v>9863</v>
      </c>
      <c r="G31" s="75"/>
      <c r="H31" s="86">
        <v>0</v>
      </c>
      <c r="I31" s="75">
        <v>378</v>
      </c>
      <c r="J31" s="75">
        <v>329</v>
      </c>
      <c r="K31" s="75">
        <v>11000</v>
      </c>
    </row>
    <row r="32" spans="1:11" ht="15.75" customHeight="1" thickBot="1" x14ac:dyDescent="0.25">
      <c r="A32" s="82"/>
      <c r="B32" s="82" t="s">
        <v>537</v>
      </c>
      <c r="C32" s="75">
        <v>2842</v>
      </c>
      <c r="D32" s="75">
        <v>51317</v>
      </c>
      <c r="E32" s="75">
        <v>14379</v>
      </c>
      <c r="F32" s="75">
        <v>65696</v>
      </c>
      <c r="G32" s="75"/>
      <c r="H32" s="75">
        <v>1</v>
      </c>
      <c r="I32" s="75">
        <v>3175</v>
      </c>
      <c r="J32" s="75">
        <v>2115</v>
      </c>
      <c r="K32" s="75">
        <v>73829</v>
      </c>
    </row>
    <row r="33" spans="1:13" ht="26.25" customHeight="1" thickBot="1" x14ac:dyDescent="0.25">
      <c r="A33" s="82"/>
      <c r="B33" s="66" t="s">
        <v>556</v>
      </c>
      <c r="C33" s="846">
        <v>15970349</v>
      </c>
      <c r="D33" s="846">
        <v>94641559</v>
      </c>
      <c r="E33" s="846">
        <v>24138709</v>
      </c>
      <c r="F33" s="846">
        <v>118780267</v>
      </c>
      <c r="G33" s="846"/>
      <c r="H33" s="846">
        <v>22868396</v>
      </c>
      <c r="I33" s="846">
        <v>2777485</v>
      </c>
      <c r="J33" s="846">
        <v>3524781</v>
      </c>
      <c r="K33" s="846">
        <v>163921278</v>
      </c>
    </row>
    <row r="34" spans="1:13" ht="15.75" customHeight="1" x14ac:dyDescent="0.2">
      <c r="A34" s="87"/>
      <c r="B34" s="88" t="s">
        <v>457</v>
      </c>
      <c r="C34" s="75">
        <v>0</v>
      </c>
      <c r="D34" s="75">
        <v>0</v>
      </c>
      <c r="E34" s="75">
        <v>0</v>
      </c>
      <c r="F34" s="75">
        <v>0</v>
      </c>
      <c r="G34" s="75"/>
      <c r="H34" s="75">
        <v>0</v>
      </c>
      <c r="I34" s="75">
        <v>0</v>
      </c>
      <c r="J34" s="75">
        <v>0</v>
      </c>
      <c r="K34" s="75">
        <v>0</v>
      </c>
    </row>
    <row r="35" spans="1:13" ht="24" customHeight="1" x14ac:dyDescent="0.2">
      <c r="A35" s="87"/>
      <c r="B35" s="89" t="s">
        <v>458</v>
      </c>
      <c r="C35" s="75">
        <v>1392989</v>
      </c>
      <c r="D35" s="75">
        <v>13650333</v>
      </c>
      <c r="E35" s="75">
        <v>1209673</v>
      </c>
      <c r="F35" s="75">
        <v>14860006</v>
      </c>
      <c r="G35" s="75"/>
      <c r="H35" s="75">
        <v>1311522</v>
      </c>
      <c r="I35" s="75">
        <v>900930</v>
      </c>
      <c r="J35" s="75">
        <v>77406</v>
      </c>
      <c r="K35" s="75">
        <v>18542852</v>
      </c>
    </row>
    <row r="36" spans="1:13" ht="15.75" customHeight="1" x14ac:dyDescent="0.2">
      <c r="A36" s="87"/>
      <c r="B36" s="87" t="s">
        <v>459</v>
      </c>
      <c r="C36" s="75">
        <v>5631854</v>
      </c>
      <c r="D36" s="75">
        <v>2601975</v>
      </c>
      <c r="E36" s="75">
        <v>13070288</v>
      </c>
      <c r="F36" s="75">
        <v>15672263</v>
      </c>
      <c r="G36" s="75"/>
      <c r="H36" s="75">
        <v>3886792</v>
      </c>
      <c r="I36" s="75">
        <v>3551</v>
      </c>
      <c r="J36" s="75">
        <v>5648</v>
      </c>
      <c r="K36" s="75">
        <v>25200108</v>
      </c>
    </row>
    <row r="37" spans="1:13" ht="15.75" customHeight="1" x14ac:dyDescent="0.2">
      <c r="A37" s="87"/>
      <c r="B37" s="87" t="s">
        <v>460</v>
      </c>
      <c r="C37" s="75">
        <v>197724</v>
      </c>
      <c r="D37" s="75">
        <v>18370260</v>
      </c>
      <c r="E37" s="75">
        <v>1360612</v>
      </c>
      <c r="F37" s="75">
        <v>19730872</v>
      </c>
      <c r="G37" s="75"/>
      <c r="H37" s="86">
        <v>0</v>
      </c>
      <c r="I37" s="75">
        <v>2066</v>
      </c>
      <c r="J37" s="75">
        <v>204066</v>
      </c>
      <c r="K37" s="75">
        <v>20134727</v>
      </c>
    </row>
    <row r="38" spans="1:13" ht="15.75" customHeight="1" thickBot="1" x14ac:dyDescent="0.25">
      <c r="A38" s="87"/>
      <c r="B38" s="87" t="s">
        <v>228</v>
      </c>
      <c r="C38" s="75">
        <v>445785</v>
      </c>
      <c r="D38" s="75">
        <v>802472</v>
      </c>
      <c r="E38" s="75">
        <v>227001</v>
      </c>
      <c r="F38" s="75">
        <v>1029472</v>
      </c>
      <c r="G38" s="75"/>
      <c r="H38" s="75">
        <v>1287183</v>
      </c>
      <c r="I38" s="75">
        <v>113723</v>
      </c>
      <c r="J38" s="75">
        <v>33416</v>
      </c>
      <c r="K38" s="75">
        <v>2909580</v>
      </c>
    </row>
    <row r="39" spans="1:13" ht="23.25" customHeight="1" thickBot="1" x14ac:dyDescent="0.25">
      <c r="A39" s="87"/>
      <c r="B39" s="88" t="s">
        <v>555</v>
      </c>
      <c r="C39" s="833">
        <v>7668352</v>
      </c>
      <c r="D39" s="833">
        <v>35425039</v>
      </c>
      <c r="E39" s="833">
        <v>15867573</v>
      </c>
      <c r="F39" s="833">
        <v>51292612</v>
      </c>
      <c r="G39" s="833"/>
      <c r="H39" s="833">
        <v>6485497</v>
      </c>
      <c r="I39" s="833">
        <v>1020269</v>
      </c>
      <c r="J39" s="833">
        <v>320536</v>
      </c>
      <c r="K39" s="833">
        <v>66787267</v>
      </c>
    </row>
    <row r="40" spans="1:13" ht="27.75" customHeight="1" thickBot="1" x14ac:dyDescent="0.25">
      <c r="A40" s="87"/>
      <c r="B40" s="81" t="s">
        <v>557</v>
      </c>
      <c r="C40" s="846">
        <v>38725374</v>
      </c>
      <c r="D40" s="846">
        <v>357243106</v>
      </c>
      <c r="E40" s="846">
        <v>112562660</v>
      </c>
      <c r="F40" s="846">
        <v>469805765</v>
      </c>
      <c r="G40" s="846"/>
      <c r="H40" s="846">
        <v>30726383</v>
      </c>
      <c r="I40" s="846">
        <v>20963117</v>
      </c>
      <c r="J40" s="847">
        <v>14482151</v>
      </c>
      <c r="K40" s="846">
        <v>574702791</v>
      </c>
    </row>
    <row r="41" spans="1:13" ht="27.75" customHeight="1" thickBot="1" x14ac:dyDescent="0.25">
      <c r="A41" s="90"/>
      <c r="B41" s="91" t="s">
        <v>558</v>
      </c>
      <c r="C41" s="92">
        <v>26678987</v>
      </c>
      <c r="D41" s="92">
        <v>-33640945</v>
      </c>
      <c r="E41" s="92">
        <v>-56556791</v>
      </c>
      <c r="F41" s="92">
        <v>-90197735</v>
      </c>
      <c r="G41" s="92"/>
      <c r="H41" s="92">
        <v>56148594</v>
      </c>
      <c r="I41" s="92">
        <v>10893001</v>
      </c>
      <c r="J41" s="92">
        <v>-10146313</v>
      </c>
      <c r="K41" s="92">
        <v>-6623468</v>
      </c>
    </row>
    <row r="42" spans="1:13" ht="15.75" customHeight="1" thickTop="1" x14ac:dyDescent="0.2">
      <c r="A42" s="93"/>
      <c r="B42" s="925" t="s">
        <v>515</v>
      </c>
      <c r="C42" s="925"/>
      <c r="D42" s="925"/>
      <c r="E42" s="925"/>
      <c r="F42" s="925"/>
      <c r="G42" s="925"/>
      <c r="H42" s="925"/>
      <c r="I42" s="925"/>
      <c r="J42" s="925"/>
      <c r="K42" s="925"/>
    </row>
    <row r="43" spans="1:13" ht="12.75" customHeight="1" x14ac:dyDescent="0.2">
      <c r="A43" s="93"/>
      <c r="B43" s="29"/>
      <c r="C43" s="29"/>
      <c r="D43" s="29"/>
      <c r="E43" s="29"/>
      <c r="F43" s="29"/>
      <c r="G43" s="29"/>
      <c r="H43" s="29"/>
      <c r="I43" s="29"/>
      <c r="J43" s="29"/>
      <c r="K43" s="29"/>
    </row>
    <row r="44" spans="1:13" ht="12.75" customHeight="1" x14ac:dyDescent="0.2">
      <c r="A44" s="93"/>
      <c r="B44" s="29"/>
      <c r="C44" s="29"/>
      <c r="D44" s="29"/>
      <c r="E44" s="29"/>
      <c r="F44" s="29"/>
      <c r="G44" s="29"/>
      <c r="H44" s="29"/>
      <c r="I44" s="29"/>
      <c r="J44" s="29"/>
      <c r="K44" s="29"/>
    </row>
    <row r="45" spans="1:13" ht="12.75" customHeight="1" x14ac:dyDescent="0.2">
      <c r="A45" s="93"/>
      <c r="B45" s="29"/>
      <c r="C45" s="95"/>
      <c r="D45" s="95"/>
      <c r="E45" s="95"/>
      <c r="F45" s="95"/>
      <c r="G45" s="95"/>
      <c r="H45" s="95"/>
      <c r="I45" s="95"/>
      <c r="J45" s="95"/>
      <c r="K45" s="95"/>
    </row>
    <row r="46" spans="1:13" s="853" customFormat="1" ht="35.1" customHeight="1" thickBot="1" x14ac:dyDescent="0.25">
      <c r="A46" s="852"/>
      <c r="B46" s="926" t="s">
        <v>1331</v>
      </c>
      <c r="C46" s="926"/>
      <c r="D46" s="926"/>
      <c r="E46" s="926"/>
      <c r="F46" s="926"/>
      <c r="G46" s="926"/>
      <c r="H46" s="926"/>
      <c r="I46" s="926"/>
      <c r="J46" s="926"/>
      <c r="K46" s="926"/>
      <c r="L46" s="926"/>
      <c r="M46" s="845"/>
    </row>
    <row r="47" spans="1:13" s="853" customFormat="1" ht="18.75" customHeight="1" thickTop="1" thickBot="1" x14ac:dyDescent="0.25">
      <c r="A47" s="852"/>
      <c r="B47" s="869"/>
      <c r="C47" s="869"/>
      <c r="D47" s="845"/>
      <c r="E47" s="845"/>
      <c r="F47" s="845"/>
      <c r="G47" s="845"/>
      <c r="H47" s="845"/>
      <c r="I47" s="845"/>
      <c r="J47" s="845"/>
      <c r="K47" s="845"/>
      <c r="L47" s="845"/>
      <c r="M47" s="845"/>
    </row>
    <row r="48" spans="1:13" ht="29.25" customHeight="1" thickTop="1" thickBot="1" x14ac:dyDescent="0.25">
      <c r="B48" s="927" t="s">
        <v>574</v>
      </c>
      <c r="C48" s="928" t="s">
        <v>18</v>
      </c>
      <c r="D48" s="929" t="s">
        <v>465</v>
      </c>
      <c r="E48" s="929"/>
      <c r="F48" s="619"/>
      <c r="G48" s="619"/>
      <c r="H48" s="929" t="s">
        <v>526</v>
      </c>
      <c r="I48" s="929"/>
      <c r="J48" s="929"/>
      <c r="K48" s="929"/>
      <c r="L48" s="929"/>
      <c r="M48" s="105"/>
    </row>
    <row r="49" spans="2:13" ht="76.5" thickTop="1" thickBot="1" x14ac:dyDescent="0.25">
      <c r="B49" s="927"/>
      <c r="C49" s="928"/>
      <c r="D49" s="175" t="s">
        <v>523</v>
      </c>
      <c r="E49" s="175" t="s">
        <v>464</v>
      </c>
      <c r="F49" s="175"/>
      <c r="G49" s="175"/>
      <c r="H49" s="175" t="s">
        <v>466</v>
      </c>
      <c r="I49" s="175" t="s">
        <v>549</v>
      </c>
      <c r="J49" s="175" t="s">
        <v>550</v>
      </c>
      <c r="K49" s="175" t="s">
        <v>548</v>
      </c>
      <c r="L49" s="175" t="s">
        <v>524</v>
      </c>
      <c r="M49" s="105"/>
    </row>
    <row r="50" spans="2:13" ht="15.75" thickTop="1" x14ac:dyDescent="0.3">
      <c r="B50" s="42"/>
      <c r="C50" s="42"/>
      <c r="D50" s="42"/>
      <c r="E50" s="42"/>
      <c r="F50" s="42"/>
      <c r="G50" s="42"/>
      <c r="H50" s="42"/>
      <c r="I50" s="42"/>
      <c r="J50" s="42"/>
      <c r="K50" s="42"/>
      <c r="L50" s="42"/>
      <c r="M50" s="42"/>
    </row>
    <row r="51" spans="2:13" x14ac:dyDescent="0.3">
      <c r="B51" s="42" t="s">
        <v>359</v>
      </c>
      <c r="C51" s="46">
        <f t="shared" ref="C51:L51" si="0">SUM(C52:C87)</f>
        <v>568079323</v>
      </c>
      <c r="D51" s="46">
        <f t="shared" si="0"/>
        <v>518126905</v>
      </c>
      <c r="E51" s="46">
        <f t="shared" si="0"/>
        <v>1245381</v>
      </c>
      <c r="F51" s="46"/>
      <c r="G51" s="46"/>
      <c r="H51" s="46">
        <f t="shared" si="0"/>
        <v>15103216</v>
      </c>
      <c r="I51" s="46">
        <f t="shared" si="0"/>
        <v>7418563</v>
      </c>
      <c r="J51" s="46">
        <f t="shared" si="0"/>
        <v>75028</v>
      </c>
      <c r="K51" s="46">
        <f t="shared" si="0"/>
        <v>1660</v>
      </c>
      <c r="L51" s="46">
        <f t="shared" si="0"/>
        <v>26108570</v>
      </c>
      <c r="M51" s="46"/>
    </row>
    <row r="52" spans="2:13" x14ac:dyDescent="0.3">
      <c r="B52" s="42" t="s">
        <v>19</v>
      </c>
      <c r="C52" s="46">
        <f>SUM(D52:L52)</f>
        <v>8342531</v>
      </c>
      <c r="D52" s="46">
        <v>8212841</v>
      </c>
      <c r="E52" s="46">
        <v>206</v>
      </c>
      <c r="F52" s="46"/>
      <c r="G52" s="46"/>
      <c r="H52" s="46">
        <v>766</v>
      </c>
      <c r="I52" s="46">
        <v>94800</v>
      </c>
      <c r="J52" s="46">
        <v>1270</v>
      </c>
      <c r="K52" s="46">
        <v>0</v>
      </c>
      <c r="L52" s="46">
        <v>32648</v>
      </c>
      <c r="M52" s="46"/>
    </row>
    <row r="53" spans="2:13" x14ac:dyDescent="0.3">
      <c r="B53" s="42" t="s">
        <v>570</v>
      </c>
      <c r="C53" s="46">
        <f>SUM(D53:L53)</f>
        <v>26316294</v>
      </c>
      <c r="D53" s="46">
        <v>25899530</v>
      </c>
      <c r="E53" s="46">
        <v>27406</v>
      </c>
      <c r="F53" s="46"/>
      <c r="G53" s="46"/>
      <c r="H53" s="46">
        <v>2033</v>
      </c>
      <c r="I53" s="46">
        <v>335582</v>
      </c>
      <c r="J53" s="46">
        <v>2169</v>
      </c>
      <c r="K53" s="46">
        <v>0</v>
      </c>
      <c r="L53" s="46">
        <v>49574</v>
      </c>
      <c r="M53" s="46"/>
    </row>
    <row r="54" spans="2:13" x14ac:dyDescent="0.3">
      <c r="B54" s="42" t="s">
        <v>21</v>
      </c>
      <c r="C54" s="46">
        <f t="shared" ref="C54:C87" si="1">SUM(D54:L54)</f>
        <v>4831231</v>
      </c>
      <c r="D54" s="46">
        <v>4706205</v>
      </c>
      <c r="E54" s="46">
        <v>6249</v>
      </c>
      <c r="F54" s="46"/>
      <c r="G54" s="46"/>
      <c r="H54" s="46">
        <v>631</v>
      </c>
      <c r="I54" s="46">
        <v>91740</v>
      </c>
      <c r="J54" s="46">
        <v>436</v>
      </c>
      <c r="K54" s="46">
        <v>86</v>
      </c>
      <c r="L54" s="46">
        <v>25884</v>
      </c>
      <c r="M54" s="46"/>
    </row>
    <row r="55" spans="2:13" x14ac:dyDescent="0.3">
      <c r="B55" s="42" t="s">
        <v>22</v>
      </c>
      <c r="C55" s="46">
        <f t="shared" si="1"/>
        <v>4004167</v>
      </c>
      <c r="D55" s="46">
        <v>3865292</v>
      </c>
      <c r="E55" s="46">
        <v>5069</v>
      </c>
      <c r="F55" s="46"/>
      <c r="G55" s="46"/>
      <c r="H55" s="46">
        <v>426</v>
      </c>
      <c r="I55" s="46">
        <v>113259</v>
      </c>
      <c r="J55" s="46">
        <v>444</v>
      </c>
      <c r="K55" s="46">
        <v>0</v>
      </c>
      <c r="L55" s="46">
        <v>19677</v>
      </c>
      <c r="M55" s="46"/>
    </row>
    <row r="56" spans="2:13" x14ac:dyDescent="0.3">
      <c r="B56" s="42" t="s">
        <v>23</v>
      </c>
      <c r="C56" s="46">
        <f t="shared" si="1"/>
        <v>21566037</v>
      </c>
      <c r="D56" s="46">
        <v>21109765</v>
      </c>
      <c r="E56" s="46">
        <v>31611</v>
      </c>
      <c r="F56" s="46"/>
      <c r="G56" s="46"/>
      <c r="H56" s="46">
        <v>2451</v>
      </c>
      <c r="I56" s="46">
        <v>339267</v>
      </c>
      <c r="J56" s="46">
        <v>2737</v>
      </c>
      <c r="K56" s="46">
        <v>0</v>
      </c>
      <c r="L56" s="46">
        <v>80206</v>
      </c>
      <c r="M56" s="46"/>
    </row>
    <row r="57" spans="2:13" x14ac:dyDescent="0.3">
      <c r="B57" s="42" t="s">
        <v>24</v>
      </c>
      <c r="C57" s="46">
        <f t="shared" si="1"/>
        <v>3387383</v>
      </c>
      <c r="D57" s="46">
        <v>3290966</v>
      </c>
      <c r="E57" s="46">
        <v>7253</v>
      </c>
      <c r="F57" s="46"/>
      <c r="G57" s="46"/>
      <c r="H57" s="46">
        <v>277</v>
      </c>
      <c r="I57" s="46">
        <v>61165</v>
      </c>
      <c r="J57" s="46">
        <v>964</v>
      </c>
      <c r="K57" s="46">
        <v>0</v>
      </c>
      <c r="L57" s="46">
        <v>26758</v>
      </c>
      <c r="M57" s="46"/>
    </row>
    <row r="58" spans="2:13" x14ac:dyDescent="0.3">
      <c r="B58" s="42" t="s">
        <v>25</v>
      </c>
      <c r="C58" s="46">
        <f t="shared" si="1"/>
        <v>5148921</v>
      </c>
      <c r="D58" s="46">
        <v>4998235</v>
      </c>
      <c r="E58" s="46">
        <v>22861</v>
      </c>
      <c r="F58" s="46"/>
      <c r="G58" s="46"/>
      <c r="H58" s="46">
        <v>992</v>
      </c>
      <c r="I58" s="46">
        <v>86575</v>
      </c>
      <c r="J58" s="46">
        <v>1451</v>
      </c>
      <c r="K58" s="46">
        <v>0</v>
      </c>
      <c r="L58" s="46">
        <v>38807</v>
      </c>
      <c r="M58" s="46"/>
    </row>
    <row r="59" spans="2:13" x14ac:dyDescent="0.3">
      <c r="B59" s="42" t="s">
        <v>26</v>
      </c>
      <c r="C59" s="46">
        <f t="shared" si="1"/>
        <v>23374876</v>
      </c>
      <c r="D59" s="46">
        <v>23046540</v>
      </c>
      <c r="E59" s="46">
        <v>42597</v>
      </c>
      <c r="F59" s="46"/>
      <c r="G59" s="46"/>
      <c r="H59" s="46">
        <v>4143</v>
      </c>
      <c r="I59" s="46">
        <v>201778</v>
      </c>
      <c r="J59" s="46">
        <v>2846</v>
      </c>
      <c r="K59" s="46">
        <v>0</v>
      </c>
      <c r="L59" s="46">
        <v>76972</v>
      </c>
      <c r="M59" s="46"/>
    </row>
    <row r="60" spans="2:13" x14ac:dyDescent="0.3">
      <c r="B60" s="42" t="s">
        <v>27</v>
      </c>
      <c r="C60" s="46">
        <f t="shared" si="1"/>
        <v>39036400</v>
      </c>
      <c r="D60" s="46">
        <v>0</v>
      </c>
      <c r="E60" s="46">
        <v>8360</v>
      </c>
      <c r="F60" s="46"/>
      <c r="G60" s="46"/>
      <c r="H60" s="46">
        <v>15043051</v>
      </c>
      <c r="I60" s="46">
        <v>684228</v>
      </c>
      <c r="J60" s="46">
        <v>5573</v>
      </c>
      <c r="K60" s="46">
        <v>0</v>
      </c>
      <c r="L60" s="46">
        <v>23295188</v>
      </c>
      <c r="M60" s="46"/>
    </row>
    <row r="61" spans="2:13" ht="16.5" x14ac:dyDescent="0.3">
      <c r="B61" s="42" t="s">
        <v>1175</v>
      </c>
      <c r="C61" s="46">
        <f t="shared" si="1"/>
        <v>49722725</v>
      </c>
      <c r="D61" s="46">
        <v>48970244</v>
      </c>
      <c r="E61" s="46">
        <v>24270</v>
      </c>
      <c r="F61" s="46"/>
      <c r="G61" s="46"/>
      <c r="H61" s="46">
        <v>2925</v>
      </c>
      <c r="I61" s="46">
        <v>493280</v>
      </c>
      <c r="J61" s="46">
        <v>4050</v>
      </c>
      <c r="K61" s="46">
        <v>3</v>
      </c>
      <c r="L61" s="46">
        <v>227953</v>
      </c>
      <c r="M61" s="46"/>
    </row>
    <row r="62" spans="2:13" ht="16.5" x14ac:dyDescent="0.3">
      <c r="B62" s="42" t="s">
        <v>1176</v>
      </c>
      <c r="C62" s="46">
        <f t="shared" si="1"/>
        <v>47606626</v>
      </c>
      <c r="D62" s="46">
        <v>46286575</v>
      </c>
      <c r="E62" s="46">
        <v>125210</v>
      </c>
      <c r="F62" s="46"/>
      <c r="G62" s="46"/>
      <c r="H62" s="46">
        <v>3645</v>
      </c>
      <c r="I62" s="46">
        <v>838947</v>
      </c>
      <c r="J62" s="46">
        <v>5792</v>
      </c>
      <c r="K62" s="46">
        <v>0</v>
      </c>
      <c r="L62" s="46">
        <v>346457</v>
      </c>
      <c r="M62" s="46"/>
    </row>
    <row r="63" spans="2:13" x14ac:dyDescent="0.3">
      <c r="B63" s="42" t="s">
        <v>28</v>
      </c>
      <c r="C63" s="46">
        <f t="shared" si="1"/>
        <v>5932403</v>
      </c>
      <c r="D63" s="46">
        <v>5676910</v>
      </c>
      <c r="E63" s="46">
        <v>17585</v>
      </c>
      <c r="F63" s="46"/>
      <c r="G63" s="46"/>
      <c r="H63" s="46">
        <v>1086</v>
      </c>
      <c r="I63" s="46">
        <v>102486</v>
      </c>
      <c r="J63" s="46">
        <v>1431</v>
      </c>
      <c r="K63" s="46">
        <v>0</v>
      </c>
      <c r="L63" s="46">
        <v>132905</v>
      </c>
      <c r="M63" s="46"/>
    </row>
    <row r="64" spans="2:13" x14ac:dyDescent="0.3">
      <c r="B64" s="42" t="s">
        <v>29</v>
      </c>
      <c r="C64" s="46">
        <f t="shared" si="1"/>
        <v>24053801</v>
      </c>
      <c r="D64" s="46">
        <v>23734028</v>
      </c>
      <c r="E64" s="46">
        <v>34343</v>
      </c>
      <c r="F64" s="46"/>
      <c r="G64" s="46"/>
      <c r="H64" s="46">
        <v>2131</v>
      </c>
      <c r="I64" s="46">
        <v>182773</v>
      </c>
      <c r="J64" s="46">
        <v>3206</v>
      </c>
      <c r="K64" s="46">
        <v>0</v>
      </c>
      <c r="L64" s="46">
        <v>97320</v>
      </c>
      <c r="M64" s="46"/>
    </row>
    <row r="65" spans="2:13" x14ac:dyDescent="0.3">
      <c r="B65" s="42" t="s">
        <v>30</v>
      </c>
      <c r="C65" s="46">
        <f t="shared" si="1"/>
        <v>3785090</v>
      </c>
      <c r="D65" s="46">
        <v>3675805</v>
      </c>
      <c r="E65" s="46">
        <v>10588</v>
      </c>
      <c r="F65" s="46"/>
      <c r="G65" s="46"/>
      <c r="H65" s="46">
        <v>928</v>
      </c>
      <c r="I65" s="46">
        <v>57667</v>
      </c>
      <c r="J65" s="46">
        <v>1080</v>
      </c>
      <c r="K65" s="46">
        <v>0</v>
      </c>
      <c r="L65" s="46">
        <v>39022</v>
      </c>
      <c r="M65" s="46"/>
    </row>
    <row r="66" spans="2:13" x14ac:dyDescent="0.3">
      <c r="B66" s="42" t="s">
        <v>31</v>
      </c>
      <c r="C66" s="46">
        <f t="shared" si="1"/>
        <v>5961399</v>
      </c>
      <c r="D66" s="46">
        <v>5834580</v>
      </c>
      <c r="E66" s="46">
        <v>10537</v>
      </c>
      <c r="F66" s="46"/>
      <c r="G66" s="46"/>
      <c r="H66" s="46">
        <v>899</v>
      </c>
      <c r="I66" s="46">
        <v>75066</v>
      </c>
      <c r="J66" s="46">
        <v>903</v>
      </c>
      <c r="K66" s="46">
        <v>0</v>
      </c>
      <c r="L66" s="46">
        <v>39414</v>
      </c>
      <c r="M66" s="46"/>
    </row>
    <row r="67" spans="2:13" x14ac:dyDescent="0.3">
      <c r="B67" s="42" t="s">
        <v>32</v>
      </c>
      <c r="C67" s="46">
        <f t="shared" si="1"/>
        <v>44390952</v>
      </c>
      <c r="D67" s="46">
        <v>43361632</v>
      </c>
      <c r="E67" s="46">
        <v>55315</v>
      </c>
      <c r="F67" s="46"/>
      <c r="G67" s="46"/>
      <c r="H67" s="46">
        <v>4890</v>
      </c>
      <c r="I67" s="46">
        <v>617012</v>
      </c>
      <c r="J67" s="46">
        <v>6768</v>
      </c>
      <c r="K67" s="46">
        <v>0</v>
      </c>
      <c r="L67" s="46">
        <v>345335</v>
      </c>
      <c r="M67" s="46"/>
    </row>
    <row r="68" spans="2:13" x14ac:dyDescent="0.3">
      <c r="B68" s="42" t="s">
        <v>565</v>
      </c>
      <c r="C68" s="46">
        <f t="shared" si="1"/>
        <v>25530331</v>
      </c>
      <c r="D68" s="46">
        <v>24845537</v>
      </c>
      <c r="E68" s="46">
        <v>116575</v>
      </c>
      <c r="F68" s="46"/>
      <c r="G68" s="46"/>
      <c r="H68" s="46">
        <v>3993</v>
      </c>
      <c r="I68" s="46">
        <v>425368</v>
      </c>
      <c r="J68" s="46">
        <v>4246</v>
      </c>
      <c r="K68" s="46">
        <v>0</v>
      </c>
      <c r="L68" s="46">
        <v>134612</v>
      </c>
      <c r="M68" s="46"/>
    </row>
    <row r="69" spans="2:13" x14ac:dyDescent="0.3">
      <c r="B69" s="42" t="s">
        <v>563</v>
      </c>
      <c r="C69" s="46">
        <f t="shared" si="1"/>
        <v>16498203</v>
      </c>
      <c r="D69" s="46">
        <v>16128750</v>
      </c>
      <c r="E69" s="46">
        <v>8303</v>
      </c>
      <c r="F69" s="46"/>
      <c r="G69" s="46"/>
      <c r="H69" s="46">
        <v>1842</v>
      </c>
      <c r="I69" s="46">
        <v>268799</v>
      </c>
      <c r="J69" s="46">
        <v>2203</v>
      </c>
      <c r="K69" s="46">
        <v>0</v>
      </c>
      <c r="L69" s="46">
        <v>88306</v>
      </c>
      <c r="M69" s="46"/>
    </row>
    <row r="70" spans="2:13" x14ac:dyDescent="0.3">
      <c r="B70" s="42" t="s">
        <v>33</v>
      </c>
      <c r="C70" s="46">
        <f t="shared" si="1"/>
        <v>11925898</v>
      </c>
      <c r="D70" s="46">
        <v>11740003</v>
      </c>
      <c r="E70" s="46">
        <v>13258</v>
      </c>
      <c r="F70" s="46"/>
      <c r="G70" s="46"/>
      <c r="H70" s="46">
        <v>702</v>
      </c>
      <c r="I70" s="46">
        <v>100925</v>
      </c>
      <c r="J70" s="46">
        <v>1711</v>
      </c>
      <c r="K70" s="46">
        <v>0</v>
      </c>
      <c r="L70" s="46">
        <v>69299</v>
      </c>
      <c r="M70" s="46"/>
    </row>
    <row r="71" spans="2:13" x14ac:dyDescent="0.3">
      <c r="B71" s="42" t="s">
        <v>34</v>
      </c>
      <c r="C71" s="46">
        <f t="shared" si="1"/>
        <v>5699240</v>
      </c>
      <c r="D71" s="46">
        <v>5307537</v>
      </c>
      <c r="E71" s="46">
        <v>272856</v>
      </c>
      <c r="F71" s="46"/>
      <c r="G71" s="46"/>
      <c r="H71" s="46">
        <v>689</v>
      </c>
      <c r="I71" s="46">
        <v>77911</v>
      </c>
      <c r="J71" s="46">
        <v>473</v>
      </c>
      <c r="K71" s="46">
        <v>707</v>
      </c>
      <c r="L71" s="46">
        <v>39067</v>
      </c>
      <c r="M71" s="46"/>
    </row>
    <row r="72" spans="2:13" x14ac:dyDescent="0.3">
      <c r="B72" s="42" t="s">
        <v>35</v>
      </c>
      <c r="C72" s="46">
        <f t="shared" si="1"/>
        <v>3723572</v>
      </c>
      <c r="D72" s="46">
        <v>3629904</v>
      </c>
      <c r="E72" s="46">
        <v>556</v>
      </c>
      <c r="F72" s="46"/>
      <c r="G72" s="46"/>
      <c r="H72" s="46">
        <v>650</v>
      </c>
      <c r="I72" s="46">
        <v>50154</v>
      </c>
      <c r="J72" s="46">
        <v>520</v>
      </c>
      <c r="K72" s="46">
        <v>0</v>
      </c>
      <c r="L72" s="46">
        <v>41788</v>
      </c>
      <c r="M72" s="46"/>
    </row>
    <row r="73" spans="2:13" x14ac:dyDescent="0.3">
      <c r="B73" s="42" t="s">
        <v>36</v>
      </c>
      <c r="C73" s="46">
        <f t="shared" si="1"/>
        <v>44886087</v>
      </c>
      <c r="D73" s="46">
        <v>44253409</v>
      </c>
      <c r="E73" s="46">
        <v>100795</v>
      </c>
      <c r="F73" s="46"/>
      <c r="G73" s="46"/>
      <c r="H73" s="46">
        <v>6045</v>
      </c>
      <c r="I73" s="46">
        <v>369141</v>
      </c>
      <c r="J73" s="46">
        <v>5218</v>
      </c>
      <c r="K73" s="46">
        <v>201</v>
      </c>
      <c r="L73" s="46">
        <v>151278</v>
      </c>
      <c r="M73" s="46"/>
    </row>
    <row r="74" spans="2:13" x14ac:dyDescent="0.3">
      <c r="B74" s="42" t="s">
        <v>37</v>
      </c>
      <c r="C74" s="46">
        <f t="shared" si="1"/>
        <v>5193278</v>
      </c>
      <c r="D74" s="46">
        <v>5025722</v>
      </c>
      <c r="E74" s="46">
        <v>21815</v>
      </c>
      <c r="F74" s="46"/>
      <c r="G74" s="46"/>
      <c r="H74" s="46">
        <v>1053</v>
      </c>
      <c r="I74" s="46">
        <v>101943</v>
      </c>
      <c r="J74" s="46">
        <v>1055</v>
      </c>
      <c r="K74" s="46">
        <v>210</v>
      </c>
      <c r="L74" s="46">
        <v>41480</v>
      </c>
      <c r="M74" s="46"/>
    </row>
    <row r="75" spans="2:13" x14ac:dyDescent="0.3">
      <c r="B75" s="42" t="s">
        <v>38</v>
      </c>
      <c r="C75" s="46">
        <f t="shared" si="1"/>
        <v>14684122</v>
      </c>
      <c r="D75" s="46">
        <v>14358438</v>
      </c>
      <c r="E75" s="46">
        <v>32480</v>
      </c>
      <c r="F75" s="46"/>
      <c r="G75" s="46"/>
      <c r="H75" s="46">
        <v>2358</v>
      </c>
      <c r="I75" s="46">
        <v>196466</v>
      </c>
      <c r="J75" s="46">
        <v>1871</v>
      </c>
      <c r="K75" s="46">
        <v>0</v>
      </c>
      <c r="L75" s="46">
        <v>92509</v>
      </c>
      <c r="M75" s="46"/>
    </row>
    <row r="76" spans="2:13" x14ac:dyDescent="0.3">
      <c r="B76" s="42" t="s">
        <v>39</v>
      </c>
      <c r="C76" s="46">
        <f t="shared" si="1"/>
        <v>16607690</v>
      </c>
      <c r="D76" s="46">
        <v>16433728</v>
      </c>
      <c r="E76" s="46">
        <v>7286</v>
      </c>
      <c r="F76" s="46"/>
      <c r="G76" s="46"/>
      <c r="H76" s="46">
        <v>821</v>
      </c>
      <c r="I76" s="46">
        <v>122623</v>
      </c>
      <c r="J76" s="46">
        <v>1909</v>
      </c>
      <c r="K76" s="46">
        <v>327</v>
      </c>
      <c r="L76" s="46">
        <v>40996</v>
      </c>
      <c r="M76" s="46"/>
    </row>
    <row r="77" spans="2:13" x14ac:dyDescent="0.3">
      <c r="B77" s="42" t="s">
        <v>40</v>
      </c>
      <c r="C77" s="46">
        <f t="shared" si="1"/>
        <v>9428698</v>
      </c>
      <c r="D77" s="46">
        <v>9257617</v>
      </c>
      <c r="E77" s="46">
        <v>4712</v>
      </c>
      <c r="F77" s="46"/>
      <c r="G77" s="46"/>
      <c r="H77" s="46">
        <v>997</v>
      </c>
      <c r="I77" s="46">
        <v>101512</v>
      </c>
      <c r="J77" s="46">
        <v>697</v>
      </c>
      <c r="K77" s="46">
        <v>0</v>
      </c>
      <c r="L77" s="46">
        <v>63163</v>
      </c>
      <c r="M77" s="46"/>
    </row>
    <row r="78" spans="2:13" x14ac:dyDescent="0.3">
      <c r="B78" s="42" t="s">
        <v>41</v>
      </c>
      <c r="C78" s="46">
        <f t="shared" si="1"/>
        <v>11870292</v>
      </c>
      <c r="D78" s="46">
        <v>11708978</v>
      </c>
      <c r="E78" s="46">
        <v>6463</v>
      </c>
      <c r="F78" s="46"/>
      <c r="G78" s="46"/>
      <c r="H78" s="46">
        <v>1051</v>
      </c>
      <c r="I78" s="46">
        <v>96915</v>
      </c>
      <c r="J78" s="46">
        <v>1150</v>
      </c>
      <c r="K78" s="46">
        <v>0</v>
      </c>
      <c r="L78" s="46">
        <v>55735</v>
      </c>
      <c r="M78" s="46"/>
    </row>
    <row r="79" spans="2:13" x14ac:dyDescent="0.3">
      <c r="B79" s="42" t="s">
        <v>42</v>
      </c>
      <c r="C79" s="46">
        <f t="shared" si="1"/>
        <v>13337718</v>
      </c>
      <c r="D79" s="46">
        <v>13031362</v>
      </c>
      <c r="E79" s="46">
        <v>42398</v>
      </c>
      <c r="F79" s="46"/>
      <c r="G79" s="46"/>
      <c r="H79" s="46">
        <v>1766</v>
      </c>
      <c r="I79" s="46">
        <v>190300</v>
      </c>
      <c r="J79" s="46">
        <v>1971</v>
      </c>
      <c r="K79" s="46">
        <v>0</v>
      </c>
      <c r="L79" s="46">
        <v>69921</v>
      </c>
      <c r="M79" s="46"/>
    </row>
    <row r="80" spans="2:13" x14ac:dyDescent="0.3">
      <c r="B80" s="42" t="s">
        <v>43</v>
      </c>
      <c r="C80" s="46">
        <f t="shared" si="1"/>
        <v>15371362</v>
      </c>
      <c r="D80" s="46">
        <v>15020629</v>
      </c>
      <c r="E80" s="46">
        <v>29502</v>
      </c>
      <c r="F80" s="46"/>
      <c r="G80" s="46"/>
      <c r="H80" s="46">
        <v>2075</v>
      </c>
      <c r="I80" s="46">
        <v>225980</v>
      </c>
      <c r="J80" s="46">
        <v>2419</v>
      </c>
      <c r="K80" s="46">
        <v>0</v>
      </c>
      <c r="L80" s="46">
        <v>90757</v>
      </c>
      <c r="M80" s="46"/>
    </row>
    <row r="81" spans="2:13" x14ac:dyDescent="0.3">
      <c r="B81" s="42" t="s">
        <v>44</v>
      </c>
      <c r="C81" s="46">
        <f t="shared" si="1"/>
        <v>5044677</v>
      </c>
      <c r="D81" s="46">
        <v>4968525</v>
      </c>
      <c r="E81" s="46">
        <v>11404</v>
      </c>
      <c r="F81" s="46"/>
      <c r="G81" s="46"/>
      <c r="H81" s="46">
        <v>988</v>
      </c>
      <c r="I81" s="46">
        <v>40831</v>
      </c>
      <c r="J81" s="46">
        <v>1000</v>
      </c>
      <c r="K81" s="46">
        <v>0</v>
      </c>
      <c r="L81" s="46">
        <v>21929</v>
      </c>
      <c r="M81" s="46"/>
    </row>
    <row r="82" spans="2:13" x14ac:dyDescent="0.3">
      <c r="B82" s="42" t="s">
        <v>45</v>
      </c>
      <c r="C82" s="46">
        <f t="shared" si="1"/>
        <v>17450130</v>
      </c>
      <c r="D82" s="46">
        <v>17228176</v>
      </c>
      <c r="E82" s="46">
        <v>10641</v>
      </c>
      <c r="F82" s="46"/>
      <c r="G82" s="46"/>
      <c r="H82" s="46">
        <v>2333</v>
      </c>
      <c r="I82" s="46">
        <v>159753</v>
      </c>
      <c r="J82" s="46">
        <v>2554</v>
      </c>
      <c r="K82" s="46">
        <v>0</v>
      </c>
      <c r="L82" s="46">
        <v>46673</v>
      </c>
      <c r="M82" s="46"/>
    </row>
    <row r="83" spans="2:13" x14ac:dyDescent="0.3">
      <c r="B83" s="42" t="s">
        <v>46</v>
      </c>
      <c r="C83" s="46">
        <f t="shared" si="1"/>
        <v>2411466</v>
      </c>
      <c r="D83" s="46">
        <v>2368550</v>
      </c>
      <c r="E83" s="46">
        <v>10002</v>
      </c>
      <c r="F83" s="46"/>
      <c r="G83" s="46"/>
      <c r="H83" s="46">
        <v>388</v>
      </c>
      <c r="I83" s="46">
        <v>25703</v>
      </c>
      <c r="J83" s="46">
        <v>162</v>
      </c>
      <c r="K83" s="46">
        <v>0</v>
      </c>
      <c r="L83" s="46">
        <v>6661</v>
      </c>
      <c r="M83" s="46"/>
    </row>
    <row r="84" spans="2:13" x14ac:dyDescent="0.3">
      <c r="B84" s="42" t="s">
        <v>47</v>
      </c>
      <c r="C84" s="46">
        <f t="shared" si="1"/>
        <v>11144129</v>
      </c>
      <c r="D84" s="46">
        <v>10874009</v>
      </c>
      <c r="E84" s="46">
        <v>33009</v>
      </c>
      <c r="F84" s="46"/>
      <c r="G84" s="46"/>
      <c r="H84" s="46">
        <v>1410</v>
      </c>
      <c r="I84" s="46">
        <v>168839</v>
      </c>
      <c r="J84" s="46">
        <v>2462</v>
      </c>
      <c r="K84" s="46">
        <v>126</v>
      </c>
      <c r="L84" s="46">
        <v>64274</v>
      </c>
      <c r="M84" s="46"/>
    </row>
    <row r="85" spans="2:13" x14ac:dyDescent="0.3">
      <c r="B85" s="42" t="s">
        <v>48</v>
      </c>
      <c r="C85" s="46">
        <f t="shared" si="1"/>
        <v>6334366</v>
      </c>
      <c r="D85" s="46">
        <v>6124171</v>
      </c>
      <c r="E85" s="46">
        <v>60919</v>
      </c>
      <c r="F85" s="46"/>
      <c r="G85" s="46"/>
      <c r="H85" s="46">
        <v>1096</v>
      </c>
      <c r="I85" s="46">
        <v>110828</v>
      </c>
      <c r="J85" s="46">
        <v>764</v>
      </c>
      <c r="K85" s="46">
        <v>0</v>
      </c>
      <c r="L85" s="46">
        <v>36588</v>
      </c>
      <c r="M85" s="46"/>
    </row>
    <row r="86" spans="2:13" x14ac:dyDescent="0.3">
      <c r="B86" s="42" t="s">
        <v>49</v>
      </c>
      <c r="C86" s="46">
        <f t="shared" si="1"/>
        <v>8275572</v>
      </c>
      <c r="D86" s="46">
        <v>8068342</v>
      </c>
      <c r="E86" s="46">
        <v>21230</v>
      </c>
      <c r="F86" s="46"/>
      <c r="G86" s="46"/>
      <c r="H86" s="46">
        <v>747</v>
      </c>
      <c r="I86" s="46">
        <v>132986</v>
      </c>
      <c r="J86" s="46">
        <v>632</v>
      </c>
      <c r="K86" s="46">
        <v>0</v>
      </c>
      <c r="L86" s="46">
        <v>51635</v>
      </c>
      <c r="M86" s="46"/>
    </row>
    <row r="87" spans="2:13" ht="15.75" thickBot="1" x14ac:dyDescent="0.35">
      <c r="B87" s="48" t="s">
        <v>50</v>
      </c>
      <c r="C87" s="49">
        <f t="shared" si="1"/>
        <v>5201656</v>
      </c>
      <c r="D87" s="49">
        <v>5084370</v>
      </c>
      <c r="E87" s="49">
        <v>11717</v>
      </c>
      <c r="F87" s="49"/>
      <c r="G87" s="49"/>
      <c r="H87" s="49">
        <v>938</v>
      </c>
      <c r="I87" s="49">
        <v>75961</v>
      </c>
      <c r="J87" s="49">
        <v>891</v>
      </c>
      <c r="K87" s="49">
        <v>0</v>
      </c>
      <c r="L87" s="49">
        <v>27779</v>
      </c>
      <c r="M87" s="46"/>
    </row>
    <row r="88" spans="2:13" ht="6" customHeight="1" thickTop="1" x14ac:dyDescent="0.3">
      <c r="B88" s="42"/>
      <c r="C88" s="42"/>
      <c r="D88" s="42"/>
      <c r="E88" s="42"/>
      <c r="F88" s="42"/>
      <c r="G88" s="42"/>
      <c r="H88" s="42"/>
      <c r="I88" s="42"/>
      <c r="J88" s="42"/>
      <c r="K88" s="42"/>
      <c r="L88" s="42"/>
      <c r="M88" s="42"/>
    </row>
    <row r="89" spans="2:13" x14ac:dyDescent="0.25">
      <c r="B89" s="930" t="s">
        <v>540</v>
      </c>
      <c r="C89" s="930"/>
      <c r="D89" s="930"/>
      <c r="E89" s="930"/>
      <c r="F89" s="930"/>
      <c r="G89" s="930"/>
      <c r="H89" s="930"/>
      <c r="I89" s="930"/>
      <c r="J89" s="930"/>
      <c r="K89" s="930"/>
      <c r="L89" s="930"/>
      <c r="M89" s="842"/>
    </row>
    <row r="90" spans="2:13" x14ac:dyDescent="0.2">
      <c r="B90" s="931" t="s">
        <v>575</v>
      </c>
      <c r="C90" s="931"/>
      <c r="D90" s="931"/>
      <c r="E90" s="931"/>
      <c r="F90" s="931"/>
      <c r="G90" s="931"/>
      <c r="H90" s="931"/>
      <c r="I90" s="931"/>
      <c r="J90" s="931"/>
      <c r="K90" s="931"/>
      <c r="L90" s="931"/>
      <c r="M90" s="53"/>
    </row>
    <row r="91" spans="2:13" x14ac:dyDescent="0.2">
      <c r="B91" s="931" t="s">
        <v>1177</v>
      </c>
      <c r="C91" s="931"/>
      <c r="D91" s="931"/>
      <c r="E91" s="931"/>
      <c r="F91" s="931"/>
      <c r="G91" s="931"/>
      <c r="H91" s="931"/>
      <c r="I91" s="931"/>
      <c r="J91" s="931"/>
      <c r="K91" s="931"/>
      <c r="L91" s="931"/>
      <c r="M91" s="53"/>
    </row>
    <row r="92" spans="2:13" x14ac:dyDescent="0.25">
      <c r="B92" s="932" t="s">
        <v>1372</v>
      </c>
      <c r="C92" s="932"/>
      <c r="D92" s="932"/>
      <c r="E92" s="932"/>
      <c r="F92" s="932"/>
      <c r="G92" s="932"/>
      <c r="H92" s="932"/>
      <c r="I92" s="932"/>
      <c r="J92" s="932"/>
      <c r="K92" s="932"/>
      <c r="L92" s="932"/>
      <c r="M92" s="622"/>
    </row>
    <row r="93" spans="2:13" x14ac:dyDescent="0.25">
      <c r="B93" s="933" t="s">
        <v>1179</v>
      </c>
      <c r="C93" s="933"/>
      <c r="D93" s="933"/>
      <c r="E93" s="933"/>
      <c r="F93" s="933"/>
      <c r="G93" s="933"/>
      <c r="H93" s="933"/>
      <c r="I93" s="933"/>
      <c r="J93" s="933"/>
      <c r="K93" s="933"/>
      <c r="L93" s="933"/>
      <c r="M93" s="841"/>
    </row>
    <row r="94" spans="2:13" x14ac:dyDescent="0.25">
      <c r="B94" s="924" t="s">
        <v>1374</v>
      </c>
      <c r="C94" s="924"/>
      <c r="D94" s="924"/>
      <c r="E94" s="924"/>
      <c r="F94" s="924"/>
      <c r="G94" s="924"/>
      <c r="H94" s="924"/>
      <c r="I94" s="924"/>
      <c r="J94" s="924"/>
      <c r="K94" s="924"/>
      <c r="L94" s="924"/>
      <c r="M94" s="623"/>
    </row>
    <row r="95" spans="2:13" ht="17.25" customHeight="1" x14ac:dyDescent="0.2">
      <c r="B95" s="934" t="s">
        <v>572</v>
      </c>
      <c r="C95" s="934"/>
      <c r="D95" s="934"/>
      <c r="E95" s="934"/>
      <c r="F95" s="934"/>
      <c r="G95" s="934"/>
      <c r="H95" s="934"/>
      <c r="I95" s="934"/>
      <c r="J95" s="934"/>
      <c r="K95" s="934"/>
      <c r="L95" s="934"/>
      <c r="M95" s="615"/>
    </row>
    <row r="96" spans="2:13" ht="17.25" customHeight="1" x14ac:dyDescent="0.2">
      <c r="B96" s="615"/>
      <c r="C96" s="615"/>
      <c r="D96" s="615"/>
      <c r="E96" s="615"/>
      <c r="F96" s="615"/>
      <c r="G96" s="615"/>
      <c r="H96" s="615"/>
      <c r="I96" s="615"/>
      <c r="J96" s="615"/>
      <c r="K96" s="615"/>
      <c r="L96" s="615"/>
      <c r="M96" s="615"/>
    </row>
    <row r="97" spans="2:28" x14ac:dyDescent="0.3">
      <c r="B97" s="41"/>
      <c r="C97" s="41"/>
      <c r="D97" s="41"/>
      <c r="E97" s="41"/>
      <c r="F97" s="41"/>
      <c r="G97" s="41"/>
      <c r="H97" s="41"/>
      <c r="I97" s="41"/>
      <c r="J97" s="41"/>
      <c r="K97" s="41"/>
      <c r="L97" s="41"/>
      <c r="M97" s="41"/>
    </row>
    <row r="98" spans="2:28" x14ac:dyDescent="0.2"/>
    <row r="99" spans="2:28" ht="24.75" customHeight="1" x14ac:dyDescent="0.2">
      <c r="B99" s="935" t="s">
        <v>1331</v>
      </c>
      <c r="C99" s="935"/>
      <c r="D99" s="935"/>
      <c r="E99" s="935"/>
      <c r="F99" s="935"/>
      <c r="G99" s="935"/>
      <c r="H99" s="935"/>
      <c r="I99" s="935"/>
      <c r="J99" s="935"/>
      <c r="K99" s="935"/>
      <c r="L99" s="935"/>
      <c r="M99" s="935"/>
      <c r="N99" s="935"/>
      <c r="O99" s="935"/>
      <c r="P99" s="935"/>
      <c r="Q99" s="935"/>
      <c r="R99" s="935"/>
      <c r="S99" s="5"/>
      <c r="T99" s="5"/>
      <c r="U99" s="5"/>
      <c r="V99" s="5"/>
      <c r="W99" s="5"/>
      <c r="X99" s="5"/>
      <c r="Y99" s="5"/>
      <c r="Z99" s="5"/>
      <c r="AA99" s="5"/>
      <c r="AB99" s="5"/>
    </row>
    <row r="100" spans="2:28" ht="15.75" customHeight="1" thickBot="1" x14ac:dyDescent="0.25">
      <c r="B100" s="845"/>
      <c r="C100" s="845"/>
      <c r="D100" s="845"/>
      <c r="E100" s="845"/>
      <c r="F100" s="845"/>
      <c r="G100" s="845"/>
      <c r="H100" s="845"/>
      <c r="I100" s="845"/>
      <c r="J100" s="845"/>
      <c r="K100" s="845"/>
      <c r="L100" s="845"/>
      <c r="M100" s="845"/>
      <c r="N100" s="845"/>
      <c r="O100" s="845"/>
      <c r="P100" s="845"/>
      <c r="Q100" s="845"/>
      <c r="R100" s="845"/>
      <c r="S100" s="5"/>
      <c r="T100" s="5"/>
      <c r="U100" s="5"/>
      <c r="V100" s="5"/>
      <c r="W100" s="5"/>
      <c r="X100" s="5"/>
      <c r="Y100" s="5"/>
      <c r="Z100" s="5"/>
      <c r="AA100" s="5"/>
      <c r="AB100" s="5"/>
    </row>
    <row r="101" spans="2:28" ht="15.75" thickTop="1" x14ac:dyDescent="0.2">
      <c r="B101" s="936" t="s">
        <v>574</v>
      </c>
      <c r="C101" s="936" t="s">
        <v>229</v>
      </c>
      <c r="D101" s="936" t="s">
        <v>453</v>
      </c>
      <c r="E101" s="936"/>
      <c r="F101" s="936"/>
      <c r="G101" s="6"/>
      <c r="H101" s="936" t="s">
        <v>527</v>
      </c>
      <c r="I101" s="936"/>
      <c r="J101" s="936"/>
      <c r="K101" s="936"/>
      <c r="L101" s="936"/>
      <c r="M101" s="6"/>
      <c r="N101" s="936" t="s">
        <v>457</v>
      </c>
      <c r="O101" s="936"/>
      <c r="P101" s="936"/>
      <c r="Q101" s="936"/>
      <c r="R101" s="940" t="s">
        <v>110</v>
      </c>
      <c r="S101" s="2"/>
      <c r="U101" s="4"/>
    </row>
    <row r="102" spans="2:28" ht="15.75" thickBot="1" x14ac:dyDescent="0.25">
      <c r="B102" s="937"/>
      <c r="C102" s="937"/>
      <c r="D102" s="939"/>
      <c r="E102" s="939"/>
      <c r="F102" s="939"/>
      <c r="G102" s="9"/>
      <c r="H102" s="939"/>
      <c r="I102" s="939"/>
      <c r="J102" s="939"/>
      <c r="K102" s="939"/>
      <c r="L102" s="939"/>
      <c r="M102" s="9"/>
      <c r="N102" s="939"/>
      <c r="O102" s="939"/>
      <c r="P102" s="939"/>
      <c r="Q102" s="939"/>
      <c r="R102" s="941"/>
      <c r="S102" s="2"/>
      <c r="U102" s="4"/>
    </row>
    <row r="103" spans="2:28" ht="18.75" customHeight="1" x14ac:dyDescent="0.2">
      <c r="B103" s="937"/>
      <c r="C103" s="937"/>
      <c r="D103" s="941" t="s">
        <v>534</v>
      </c>
      <c r="E103" s="941" t="s">
        <v>462</v>
      </c>
      <c r="F103" s="941" t="s">
        <v>114</v>
      </c>
      <c r="G103" s="11"/>
      <c r="H103" s="941" t="s">
        <v>455</v>
      </c>
      <c r="I103" s="943" t="s">
        <v>528</v>
      </c>
      <c r="J103" s="943" t="s">
        <v>456</v>
      </c>
      <c r="K103" s="943" t="s">
        <v>529</v>
      </c>
      <c r="L103" s="941" t="s">
        <v>530</v>
      </c>
      <c r="M103" s="11"/>
      <c r="N103" s="941" t="s">
        <v>458</v>
      </c>
      <c r="O103" s="941" t="s">
        <v>459</v>
      </c>
      <c r="P103" s="941" t="s">
        <v>460</v>
      </c>
      <c r="Q103" s="941" t="s">
        <v>228</v>
      </c>
      <c r="R103" s="941"/>
      <c r="S103" s="2"/>
      <c r="U103" s="4"/>
    </row>
    <row r="104" spans="2:28" ht="18.75" customHeight="1" x14ac:dyDescent="0.2">
      <c r="B104" s="937"/>
      <c r="C104" s="937"/>
      <c r="D104" s="941"/>
      <c r="E104" s="941"/>
      <c r="F104" s="941"/>
      <c r="G104" s="11"/>
      <c r="H104" s="941"/>
      <c r="I104" s="944"/>
      <c r="J104" s="944"/>
      <c r="K104" s="944"/>
      <c r="L104" s="941"/>
      <c r="M104" s="11"/>
      <c r="N104" s="941"/>
      <c r="O104" s="941"/>
      <c r="P104" s="941"/>
      <c r="Q104" s="941"/>
      <c r="R104" s="941"/>
      <c r="S104" s="2"/>
      <c r="U104" s="4"/>
    </row>
    <row r="105" spans="2:28" ht="18.75" customHeight="1" x14ac:dyDescent="0.2">
      <c r="B105" s="937"/>
      <c r="C105" s="937"/>
      <c r="D105" s="941"/>
      <c r="E105" s="941"/>
      <c r="F105" s="941"/>
      <c r="G105" s="11"/>
      <c r="H105" s="941"/>
      <c r="I105" s="944"/>
      <c r="J105" s="944"/>
      <c r="K105" s="944"/>
      <c r="L105" s="941"/>
      <c r="M105" s="11"/>
      <c r="N105" s="941"/>
      <c r="O105" s="941"/>
      <c r="P105" s="941" t="s">
        <v>364</v>
      </c>
      <c r="Q105" s="941" t="s">
        <v>365</v>
      </c>
      <c r="R105" s="941"/>
      <c r="S105" s="2"/>
      <c r="U105" s="4"/>
    </row>
    <row r="106" spans="2:28" ht="29.25" customHeight="1" thickBot="1" x14ac:dyDescent="0.25">
      <c r="B106" s="938"/>
      <c r="C106" s="938"/>
      <c r="D106" s="942"/>
      <c r="E106" s="942"/>
      <c r="F106" s="942"/>
      <c r="G106" s="12"/>
      <c r="H106" s="942"/>
      <c r="I106" s="945"/>
      <c r="J106" s="945"/>
      <c r="K106" s="945"/>
      <c r="L106" s="942"/>
      <c r="M106" s="12"/>
      <c r="N106" s="942"/>
      <c r="O106" s="942"/>
      <c r="P106" s="942"/>
      <c r="Q106" s="942"/>
      <c r="R106" s="942"/>
      <c r="S106" s="2"/>
      <c r="U106" s="4"/>
    </row>
    <row r="107" spans="2:28" ht="15.75" thickTop="1" x14ac:dyDescent="0.2">
      <c r="B107" s="9"/>
      <c r="C107" s="9"/>
      <c r="D107" s="9"/>
      <c r="E107" s="9"/>
      <c r="F107" s="9"/>
      <c r="G107" s="9"/>
      <c r="H107" s="9"/>
      <c r="I107" s="9"/>
      <c r="J107" s="9"/>
      <c r="K107" s="9"/>
      <c r="L107" s="9"/>
      <c r="M107" s="9"/>
      <c r="N107" s="9"/>
      <c r="O107" s="9"/>
      <c r="P107" s="9"/>
      <c r="Q107" s="9"/>
      <c r="R107" s="9"/>
      <c r="S107" s="2"/>
      <c r="U107" s="4"/>
    </row>
    <row r="108" spans="2:28" x14ac:dyDescent="0.2">
      <c r="B108" s="13" t="s">
        <v>359</v>
      </c>
      <c r="C108" s="20">
        <f t="shared" ref="C108:R108" si="2">SUM(C110:C145)</f>
        <v>574702791</v>
      </c>
      <c r="D108" s="20">
        <f t="shared" si="2"/>
        <v>238109303</v>
      </c>
      <c r="E108" s="20">
        <f t="shared" si="2"/>
        <v>59471411</v>
      </c>
      <c r="F108" s="20">
        <f t="shared" si="2"/>
        <v>46413531</v>
      </c>
      <c r="G108" s="20"/>
      <c r="H108" s="20">
        <f t="shared" si="2"/>
        <v>20000</v>
      </c>
      <c r="I108" s="20">
        <f t="shared" si="2"/>
        <v>1403854</v>
      </c>
      <c r="J108" s="20">
        <f t="shared" si="2"/>
        <v>162412596</v>
      </c>
      <c r="K108" s="20">
        <f t="shared" si="2"/>
        <v>11000</v>
      </c>
      <c r="L108" s="20">
        <f t="shared" si="2"/>
        <v>73829</v>
      </c>
      <c r="M108" s="20"/>
      <c r="N108" s="20">
        <f t="shared" si="2"/>
        <v>18542852</v>
      </c>
      <c r="O108" s="20">
        <f t="shared" si="2"/>
        <v>25200108</v>
      </c>
      <c r="P108" s="20">
        <f t="shared" si="2"/>
        <v>20134727</v>
      </c>
      <c r="Q108" s="20">
        <f t="shared" si="2"/>
        <v>2909580</v>
      </c>
      <c r="R108" s="21">
        <f t="shared" si="2"/>
        <v>-6623468</v>
      </c>
      <c r="S108" s="16"/>
      <c r="T108" s="17"/>
      <c r="U108" s="18"/>
      <c r="V108" s="19"/>
      <c r="W108" s="19"/>
      <c r="X108" s="19"/>
      <c r="Y108" s="19"/>
      <c r="Z108" s="19"/>
      <c r="AA108" s="19"/>
      <c r="AB108" s="19"/>
    </row>
    <row r="109" spans="2:28" x14ac:dyDescent="0.2">
      <c r="B109" s="13"/>
      <c r="C109" s="20"/>
      <c r="D109" s="20"/>
      <c r="E109" s="20"/>
      <c r="F109" s="20"/>
      <c r="G109" s="20"/>
      <c r="H109" s="20"/>
      <c r="I109" s="20"/>
      <c r="J109" s="20"/>
      <c r="K109" s="20"/>
      <c r="L109" s="20"/>
      <c r="M109" s="20"/>
      <c r="N109" s="20"/>
      <c r="O109" s="20"/>
      <c r="P109" s="20"/>
      <c r="Q109" s="20"/>
      <c r="R109" s="21"/>
      <c r="S109" s="16"/>
      <c r="T109" s="17"/>
      <c r="U109" s="18"/>
      <c r="V109" s="19"/>
      <c r="W109" s="19"/>
      <c r="X109" s="19"/>
      <c r="Y109" s="19"/>
      <c r="Z109" s="19"/>
      <c r="AA109" s="19"/>
      <c r="AB109" s="19"/>
    </row>
    <row r="110" spans="2:28" x14ac:dyDescent="0.3">
      <c r="B110" s="22" t="s">
        <v>19</v>
      </c>
      <c r="C110" s="21">
        <v>7828872</v>
      </c>
      <c r="D110" s="23">
        <v>3755082</v>
      </c>
      <c r="E110" s="23">
        <v>1016363</v>
      </c>
      <c r="F110" s="23">
        <v>558358</v>
      </c>
      <c r="G110" s="23"/>
      <c r="H110" s="23">
        <v>0</v>
      </c>
      <c r="I110" s="23">
        <v>5119</v>
      </c>
      <c r="J110" s="23">
        <v>2074482</v>
      </c>
      <c r="K110" s="23">
        <v>0</v>
      </c>
      <c r="L110" s="23">
        <v>0</v>
      </c>
      <c r="M110" s="23"/>
      <c r="N110" s="23">
        <v>160466</v>
      </c>
      <c r="O110" s="23">
        <v>0</v>
      </c>
      <c r="P110" s="23">
        <v>253341</v>
      </c>
      <c r="Q110" s="23">
        <v>5661</v>
      </c>
      <c r="R110" s="21">
        <v>513659</v>
      </c>
      <c r="S110" s="2"/>
      <c r="T110" s="24"/>
      <c r="U110" s="4"/>
    </row>
    <row r="111" spans="2:28" x14ac:dyDescent="0.3">
      <c r="B111" s="22" t="s">
        <v>570</v>
      </c>
      <c r="C111" s="21">
        <v>21208337</v>
      </c>
      <c r="D111" s="23">
        <v>9698231</v>
      </c>
      <c r="E111" s="23">
        <v>2046963</v>
      </c>
      <c r="F111" s="23">
        <v>1216108</v>
      </c>
      <c r="G111" s="23"/>
      <c r="H111" s="23">
        <v>0</v>
      </c>
      <c r="I111" s="23">
        <v>48216</v>
      </c>
      <c r="J111" s="23">
        <v>6573585</v>
      </c>
      <c r="K111" s="23">
        <v>0</v>
      </c>
      <c r="L111" s="23">
        <v>0</v>
      </c>
      <c r="M111" s="23"/>
      <c r="N111" s="23">
        <v>913324</v>
      </c>
      <c r="O111" s="23">
        <v>0</v>
      </c>
      <c r="P111" s="23">
        <v>681857</v>
      </c>
      <c r="Q111" s="23">
        <v>30053</v>
      </c>
      <c r="R111" s="21">
        <v>5107957</v>
      </c>
      <c r="S111" s="2"/>
      <c r="T111" s="24"/>
      <c r="U111" s="4"/>
    </row>
    <row r="112" spans="2:28" x14ac:dyDescent="0.3">
      <c r="B112" s="22" t="s">
        <v>21</v>
      </c>
      <c r="C112" s="21">
        <v>5789198</v>
      </c>
      <c r="D112" s="23">
        <v>3230909</v>
      </c>
      <c r="E112" s="23">
        <v>594049</v>
      </c>
      <c r="F112" s="23">
        <v>341770</v>
      </c>
      <c r="G112" s="23"/>
      <c r="H112" s="23">
        <v>0</v>
      </c>
      <c r="I112" s="23">
        <v>54607</v>
      </c>
      <c r="J112" s="23">
        <v>1203229</v>
      </c>
      <c r="K112" s="23">
        <v>0</v>
      </c>
      <c r="L112" s="23">
        <v>0</v>
      </c>
      <c r="M112" s="23"/>
      <c r="N112" s="23">
        <v>176337</v>
      </c>
      <c r="O112" s="23">
        <v>0</v>
      </c>
      <c r="P112" s="23">
        <v>181344</v>
      </c>
      <c r="Q112" s="23">
        <v>6953</v>
      </c>
      <c r="R112" s="21">
        <v>-957967</v>
      </c>
      <c r="S112" s="2"/>
      <c r="T112" s="24"/>
      <c r="U112" s="4"/>
    </row>
    <row r="113" spans="2:21" x14ac:dyDescent="0.3">
      <c r="B113" s="22" t="s">
        <v>22</v>
      </c>
      <c r="C113" s="21">
        <v>3651165</v>
      </c>
      <c r="D113" s="23">
        <v>1896968</v>
      </c>
      <c r="E113" s="23">
        <v>321320</v>
      </c>
      <c r="F113" s="23">
        <v>176433</v>
      </c>
      <c r="G113" s="23"/>
      <c r="H113" s="23">
        <v>0</v>
      </c>
      <c r="I113" s="23">
        <v>18544</v>
      </c>
      <c r="J113" s="23">
        <v>1004229</v>
      </c>
      <c r="K113" s="23">
        <v>0</v>
      </c>
      <c r="L113" s="23">
        <v>0</v>
      </c>
      <c r="M113" s="23"/>
      <c r="N113" s="23">
        <v>155353</v>
      </c>
      <c r="O113" s="23">
        <v>0</v>
      </c>
      <c r="P113" s="23">
        <v>71734</v>
      </c>
      <c r="Q113" s="23">
        <v>6584</v>
      </c>
      <c r="R113" s="21">
        <v>353002</v>
      </c>
      <c r="S113" s="2"/>
      <c r="T113" s="24"/>
      <c r="U113" s="4"/>
    </row>
    <row r="114" spans="2:21" x14ac:dyDescent="0.3">
      <c r="B114" s="22" t="s">
        <v>23</v>
      </c>
      <c r="C114" s="21">
        <v>20985694</v>
      </c>
      <c r="D114" s="23">
        <v>8940204</v>
      </c>
      <c r="E114" s="23">
        <v>2349045</v>
      </c>
      <c r="F114" s="23">
        <v>1347483</v>
      </c>
      <c r="G114" s="23"/>
      <c r="H114" s="23">
        <v>0</v>
      </c>
      <c r="I114" s="23">
        <v>56871</v>
      </c>
      <c r="J114" s="23">
        <v>6784771</v>
      </c>
      <c r="K114" s="23">
        <v>0</v>
      </c>
      <c r="L114" s="23">
        <v>0</v>
      </c>
      <c r="M114" s="23"/>
      <c r="N114" s="23">
        <v>831393</v>
      </c>
      <c r="O114" s="23">
        <v>0</v>
      </c>
      <c r="P114" s="23">
        <v>634155</v>
      </c>
      <c r="Q114" s="23">
        <v>41772</v>
      </c>
      <c r="R114" s="21">
        <v>580343</v>
      </c>
      <c r="S114" s="2"/>
      <c r="T114" s="24"/>
      <c r="U114" s="4"/>
    </row>
    <row r="115" spans="2:21" x14ac:dyDescent="0.3">
      <c r="B115" s="22" t="s">
        <v>24</v>
      </c>
      <c r="C115" s="21">
        <v>4772071</v>
      </c>
      <c r="D115" s="23">
        <v>2319172</v>
      </c>
      <c r="E115" s="23">
        <v>529652</v>
      </c>
      <c r="F115" s="23">
        <v>408491</v>
      </c>
      <c r="G115" s="23"/>
      <c r="H115" s="23">
        <v>0</v>
      </c>
      <c r="I115" s="23">
        <v>15131</v>
      </c>
      <c r="J115" s="23">
        <v>1244931</v>
      </c>
      <c r="K115" s="23">
        <v>0</v>
      </c>
      <c r="L115" s="23">
        <v>0</v>
      </c>
      <c r="M115" s="23"/>
      <c r="N115" s="23">
        <v>72962</v>
      </c>
      <c r="O115" s="23">
        <v>0</v>
      </c>
      <c r="P115" s="23">
        <v>174464</v>
      </c>
      <c r="Q115" s="23">
        <v>7268</v>
      </c>
      <c r="R115" s="21">
        <v>-1384688</v>
      </c>
      <c r="S115" s="2"/>
      <c r="T115" s="24"/>
      <c r="U115" s="4"/>
    </row>
    <row r="116" spans="2:21" x14ac:dyDescent="0.3">
      <c r="B116" s="22" t="s">
        <v>25</v>
      </c>
      <c r="C116" s="21">
        <v>7265329</v>
      </c>
      <c r="D116" s="23">
        <v>3269935</v>
      </c>
      <c r="E116" s="23">
        <v>842829</v>
      </c>
      <c r="F116" s="23">
        <v>606512</v>
      </c>
      <c r="G116" s="23"/>
      <c r="H116" s="23">
        <v>0</v>
      </c>
      <c r="I116" s="23">
        <v>64932</v>
      </c>
      <c r="J116" s="23">
        <v>2088124</v>
      </c>
      <c r="K116" s="23">
        <v>0</v>
      </c>
      <c r="L116" s="23">
        <v>0</v>
      </c>
      <c r="M116" s="23"/>
      <c r="N116" s="23">
        <v>114486</v>
      </c>
      <c r="O116" s="23">
        <v>0</v>
      </c>
      <c r="P116" s="23">
        <v>255224</v>
      </c>
      <c r="Q116" s="23">
        <v>23287</v>
      </c>
      <c r="R116" s="21">
        <v>-2116408</v>
      </c>
      <c r="S116" s="2"/>
      <c r="T116" s="24"/>
      <c r="U116" s="4"/>
    </row>
    <row r="117" spans="2:21" x14ac:dyDescent="0.3">
      <c r="B117" s="22" t="s">
        <v>26</v>
      </c>
      <c r="C117" s="21">
        <v>22128148</v>
      </c>
      <c r="D117" s="23">
        <v>9980060</v>
      </c>
      <c r="E117" s="23">
        <v>2149562</v>
      </c>
      <c r="F117" s="23">
        <v>1675813</v>
      </c>
      <c r="G117" s="23"/>
      <c r="H117" s="23">
        <v>0</v>
      </c>
      <c r="I117" s="23">
        <v>71313</v>
      </c>
      <c r="J117" s="23">
        <v>7210767</v>
      </c>
      <c r="K117" s="23">
        <v>0</v>
      </c>
      <c r="L117" s="23">
        <v>0</v>
      </c>
      <c r="M117" s="23"/>
      <c r="N117" s="23">
        <v>224658</v>
      </c>
      <c r="O117" s="23">
        <v>0</v>
      </c>
      <c r="P117" s="23">
        <v>769574</v>
      </c>
      <c r="Q117" s="23">
        <v>46401</v>
      </c>
      <c r="R117" s="21">
        <v>1246728</v>
      </c>
      <c r="S117" s="2"/>
      <c r="T117" s="24"/>
      <c r="U117" s="4"/>
    </row>
    <row r="118" spans="2:21" x14ac:dyDescent="0.3">
      <c r="B118" s="25" t="s">
        <v>27</v>
      </c>
      <c r="C118" s="21">
        <v>52917313</v>
      </c>
      <c r="D118" s="23">
        <v>7080909</v>
      </c>
      <c r="E118" s="23">
        <v>1358784</v>
      </c>
      <c r="F118" s="23">
        <v>10829284</v>
      </c>
      <c r="G118" s="23"/>
      <c r="H118" s="23">
        <v>0</v>
      </c>
      <c r="I118" s="23">
        <v>101874</v>
      </c>
      <c r="J118" s="23">
        <v>4848090</v>
      </c>
      <c r="K118" s="23">
        <v>11000</v>
      </c>
      <c r="L118" s="23">
        <v>73829</v>
      </c>
      <c r="M118" s="23"/>
      <c r="N118" s="23">
        <v>563725</v>
      </c>
      <c r="O118" s="23">
        <v>25200108</v>
      </c>
      <c r="P118" s="23">
        <v>1132539</v>
      </c>
      <c r="Q118" s="23">
        <v>1717171</v>
      </c>
      <c r="R118" s="21">
        <v>-13880913</v>
      </c>
      <c r="S118" s="2"/>
      <c r="T118" s="24"/>
      <c r="U118" s="4"/>
    </row>
    <row r="119" spans="2:21" ht="16.5" x14ac:dyDescent="0.3">
      <c r="B119" s="26" t="s">
        <v>1175</v>
      </c>
      <c r="C119" s="21">
        <v>39693227</v>
      </c>
      <c r="D119" s="23">
        <v>18041423</v>
      </c>
      <c r="E119" s="23">
        <v>4285703</v>
      </c>
      <c r="F119" s="23">
        <v>2313472</v>
      </c>
      <c r="G119" s="23"/>
      <c r="H119" s="23">
        <v>0</v>
      </c>
      <c r="I119" s="23">
        <v>14889</v>
      </c>
      <c r="J119" s="23">
        <v>11600553</v>
      </c>
      <c r="K119" s="23">
        <v>0</v>
      </c>
      <c r="L119" s="23">
        <v>0</v>
      </c>
      <c r="M119" s="23"/>
      <c r="N119" s="23">
        <v>1909048</v>
      </c>
      <c r="O119" s="23">
        <v>0</v>
      </c>
      <c r="P119" s="23">
        <v>1453225</v>
      </c>
      <c r="Q119" s="23">
        <v>74914</v>
      </c>
      <c r="R119" s="21">
        <v>10029498</v>
      </c>
      <c r="S119" s="2"/>
      <c r="T119" s="24"/>
      <c r="U119" s="4"/>
    </row>
    <row r="120" spans="2:21" ht="16.5" x14ac:dyDescent="0.3">
      <c r="B120" s="26" t="s">
        <v>1176</v>
      </c>
      <c r="C120" s="21">
        <v>48210218</v>
      </c>
      <c r="D120" s="23">
        <v>20451984</v>
      </c>
      <c r="E120" s="23">
        <v>5380516</v>
      </c>
      <c r="F120" s="23">
        <v>3191230</v>
      </c>
      <c r="G120" s="23"/>
      <c r="H120" s="23">
        <v>0</v>
      </c>
      <c r="I120" s="23">
        <v>69906</v>
      </c>
      <c r="J120" s="23">
        <v>13439368</v>
      </c>
      <c r="K120" s="23">
        <v>0</v>
      </c>
      <c r="L120" s="23">
        <v>0</v>
      </c>
      <c r="M120" s="23"/>
      <c r="N120" s="23">
        <v>3650744</v>
      </c>
      <c r="O120" s="23">
        <v>0</v>
      </c>
      <c r="P120" s="23">
        <v>1911929</v>
      </c>
      <c r="Q120" s="23">
        <v>114541</v>
      </c>
      <c r="R120" s="21">
        <v>-603592</v>
      </c>
      <c r="S120" s="2"/>
      <c r="T120" s="24"/>
      <c r="U120" s="4"/>
    </row>
    <row r="121" spans="2:21" x14ac:dyDescent="0.3">
      <c r="B121" s="26" t="s">
        <v>28</v>
      </c>
      <c r="C121" s="21">
        <v>7689465</v>
      </c>
      <c r="D121" s="23">
        <v>3371040</v>
      </c>
      <c r="E121" s="23">
        <v>869104</v>
      </c>
      <c r="F121" s="23">
        <v>480286</v>
      </c>
      <c r="G121" s="23"/>
      <c r="H121" s="23">
        <v>0</v>
      </c>
      <c r="I121" s="23">
        <v>16820</v>
      </c>
      <c r="J121" s="23">
        <v>2400629</v>
      </c>
      <c r="K121" s="23">
        <v>0</v>
      </c>
      <c r="L121" s="23">
        <v>0</v>
      </c>
      <c r="M121" s="23"/>
      <c r="N121" s="23">
        <v>159173</v>
      </c>
      <c r="O121" s="23">
        <v>0</v>
      </c>
      <c r="P121" s="23">
        <v>269033</v>
      </c>
      <c r="Q121" s="23">
        <v>123380</v>
      </c>
      <c r="R121" s="21">
        <v>-1757062</v>
      </c>
      <c r="S121" s="2"/>
      <c r="T121" s="24"/>
      <c r="U121" s="4"/>
    </row>
    <row r="122" spans="2:21" x14ac:dyDescent="0.3">
      <c r="B122" s="26" t="s">
        <v>29</v>
      </c>
      <c r="C122" s="21">
        <v>20047708</v>
      </c>
      <c r="D122" s="23">
        <v>8579387</v>
      </c>
      <c r="E122" s="23">
        <v>2469520</v>
      </c>
      <c r="F122" s="23">
        <v>1479651</v>
      </c>
      <c r="G122" s="23"/>
      <c r="H122" s="23">
        <v>0</v>
      </c>
      <c r="I122" s="23">
        <v>40949</v>
      </c>
      <c r="J122" s="23">
        <v>6191717</v>
      </c>
      <c r="K122" s="23">
        <v>0</v>
      </c>
      <c r="L122" s="23">
        <v>0</v>
      </c>
      <c r="M122" s="23"/>
      <c r="N122" s="23">
        <v>438557</v>
      </c>
      <c r="O122" s="23">
        <v>0</v>
      </c>
      <c r="P122" s="23">
        <v>816865</v>
      </c>
      <c r="Q122" s="23">
        <v>31062</v>
      </c>
      <c r="R122" s="21">
        <v>4006093</v>
      </c>
      <c r="S122" s="2"/>
      <c r="T122" s="24"/>
      <c r="U122" s="4"/>
    </row>
    <row r="123" spans="2:21" x14ac:dyDescent="0.3">
      <c r="B123" s="26" t="s">
        <v>30</v>
      </c>
      <c r="C123" s="21">
        <v>7166257</v>
      </c>
      <c r="D123" s="23">
        <v>3346920</v>
      </c>
      <c r="E123" s="23">
        <v>751254</v>
      </c>
      <c r="F123" s="23">
        <v>654273</v>
      </c>
      <c r="G123" s="23"/>
      <c r="H123" s="23">
        <v>0</v>
      </c>
      <c r="I123" s="23">
        <v>42994</v>
      </c>
      <c r="J123" s="23">
        <v>1946390</v>
      </c>
      <c r="K123" s="23">
        <v>0</v>
      </c>
      <c r="L123" s="23">
        <v>0</v>
      </c>
      <c r="M123" s="23"/>
      <c r="N123" s="23">
        <v>129067</v>
      </c>
      <c r="O123" s="23">
        <v>0</v>
      </c>
      <c r="P123" s="23">
        <v>283435</v>
      </c>
      <c r="Q123" s="23">
        <v>11924</v>
      </c>
      <c r="R123" s="21">
        <v>-3381167</v>
      </c>
      <c r="S123" s="2"/>
      <c r="T123" s="24"/>
      <c r="U123" s="4"/>
    </row>
    <row r="124" spans="2:21" x14ac:dyDescent="0.3">
      <c r="B124" s="26" t="s">
        <v>31</v>
      </c>
      <c r="C124" s="21">
        <v>7430436</v>
      </c>
      <c r="D124" s="23">
        <v>3247808</v>
      </c>
      <c r="E124" s="23">
        <v>732816</v>
      </c>
      <c r="F124" s="23">
        <v>625436</v>
      </c>
      <c r="G124" s="23"/>
      <c r="H124" s="23">
        <v>0</v>
      </c>
      <c r="I124" s="23">
        <v>15732</v>
      </c>
      <c r="J124" s="23">
        <v>2451074</v>
      </c>
      <c r="K124" s="23">
        <v>0</v>
      </c>
      <c r="L124" s="23">
        <v>0</v>
      </c>
      <c r="M124" s="23"/>
      <c r="N124" s="23">
        <v>149497</v>
      </c>
      <c r="O124" s="23">
        <v>0</v>
      </c>
      <c r="P124" s="23">
        <v>193034</v>
      </c>
      <c r="Q124" s="23">
        <v>15039</v>
      </c>
      <c r="R124" s="21">
        <v>-1469037</v>
      </c>
      <c r="S124" s="2"/>
      <c r="T124" s="24"/>
      <c r="U124" s="4"/>
    </row>
    <row r="125" spans="2:21" x14ac:dyDescent="0.3">
      <c r="B125" s="26" t="s">
        <v>32</v>
      </c>
      <c r="C125" s="21">
        <v>39749189</v>
      </c>
      <c r="D125" s="23">
        <v>17697943</v>
      </c>
      <c r="E125" s="23">
        <v>4847310</v>
      </c>
      <c r="F125" s="23">
        <v>2509258</v>
      </c>
      <c r="G125" s="23"/>
      <c r="H125" s="23">
        <v>0</v>
      </c>
      <c r="I125" s="23">
        <v>131140</v>
      </c>
      <c r="J125" s="23">
        <v>12272668</v>
      </c>
      <c r="K125" s="23">
        <v>0</v>
      </c>
      <c r="L125" s="23">
        <v>0</v>
      </c>
      <c r="M125" s="23"/>
      <c r="N125" s="23">
        <v>1114147</v>
      </c>
      <c r="O125" s="23">
        <v>0</v>
      </c>
      <c r="P125" s="23">
        <v>1128213</v>
      </c>
      <c r="Q125" s="23">
        <v>48510</v>
      </c>
      <c r="R125" s="21">
        <v>4641763</v>
      </c>
      <c r="S125" s="2"/>
      <c r="T125" s="24"/>
      <c r="U125" s="4"/>
    </row>
    <row r="126" spans="2:21" x14ac:dyDescent="0.3">
      <c r="B126" s="26" t="s">
        <v>565</v>
      </c>
      <c r="C126" s="21">
        <v>27643118</v>
      </c>
      <c r="D126" s="23">
        <v>12305149</v>
      </c>
      <c r="E126" s="23">
        <v>2877443</v>
      </c>
      <c r="F126" s="23">
        <v>1709517</v>
      </c>
      <c r="G126" s="23"/>
      <c r="H126" s="23">
        <v>0</v>
      </c>
      <c r="I126" s="23">
        <v>10360</v>
      </c>
      <c r="J126" s="23">
        <v>9178773</v>
      </c>
      <c r="K126" s="23">
        <v>0</v>
      </c>
      <c r="L126" s="23">
        <v>0</v>
      </c>
      <c r="M126" s="23"/>
      <c r="N126" s="23">
        <v>367548</v>
      </c>
      <c r="O126" s="23">
        <v>0</v>
      </c>
      <c r="P126" s="23">
        <v>1084940</v>
      </c>
      <c r="Q126" s="23">
        <v>109388</v>
      </c>
      <c r="R126" s="21">
        <v>-2112787</v>
      </c>
      <c r="S126" s="2"/>
      <c r="T126" s="24"/>
      <c r="U126" s="4"/>
    </row>
    <row r="127" spans="2:21" x14ac:dyDescent="0.3">
      <c r="B127" s="26" t="s">
        <v>563</v>
      </c>
      <c r="C127" s="21">
        <v>16807670</v>
      </c>
      <c r="D127" s="23">
        <v>7713569</v>
      </c>
      <c r="E127" s="23">
        <v>1999356</v>
      </c>
      <c r="F127" s="23">
        <v>1123765</v>
      </c>
      <c r="G127" s="23"/>
      <c r="H127" s="23">
        <v>0</v>
      </c>
      <c r="I127" s="23">
        <v>10664</v>
      </c>
      <c r="J127" s="23">
        <v>4853310</v>
      </c>
      <c r="K127" s="23">
        <v>0</v>
      </c>
      <c r="L127" s="23">
        <v>0</v>
      </c>
      <c r="M127" s="23"/>
      <c r="N127" s="23">
        <v>563012</v>
      </c>
      <c r="O127" s="23">
        <v>0</v>
      </c>
      <c r="P127" s="23">
        <v>536142</v>
      </c>
      <c r="Q127" s="23">
        <v>7852</v>
      </c>
      <c r="R127" s="21">
        <v>-309467</v>
      </c>
      <c r="S127" s="2"/>
      <c r="T127" s="24"/>
      <c r="U127" s="4"/>
    </row>
    <row r="128" spans="2:21" x14ac:dyDescent="0.3">
      <c r="B128" s="22" t="s">
        <v>33</v>
      </c>
      <c r="C128" s="21">
        <v>12469675</v>
      </c>
      <c r="D128" s="23">
        <v>5310022</v>
      </c>
      <c r="E128" s="23">
        <v>1431954</v>
      </c>
      <c r="F128" s="23">
        <v>881234</v>
      </c>
      <c r="G128" s="23"/>
      <c r="H128" s="23">
        <v>0</v>
      </c>
      <c r="I128" s="23">
        <v>63690</v>
      </c>
      <c r="J128" s="23">
        <v>3963870</v>
      </c>
      <c r="K128" s="23">
        <v>0</v>
      </c>
      <c r="L128" s="23">
        <v>0</v>
      </c>
      <c r="M128" s="23"/>
      <c r="N128" s="23">
        <v>529741</v>
      </c>
      <c r="O128" s="23">
        <v>0</v>
      </c>
      <c r="P128" s="23">
        <v>277558</v>
      </c>
      <c r="Q128" s="23">
        <v>11606</v>
      </c>
      <c r="R128" s="21">
        <v>-543777</v>
      </c>
      <c r="S128" s="2"/>
      <c r="T128" s="24"/>
      <c r="U128" s="4"/>
    </row>
    <row r="129" spans="2:21" x14ac:dyDescent="0.3">
      <c r="B129" s="22" t="s">
        <v>34</v>
      </c>
      <c r="C129" s="21">
        <v>8388990</v>
      </c>
      <c r="D129" s="23">
        <v>3536848</v>
      </c>
      <c r="E129" s="23">
        <v>929566</v>
      </c>
      <c r="F129" s="23">
        <v>727880</v>
      </c>
      <c r="G129" s="23"/>
      <c r="H129" s="23">
        <v>0</v>
      </c>
      <c r="I129" s="23">
        <v>8493</v>
      </c>
      <c r="J129" s="23">
        <v>2537388</v>
      </c>
      <c r="K129" s="23">
        <v>0</v>
      </c>
      <c r="L129" s="23">
        <v>0</v>
      </c>
      <c r="M129" s="23"/>
      <c r="N129" s="23">
        <v>361766</v>
      </c>
      <c r="O129" s="23">
        <v>0</v>
      </c>
      <c r="P129" s="23">
        <v>257071</v>
      </c>
      <c r="Q129" s="23">
        <v>29978</v>
      </c>
      <c r="R129" s="21">
        <v>-2689750</v>
      </c>
      <c r="S129" s="2"/>
      <c r="T129" s="24"/>
      <c r="U129" s="4"/>
    </row>
    <row r="130" spans="2:21" x14ac:dyDescent="0.3">
      <c r="B130" s="22" t="s">
        <v>35</v>
      </c>
      <c r="C130" s="21">
        <v>5804465</v>
      </c>
      <c r="D130" s="23">
        <v>2679777</v>
      </c>
      <c r="E130" s="23">
        <v>642101</v>
      </c>
      <c r="F130" s="23">
        <v>380003</v>
      </c>
      <c r="G130" s="23"/>
      <c r="H130" s="23">
        <v>0</v>
      </c>
      <c r="I130" s="23">
        <v>28204</v>
      </c>
      <c r="J130" s="23">
        <v>1566662</v>
      </c>
      <c r="K130" s="23">
        <v>0</v>
      </c>
      <c r="L130" s="23">
        <v>0</v>
      </c>
      <c r="M130" s="23"/>
      <c r="N130" s="23">
        <v>299135</v>
      </c>
      <c r="O130" s="23">
        <v>0</v>
      </c>
      <c r="P130" s="23">
        <v>204110</v>
      </c>
      <c r="Q130" s="23">
        <v>4473</v>
      </c>
      <c r="R130" s="21">
        <v>-2080893</v>
      </c>
      <c r="S130" s="2"/>
      <c r="T130" s="24"/>
      <c r="U130" s="4"/>
    </row>
    <row r="131" spans="2:21" x14ac:dyDescent="0.3">
      <c r="B131" s="22" t="s">
        <v>36</v>
      </c>
      <c r="C131" s="21">
        <v>34924086</v>
      </c>
      <c r="D131" s="23">
        <v>15179478</v>
      </c>
      <c r="E131" s="23">
        <v>3972730</v>
      </c>
      <c r="F131" s="23">
        <v>2072037</v>
      </c>
      <c r="G131" s="23"/>
      <c r="H131" s="23">
        <v>0</v>
      </c>
      <c r="I131" s="23">
        <v>25263</v>
      </c>
      <c r="J131" s="23">
        <v>11125833</v>
      </c>
      <c r="K131" s="23">
        <v>0</v>
      </c>
      <c r="L131" s="23">
        <v>0</v>
      </c>
      <c r="M131" s="23"/>
      <c r="N131" s="23">
        <v>933967</v>
      </c>
      <c r="O131" s="23">
        <v>0</v>
      </c>
      <c r="P131" s="23">
        <v>1501014</v>
      </c>
      <c r="Q131" s="23">
        <v>113764</v>
      </c>
      <c r="R131" s="21">
        <v>9962001</v>
      </c>
      <c r="S131" s="2"/>
      <c r="T131" s="24"/>
      <c r="U131" s="4"/>
    </row>
    <row r="132" spans="2:21" x14ac:dyDescent="0.3">
      <c r="B132" s="22" t="s">
        <v>37</v>
      </c>
      <c r="C132" s="21">
        <v>6026762</v>
      </c>
      <c r="D132" s="23">
        <v>2611451</v>
      </c>
      <c r="E132" s="23">
        <v>644278</v>
      </c>
      <c r="F132" s="23">
        <v>430240</v>
      </c>
      <c r="G132" s="23"/>
      <c r="H132" s="23">
        <v>0</v>
      </c>
      <c r="I132" s="23">
        <v>37734</v>
      </c>
      <c r="J132" s="23">
        <v>1927012</v>
      </c>
      <c r="K132" s="23">
        <v>0</v>
      </c>
      <c r="L132" s="23">
        <v>0</v>
      </c>
      <c r="M132" s="23"/>
      <c r="N132" s="23">
        <v>138472</v>
      </c>
      <c r="O132" s="23">
        <v>0</v>
      </c>
      <c r="P132" s="23">
        <v>218577</v>
      </c>
      <c r="Q132" s="23">
        <v>18998</v>
      </c>
      <c r="R132" s="21">
        <v>-833484</v>
      </c>
      <c r="S132" s="2"/>
      <c r="T132" s="24"/>
      <c r="U132" s="4"/>
    </row>
    <row r="133" spans="2:21" x14ac:dyDescent="0.3">
      <c r="B133" s="22" t="s">
        <v>38</v>
      </c>
      <c r="C133" s="21">
        <v>16935002</v>
      </c>
      <c r="D133" s="23">
        <v>6866710</v>
      </c>
      <c r="E133" s="23">
        <v>2061065</v>
      </c>
      <c r="F133" s="23">
        <v>1275020</v>
      </c>
      <c r="G133" s="23"/>
      <c r="H133" s="23">
        <v>0</v>
      </c>
      <c r="I133" s="23">
        <v>30351</v>
      </c>
      <c r="J133" s="23">
        <v>5421289</v>
      </c>
      <c r="K133" s="23">
        <v>0</v>
      </c>
      <c r="L133" s="23">
        <v>0</v>
      </c>
      <c r="M133" s="23"/>
      <c r="N133" s="23">
        <v>488024</v>
      </c>
      <c r="O133" s="23">
        <v>0</v>
      </c>
      <c r="P133" s="23">
        <v>757977</v>
      </c>
      <c r="Q133" s="23">
        <v>34566</v>
      </c>
      <c r="R133" s="21">
        <v>-2250880</v>
      </c>
      <c r="S133" s="2"/>
      <c r="T133" s="24"/>
      <c r="U133" s="4"/>
    </row>
    <row r="134" spans="2:21" x14ac:dyDescent="0.3">
      <c r="B134" s="22" t="s">
        <v>39</v>
      </c>
      <c r="C134" s="21">
        <v>10343217</v>
      </c>
      <c r="D134" s="23">
        <v>4396999</v>
      </c>
      <c r="E134" s="23">
        <v>1106769</v>
      </c>
      <c r="F134" s="23">
        <v>865768</v>
      </c>
      <c r="G134" s="23"/>
      <c r="H134" s="23">
        <v>0</v>
      </c>
      <c r="I134" s="23">
        <v>13870</v>
      </c>
      <c r="J134" s="23">
        <v>3130265</v>
      </c>
      <c r="K134" s="23">
        <v>0</v>
      </c>
      <c r="L134" s="23">
        <v>0</v>
      </c>
      <c r="M134" s="23"/>
      <c r="N134" s="23">
        <v>418786</v>
      </c>
      <c r="O134" s="23">
        <v>0</v>
      </c>
      <c r="P134" s="23">
        <v>402896</v>
      </c>
      <c r="Q134" s="23">
        <v>7864</v>
      </c>
      <c r="R134" s="21">
        <v>6264473</v>
      </c>
      <c r="S134" s="2"/>
      <c r="T134" s="24"/>
      <c r="U134" s="4"/>
    </row>
    <row r="135" spans="2:21" x14ac:dyDescent="0.3">
      <c r="B135" s="22" t="s">
        <v>40</v>
      </c>
      <c r="C135" s="21">
        <v>7906107</v>
      </c>
      <c r="D135" s="23">
        <v>3788229</v>
      </c>
      <c r="E135" s="23">
        <v>859735</v>
      </c>
      <c r="F135" s="23">
        <v>519014</v>
      </c>
      <c r="G135" s="23"/>
      <c r="H135" s="23">
        <v>0</v>
      </c>
      <c r="I135" s="23">
        <v>22707</v>
      </c>
      <c r="J135" s="23">
        <v>1716965</v>
      </c>
      <c r="K135" s="23">
        <v>0</v>
      </c>
      <c r="L135" s="23">
        <v>0</v>
      </c>
      <c r="M135" s="23"/>
      <c r="N135" s="23">
        <v>772835</v>
      </c>
      <c r="O135" s="23">
        <v>0</v>
      </c>
      <c r="P135" s="23">
        <v>214043</v>
      </c>
      <c r="Q135" s="23">
        <v>12579</v>
      </c>
      <c r="R135" s="21">
        <v>1522591</v>
      </c>
      <c r="S135" s="2"/>
      <c r="T135" s="24"/>
      <c r="U135" s="4"/>
    </row>
    <row r="136" spans="2:21" x14ac:dyDescent="0.3">
      <c r="B136" s="22" t="s">
        <v>41</v>
      </c>
      <c r="C136" s="21">
        <v>9758871</v>
      </c>
      <c r="D136" s="23">
        <v>4120947</v>
      </c>
      <c r="E136" s="23">
        <v>1144362</v>
      </c>
      <c r="F136" s="23">
        <v>666494</v>
      </c>
      <c r="G136" s="23"/>
      <c r="H136" s="23">
        <v>0</v>
      </c>
      <c r="I136" s="23">
        <v>37704</v>
      </c>
      <c r="J136" s="23">
        <v>3341129</v>
      </c>
      <c r="K136" s="23">
        <v>0</v>
      </c>
      <c r="L136" s="23">
        <v>0</v>
      </c>
      <c r="M136" s="23"/>
      <c r="N136" s="23">
        <v>172225</v>
      </c>
      <c r="O136" s="23">
        <v>0</v>
      </c>
      <c r="P136" s="23">
        <v>264553</v>
      </c>
      <c r="Q136" s="23">
        <v>11457</v>
      </c>
      <c r="R136" s="21">
        <v>2111421</v>
      </c>
      <c r="S136" s="2"/>
      <c r="T136" s="24"/>
      <c r="U136" s="4"/>
    </row>
    <row r="137" spans="2:21" x14ac:dyDescent="0.3">
      <c r="B137" s="22" t="s">
        <v>42</v>
      </c>
      <c r="C137" s="21">
        <v>15460729</v>
      </c>
      <c r="D137" s="23">
        <v>6155334</v>
      </c>
      <c r="E137" s="23">
        <v>2129983</v>
      </c>
      <c r="F137" s="23">
        <v>1126024</v>
      </c>
      <c r="G137" s="23"/>
      <c r="H137" s="23">
        <v>0</v>
      </c>
      <c r="I137" s="23">
        <v>30962</v>
      </c>
      <c r="J137" s="23">
        <v>4689498</v>
      </c>
      <c r="K137" s="23">
        <v>0</v>
      </c>
      <c r="L137" s="23">
        <v>0</v>
      </c>
      <c r="M137" s="23"/>
      <c r="N137" s="23">
        <v>611149</v>
      </c>
      <c r="O137" s="23">
        <v>0</v>
      </c>
      <c r="P137" s="23">
        <v>666304</v>
      </c>
      <c r="Q137" s="23">
        <v>51475</v>
      </c>
      <c r="R137" s="21">
        <v>-2123011</v>
      </c>
      <c r="S137" s="2"/>
      <c r="T137" s="24"/>
      <c r="U137" s="4"/>
    </row>
    <row r="138" spans="2:21" x14ac:dyDescent="0.3">
      <c r="B138" s="22" t="s">
        <v>43</v>
      </c>
      <c r="C138" s="21">
        <v>17480800</v>
      </c>
      <c r="D138" s="23">
        <v>7955806</v>
      </c>
      <c r="E138" s="23">
        <v>1950385</v>
      </c>
      <c r="F138" s="23">
        <v>1489207</v>
      </c>
      <c r="G138" s="23"/>
      <c r="H138" s="23">
        <v>0</v>
      </c>
      <c r="I138" s="23">
        <v>139475</v>
      </c>
      <c r="J138" s="23">
        <v>4713936</v>
      </c>
      <c r="K138" s="23">
        <v>0</v>
      </c>
      <c r="L138" s="23">
        <v>0</v>
      </c>
      <c r="M138" s="23"/>
      <c r="N138" s="23">
        <v>552815</v>
      </c>
      <c r="O138" s="23">
        <v>0</v>
      </c>
      <c r="P138" s="23">
        <v>652401</v>
      </c>
      <c r="Q138" s="23">
        <v>26775</v>
      </c>
      <c r="R138" s="21">
        <v>-2109438</v>
      </c>
      <c r="S138" s="2"/>
      <c r="T138" s="24"/>
      <c r="U138" s="4"/>
    </row>
    <row r="139" spans="2:21" x14ac:dyDescent="0.3">
      <c r="B139" s="22" t="s">
        <v>44</v>
      </c>
      <c r="C139" s="21">
        <v>5500526</v>
      </c>
      <c r="D139" s="23">
        <v>2818661</v>
      </c>
      <c r="E139" s="23">
        <v>488387</v>
      </c>
      <c r="F139" s="23">
        <v>381564</v>
      </c>
      <c r="G139" s="23"/>
      <c r="H139" s="23">
        <v>0</v>
      </c>
      <c r="I139" s="23">
        <v>9686</v>
      </c>
      <c r="J139" s="23">
        <v>1423972</v>
      </c>
      <c r="K139" s="23">
        <v>0</v>
      </c>
      <c r="L139" s="23">
        <v>0</v>
      </c>
      <c r="M139" s="23"/>
      <c r="N139" s="23">
        <v>181662</v>
      </c>
      <c r="O139" s="23">
        <v>0</v>
      </c>
      <c r="P139" s="23">
        <v>183591</v>
      </c>
      <c r="Q139" s="23">
        <v>13003</v>
      </c>
      <c r="R139" s="21">
        <v>-455849</v>
      </c>
      <c r="S139" s="2"/>
      <c r="T139" s="24"/>
      <c r="U139" s="4"/>
    </row>
    <row r="140" spans="2:21" x14ac:dyDescent="0.3">
      <c r="B140" s="22" t="s">
        <v>45</v>
      </c>
      <c r="C140" s="21">
        <v>17351936</v>
      </c>
      <c r="D140" s="23">
        <v>7059036</v>
      </c>
      <c r="E140" s="23">
        <v>1726577</v>
      </c>
      <c r="F140" s="23">
        <v>1271638</v>
      </c>
      <c r="G140" s="23"/>
      <c r="H140" s="23">
        <v>0</v>
      </c>
      <c r="I140" s="23">
        <v>58639</v>
      </c>
      <c r="J140" s="23">
        <v>5358580</v>
      </c>
      <c r="K140" s="23">
        <v>0</v>
      </c>
      <c r="L140" s="23">
        <v>0</v>
      </c>
      <c r="M140" s="23"/>
      <c r="N140" s="23">
        <v>528928</v>
      </c>
      <c r="O140" s="23">
        <v>0</v>
      </c>
      <c r="P140" s="23">
        <v>1336902</v>
      </c>
      <c r="Q140" s="23">
        <v>11636</v>
      </c>
      <c r="R140" s="21">
        <v>98194</v>
      </c>
      <c r="S140" s="2"/>
      <c r="T140" s="24"/>
      <c r="U140" s="4"/>
    </row>
    <row r="141" spans="2:21" x14ac:dyDescent="0.3">
      <c r="B141" s="22" t="s">
        <v>46</v>
      </c>
      <c r="C141" s="21">
        <v>3579849</v>
      </c>
      <c r="D141" s="23">
        <v>1685769</v>
      </c>
      <c r="E141" s="23">
        <v>358504</v>
      </c>
      <c r="F141" s="23">
        <v>330020</v>
      </c>
      <c r="G141" s="23"/>
      <c r="H141" s="23">
        <v>0</v>
      </c>
      <c r="I141" s="23">
        <v>5389</v>
      </c>
      <c r="J141" s="23">
        <v>1044081</v>
      </c>
      <c r="K141" s="23">
        <v>0</v>
      </c>
      <c r="L141" s="23">
        <v>0</v>
      </c>
      <c r="M141" s="23"/>
      <c r="N141" s="23">
        <v>50095</v>
      </c>
      <c r="O141" s="23">
        <v>0</v>
      </c>
      <c r="P141" s="23">
        <v>103225</v>
      </c>
      <c r="Q141" s="23">
        <v>2766</v>
      </c>
      <c r="R141" s="21">
        <v>-1168383</v>
      </c>
      <c r="S141" s="2"/>
      <c r="T141" s="24"/>
      <c r="U141" s="4"/>
    </row>
    <row r="142" spans="2:21" x14ac:dyDescent="0.3">
      <c r="B142" s="22" t="s">
        <v>47</v>
      </c>
      <c r="C142" s="21">
        <v>15030495</v>
      </c>
      <c r="D142" s="23">
        <v>6378674</v>
      </c>
      <c r="E142" s="23">
        <v>1959858</v>
      </c>
      <c r="F142" s="23">
        <v>1052085</v>
      </c>
      <c r="G142" s="23"/>
      <c r="H142" s="23">
        <v>0</v>
      </c>
      <c r="I142" s="23">
        <v>26392</v>
      </c>
      <c r="J142" s="23">
        <v>4822130</v>
      </c>
      <c r="K142" s="23">
        <v>0</v>
      </c>
      <c r="L142" s="23">
        <v>0</v>
      </c>
      <c r="M142" s="23"/>
      <c r="N142" s="23">
        <v>306048</v>
      </c>
      <c r="O142" s="23">
        <v>0</v>
      </c>
      <c r="P142" s="23">
        <v>454478</v>
      </c>
      <c r="Q142" s="23">
        <v>30830</v>
      </c>
      <c r="R142" s="21">
        <v>-3886366</v>
      </c>
      <c r="S142" s="2"/>
      <c r="T142" s="24"/>
      <c r="U142" s="4"/>
    </row>
    <row r="143" spans="2:21" x14ac:dyDescent="0.3">
      <c r="B143" s="22" t="s">
        <v>48</v>
      </c>
      <c r="C143" s="21">
        <v>10173091</v>
      </c>
      <c r="D143" s="23">
        <v>4793191</v>
      </c>
      <c r="E143" s="23">
        <v>880048</v>
      </c>
      <c r="F143" s="23">
        <v>533147</v>
      </c>
      <c r="G143" s="23"/>
      <c r="H143" s="23">
        <v>0</v>
      </c>
      <c r="I143" s="23">
        <v>21477</v>
      </c>
      <c r="J143" s="23">
        <v>3507932</v>
      </c>
      <c r="K143" s="23">
        <v>0</v>
      </c>
      <c r="L143" s="23">
        <v>0</v>
      </c>
      <c r="M143" s="23"/>
      <c r="N143" s="23">
        <v>106992</v>
      </c>
      <c r="O143" s="23">
        <v>0</v>
      </c>
      <c r="P143" s="23">
        <v>269021</v>
      </c>
      <c r="Q143" s="23">
        <v>61283</v>
      </c>
      <c r="R143" s="21">
        <v>-3838725</v>
      </c>
      <c r="S143" s="2"/>
      <c r="T143" s="24"/>
      <c r="U143" s="4"/>
    </row>
    <row r="144" spans="2:21" x14ac:dyDescent="0.3">
      <c r="B144" s="22" t="s">
        <v>49</v>
      </c>
      <c r="C144" s="21">
        <v>11281053</v>
      </c>
      <c r="D144" s="23">
        <v>5511363</v>
      </c>
      <c r="E144" s="23">
        <v>1221711</v>
      </c>
      <c r="F144" s="23">
        <v>773451</v>
      </c>
      <c r="G144" s="23"/>
      <c r="H144" s="23">
        <v>20000</v>
      </c>
      <c r="I144" s="23">
        <v>18841</v>
      </c>
      <c r="J144" s="23">
        <v>3119471</v>
      </c>
      <c r="K144" s="23">
        <v>0</v>
      </c>
      <c r="L144" s="23">
        <v>0</v>
      </c>
      <c r="M144" s="23"/>
      <c r="N144" s="23">
        <v>222436</v>
      </c>
      <c r="O144" s="23">
        <v>0</v>
      </c>
      <c r="P144" s="23">
        <v>367730</v>
      </c>
      <c r="Q144" s="23">
        <v>26050</v>
      </c>
      <c r="R144" s="21">
        <v>-3005481</v>
      </c>
      <c r="S144" s="2"/>
      <c r="T144" s="24"/>
      <c r="U144" s="4"/>
    </row>
    <row r="145" spans="2:28" ht="15.75" thickBot="1" x14ac:dyDescent="0.35">
      <c r="B145" s="22" t="s">
        <v>50</v>
      </c>
      <c r="C145" s="21">
        <v>5303722</v>
      </c>
      <c r="D145" s="23">
        <v>2334315</v>
      </c>
      <c r="E145" s="23">
        <v>541809</v>
      </c>
      <c r="F145" s="23">
        <v>391565</v>
      </c>
      <c r="G145" s="23"/>
      <c r="H145" s="23">
        <v>0</v>
      </c>
      <c r="I145" s="23">
        <v>34916</v>
      </c>
      <c r="J145" s="23">
        <v>1635893</v>
      </c>
      <c r="K145" s="23">
        <v>0</v>
      </c>
      <c r="L145" s="23">
        <v>0</v>
      </c>
      <c r="M145" s="23"/>
      <c r="N145" s="23">
        <v>174279</v>
      </c>
      <c r="O145" s="23">
        <v>0</v>
      </c>
      <c r="P145" s="23">
        <v>172228</v>
      </c>
      <c r="Q145" s="23">
        <v>18717</v>
      </c>
      <c r="R145" s="21">
        <v>-102066</v>
      </c>
      <c r="S145" s="2"/>
      <c r="T145" s="24"/>
      <c r="U145" s="4"/>
    </row>
    <row r="146" spans="2:28" ht="4.5" customHeight="1" thickTop="1" x14ac:dyDescent="0.2">
      <c r="B146" s="27"/>
      <c r="C146" s="28"/>
      <c r="D146" s="28"/>
      <c r="E146" s="28"/>
      <c r="F146" s="28"/>
      <c r="G146" s="28"/>
      <c r="H146" s="28"/>
      <c r="I146" s="28"/>
      <c r="J146" s="28"/>
      <c r="K146" s="28"/>
      <c r="L146" s="28"/>
      <c r="M146" s="28"/>
      <c r="N146" s="28"/>
      <c r="O146" s="28"/>
      <c r="P146" s="28"/>
      <c r="Q146" s="28"/>
      <c r="R146" s="28"/>
      <c r="S146" s="2"/>
      <c r="T146" s="24"/>
      <c r="U146" s="4"/>
    </row>
    <row r="147" spans="2:28" x14ac:dyDescent="0.2">
      <c r="B147" s="1257" t="s">
        <v>541</v>
      </c>
      <c r="C147" s="1257"/>
      <c r="D147" s="1257"/>
      <c r="E147" s="1257"/>
      <c r="F147" s="1257"/>
      <c r="G147" s="1257"/>
      <c r="H147" s="1257"/>
      <c r="I147" s="1257"/>
      <c r="J147" s="1257"/>
      <c r="K147" s="1257"/>
      <c r="L147" s="1257"/>
      <c r="M147" s="1257"/>
      <c r="N147" s="1257"/>
      <c r="O147" s="1257"/>
      <c r="P147" s="1257"/>
      <c r="Q147" s="1257"/>
      <c r="R147" s="1257"/>
      <c r="S147" s="2"/>
      <c r="T147" s="24"/>
      <c r="U147" s="4"/>
    </row>
    <row r="148" spans="2:28" x14ac:dyDescent="0.2">
      <c r="B148" s="1256" t="s">
        <v>575</v>
      </c>
      <c r="C148" s="1256"/>
      <c r="D148" s="1256"/>
      <c r="E148" s="1256"/>
      <c r="F148" s="1256"/>
      <c r="G148" s="1256"/>
      <c r="H148" s="1256"/>
      <c r="I148" s="1256"/>
      <c r="J148" s="1256"/>
      <c r="K148" s="1256"/>
      <c r="L148" s="1256"/>
      <c r="M148" s="1256"/>
      <c r="N148" s="1256"/>
      <c r="O148" s="1256"/>
      <c r="P148" s="1256"/>
      <c r="Q148" s="854"/>
      <c r="R148" s="854"/>
      <c r="S148" s="118"/>
      <c r="T148" s="118"/>
      <c r="U148" s="118"/>
      <c r="V148" s="118"/>
      <c r="W148" s="118"/>
      <c r="X148" s="118"/>
      <c r="Y148" s="118"/>
      <c r="Z148" s="118"/>
      <c r="AA148" s="118"/>
      <c r="AB148" s="118"/>
    </row>
    <row r="149" spans="2:28" x14ac:dyDescent="0.2">
      <c r="B149" s="1256" t="s">
        <v>1177</v>
      </c>
      <c r="C149" s="1256"/>
      <c r="D149" s="1256"/>
      <c r="E149" s="1256"/>
      <c r="F149" s="1256"/>
      <c r="G149" s="1256"/>
      <c r="H149" s="1256"/>
      <c r="I149" s="1256"/>
      <c r="J149" s="1256"/>
      <c r="K149" s="1256"/>
      <c r="L149" s="1256"/>
      <c r="M149" s="1256"/>
      <c r="N149" s="1256"/>
      <c r="O149" s="1256"/>
      <c r="P149" s="1256"/>
      <c r="Q149" s="1256"/>
      <c r="R149" s="854"/>
      <c r="S149" s="118"/>
      <c r="T149" s="118"/>
      <c r="U149" s="118"/>
      <c r="V149" s="118"/>
      <c r="W149" s="118"/>
      <c r="X149" s="118"/>
      <c r="Y149" s="118"/>
      <c r="Z149" s="118"/>
      <c r="AA149" s="118"/>
      <c r="AB149" s="118"/>
    </row>
    <row r="150" spans="2:28" x14ac:dyDescent="0.2">
      <c r="B150" s="1254" t="s">
        <v>1377</v>
      </c>
      <c r="C150" s="1254"/>
      <c r="D150" s="1254"/>
      <c r="E150" s="1254"/>
      <c r="F150" s="1254"/>
      <c r="G150" s="1254"/>
      <c r="H150" s="1254"/>
      <c r="I150" s="1254"/>
      <c r="J150" s="1254"/>
      <c r="K150" s="1254"/>
      <c r="L150" s="1254"/>
      <c r="M150" s="1254"/>
      <c r="N150" s="1254"/>
      <c r="O150" s="1254"/>
      <c r="P150" s="1254"/>
      <c r="Q150" s="1254"/>
      <c r="R150" s="1254"/>
      <c r="S150" s="30"/>
      <c r="T150" s="31"/>
      <c r="U150" s="32"/>
      <c r="V150" s="31"/>
      <c r="W150" s="31"/>
      <c r="X150" s="31"/>
    </row>
    <row r="151" spans="2:28" x14ac:dyDescent="0.2">
      <c r="B151" s="1258" t="s">
        <v>1179</v>
      </c>
      <c r="C151" s="1258"/>
      <c r="D151" s="1258"/>
      <c r="E151" s="1258"/>
      <c r="F151" s="1258"/>
      <c r="G151" s="1258"/>
      <c r="H151" s="1258"/>
      <c r="I151" s="1258"/>
      <c r="J151" s="1258"/>
      <c r="K151" s="1258"/>
      <c r="L151" s="1258"/>
      <c r="M151" s="1258"/>
      <c r="N151" s="1258"/>
      <c r="O151" s="1258"/>
      <c r="P151" s="1258"/>
      <c r="Q151" s="1258"/>
      <c r="R151" s="1258"/>
      <c r="S151" s="2"/>
      <c r="U151" s="4"/>
    </row>
    <row r="152" spans="2:28" x14ac:dyDescent="0.2">
      <c r="B152" s="888" t="s">
        <v>1376</v>
      </c>
      <c r="C152" s="888"/>
      <c r="D152" s="888"/>
      <c r="E152" s="888"/>
      <c r="F152" s="888"/>
      <c r="G152" s="888"/>
      <c r="H152" s="888"/>
      <c r="I152" s="888"/>
      <c r="J152" s="888"/>
      <c r="K152" s="888"/>
      <c r="L152" s="888"/>
      <c r="M152" s="888"/>
      <c r="N152" s="888"/>
      <c r="O152" s="888"/>
      <c r="P152" s="888"/>
      <c r="Q152" s="888"/>
      <c r="R152" s="888"/>
      <c r="S152" s="2"/>
      <c r="U152" s="4"/>
    </row>
    <row r="153" spans="2:28" x14ac:dyDescent="0.2">
      <c r="B153" s="1255" t="s">
        <v>572</v>
      </c>
      <c r="C153" s="1255"/>
      <c r="D153" s="1255"/>
      <c r="E153" s="1255"/>
      <c r="F153" s="1255"/>
      <c r="G153" s="1255"/>
      <c r="H153" s="1255"/>
      <c r="I153" s="1255"/>
      <c r="J153" s="1255"/>
      <c r="K153" s="1255"/>
      <c r="L153" s="1255"/>
      <c r="M153" s="1255"/>
      <c r="N153" s="1255"/>
      <c r="O153" s="1255"/>
      <c r="P153" s="1255"/>
      <c r="Q153" s="1255"/>
      <c r="R153" s="1255"/>
      <c r="S153" s="2"/>
      <c r="U153" s="4"/>
    </row>
    <row r="154" spans="2:28" x14ac:dyDescent="0.2"/>
    <row r="161" x14ac:dyDescent="0.2"/>
    <row r="162" x14ac:dyDescent="0.2"/>
    <row r="163" x14ac:dyDescent="0.2"/>
    <row r="164" x14ac:dyDescent="0.2"/>
  </sheetData>
  <mergeCells count="48">
    <mergeCell ref="B42:K42"/>
    <mergeCell ref="A2:K2"/>
    <mergeCell ref="A3:K3"/>
    <mergeCell ref="A5:B7"/>
    <mergeCell ref="C5:C7"/>
    <mergeCell ref="D5:E6"/>
    <mergeCell ref="F5:F7"/>
    <mergeCell ref="H5:H7"/>
    <mergeCell ref="I5:I7"/>
    <mergeCell ref="J5:J7"/>
    <mergeCell ref="K5:K7"/>
    <mergeCell ref="B94:L94"/>
    <mergeCell ref="B48:B49"/>
    <mergeCell ref="C48:C49"/>
    <mergeCell ref="D48:E48"/>
    <mergeCell ref="H48:L48"/>
    <mergeCell ref="B150:R150"/>
    <mergeCell ref="B153:R153"/>
    <mergeCell ref="B148:P148"/>
    <mergeCell ref="B149:Q149"/>
    <mergeCell ref="N103:N106"/>
    <mergeCell ref="O103:O106"/>
    <mergeCell ref="P103:P106"/>
    <mergeCell ref="Q103:Q106"/>
    <mergeCell ref="B147:R147"/>
    <mergeCell ref="B151:R151"/>
    <mergeCell ref="B101:B106"/>
    <mergeCell ref="D101:F102"/>
    <mergeCell ref="H101:L102"/>
    <mergeCell ref="N101:Q102"/>
    <mergeCell ref="R101:R106"/>
    <mergeCell ref="D103:D106"/>
    <mergeCell ref="B46:L46"/>
    <mergeCell ref="B89:L89"/>
    <mergeCell ref="B93:L93"/>
    <mergeCell ref="B95:L95"/>
    <mergeCell ref="C101:C106"/>
    <mergeCell ref="B99:R99"/>
    <mergeCell ref="E103:E106"/>
    <mergeCell ref="F103:F106"/>
    <mergeCell ref="H103:H106"/>
    <mergeCell ref="I103:I106"/>
    <mergeCell ref="J103:J106"/>
    <mergeCell ref="K103:K106"/>
    <mergeCell ref="L103:L106"/>
    <mergeCell ref="B90:L90"/>
    <mergeCell ref="B91:L91"/>
    <mergeCell ref="B92:L92"/>
  </mergeCells>
  <pageMargins left="0.15748031496062992" right="0.15748031496062992" top="0.74803149606299213" bottom="0.74803149606299213" header="0.31496062992125984" footer="0.31496062992125984"/>
  <pageSetup scale="60" orientation="landscape"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AB156"/>
  <sheetViews>
    <sheetView showGridLines="0" zoomScaleNormal="100" workbookViewId="0"/>
  </sheetViews>
  <sheetFormatPr baseColWidth="10" defaultColWidth="0" defaultRowHeight="15" zeroHeight="1" x14ac:dyDescent="0.2"/>
  <cols>
    <col min="1" max="1" width="1.7109375" style="8" customWidth="1"/>
    <col min="2" max="2" width="52.5703125" style="8" customWidth="1"/>
    <col min="3" max="3" width="15.7109375" style="8" bestFit="1" customWidth="1"/>
    <col min="4" max="6" width="20.140625" style="8" customWidth="1"/>
    <col min="7" max="7" width="3.42578125" style="8" customWidth="1"/>
    <col min="8" max="8" width="19" style="8" customWidth="1"/>
    <col min="9" max="11" width="20.140625" style="8" customWidth="1"/>
    <col min="12" max="12" width="12.42578125" style="8" customWidth="1"/>
    <col min="13" max="13" width="4.85546875" style="8" customWidth="1"/>
    <col min="14" max="14" width="17.28515625" style="8" customWidth="1"/>
    <col min="15" max="15" width="12.7109375" style="8" customWidth="1"/>
    <col min="16" max="16" width="12.42578125" style="8" customWidth="1"/>
    <col min="17" max="17" width="16.7109375" style="8" customWidth="1"/>
    <col min="18" max="18" width="11.42578125" style="8" customWidth="1"/>
    <col min="19" max="19" width="14.140625" style="8" customWidth="1"/>
    <col min="20" max="20" width="4.5703125" style="8" customWidth="1"/>
    <col min="21" max="16384" width="11.42578125" style="8" hidden="1"/>
  </cols>
  <sheetData>
    <row r="1" spans="1:28" s="59" customFormat="1" ht="15" customHeight="1" x14ac:dyDescent="0.2">
      <c r="B1" s="60"/>
      <c r="C1" s="61"/>
      <c r="D1" s="61"/>
      <c r="E1" s="61"/>
      <c r="F1" s="61"/>
      <c r="G1" s="61"/>
      <c r="H1" s="61"/>
      <c r="I1" s="61"/>
      <c r="J1" s="61"/>
      <c r="K1" s="61"/>
    </row>
    <row r="2" spans="1:28" s="5" customFormat="1" ht="15" customHeight="1" x14ac:dyDescent="0.2">
      <c r="A2" s="914" t="s">
        <v>582</v>
      </c>
      <c r="B2" s="914"/>
      <c r="C2" s="914"/>
      <c r="D2" s="914"/>
      <c r="E2" s="914"/>
      <c r="F2" s="914"/>
      <c r="G2" s="914"/>
      <c r="H2" s="914"/>
      <c r="I2" s="914"/>
      <c r="J2" s="914"/>
      <c r="K2" s="914"/>
      <c r="L2" s="629"/>
      <c r="M2" s="629"/>
      <c r="N2" s="629"/>
      <c r="O2" s="629"/>
      <c r="P2" s="629"/>
      <c r="Q2" s="629"/>
      <c r="R2" s="629"/>
      <c r="S2" s="629"/>
      <c r="T2" s="629"/>
      <c r="U2" s="629"/>
      <c r="V2" s="629"/>
      <c r="W2" s="629"/>
      <c r="X2" s="629"/>
      <c r="Y2" s="629"/>
      <c r="Z2" s="629"/>
      <c r="AA2" s="629"/>
      <c r="AB2" s="629"/>
    </row>
    <row r="3" spans="1:28" s="634" customFormat="1" ht="35.1" customHeight="1" x14ac:dyDescent="0.2">
      <c r="A3" s="1121" t="s">
        <v>1333</v>
      </c>
      <c r="B3" s="915"/>
      <c r="C3" s="915"/>
      <c r="D3" s="915"/>
      <c r="E3" s="915"/>
      <c r="F3" s="915"/>
      <c r="G3" s="915"/>
      <c r="H3" s="915"/>
      <c r="I3" s="915"/>
      <c r="J3" s="915"/>
      <c r="K3" s="915"/>
    </row>
    <row r="4" spans="1:28" s="634" customFormat="1" ht="10.5" customHeight="1" thickBot="1" x14ac:dyDescent="0.25">
      <c r="A4" s="874"/>
      <c r="B4" s="635"/>
      <c r="C4" s="635"/>
      <c r="D4" s="635"/>
      <c r="E4" s="635"/>
      <c r="F4" s="635"/>
      <c r="G4" s="635"/>
      <c r="H4" s="635"/>
      <c r="I4" s="635"/>
      <c r="J4" s="635"/>
      <c r="K4" s="635"/>
    </row>
    <row r="5" spans="1:28" ht="12.75" customHeight="1" thickTop="1" thickBot="1" x14ac:dyDescent="0.25">
      <c r="A5" s="916" t="s">
        <v>53</v>
      </c>
      <c r="B5" s="916"/>
      <c r="C5" s="917" t="s">
        <v>235</v>
      </c>
      <c r="D5" s="918" t="s">
        <v>140</v>
      </c>
      <c r="E5" s="918"/>
      <c r="F5" s="920" t="s">
        <v>236</v>
      </c>
      <c r="G5" s="849"/>
      <c r="H5" s="917" t="s">
        <v>237</v>
      </c>
      <c r="I5" s="917" t="s">
        <v>238</v>
      </c>
      <c r="J5" s="917" t="s">
        <v>239</v>
      </c>
      <c r="K5" s="921" t="s">
        <v>18</v>
      </c>
    </row>
    <row r="6" spans="1:28" ht="16.5" thickTop="1" thickBot="1" x14ac:dyDescent="0.25">
      <c r="A6" s="916"/>
      <c r="B6" s="916"/>
      <c r="C6" s="917"/>
      <c r="D6" s="919"/>
      <c r="E6" s="919"/>
      <c r="F6" s="920"/>
      <c r="G6" s="851"/>
      <c r="H6" s="917"/>
      <c r="I6" s="917"/>
      <c r="J6" s="917"/>
      <c r="K6" s="922"/>
    </row>
    <row r="7" spans="1:28" ht="26.25" customHeight="1" thickTop="1" thickBot="1" x14ac:dyDescent="0.25">
      <c r="A7" s="916"/>
      <c r="B7" s="916"/>
      <c r="C7" s="917"/>
      <c r="D7" s="345" t="s">
        <v>240</v>
      </c>
      <c r="E7" s="345" t="s">
        <v>241</v>
      </c>
      <c r="F7" s="920"/>
      <c r="G7" s="850"/>
      <c r="H7" s="917"/>
      <c r="I7" s="917"/>
      <c r="J7" s="917"/>
      <c r="K7" s="923"/>
    </row>
    <row r="8" spans="1:28" ht="15.75" customHeight="1" thickTop="1" x14ac:dyDescent="0.2">
      <c r="A8" s="65"/>
      <c r="B8" s="66" t="s">
        <v>444</v>
      </c>
      <c r="C8" s="67"/>
      <c r="D8" s="68"/>
      <c r="E8" s="68"/>
      <c r="F8" s="65"/>
      <c r="G8" s="65"/>
      <c r="H8" s="67"/>
      <c r="I8" s="67"/>
      <c r="J8" s="65"/>
      <c r="K8" s="65"/>
    </row>
    <row r="9" spans="1:28" ht="15.75" customHeight="1" x14ac:dyDescent="0.2">
      <c r="A9" s="69"/>
      <c r="B9" s="70" t="s">
        <v>532</v>
      </c>
      <c r="C9" s="71"/>
      <c r="D9" s="72"/>
      <c r="E9" s="71"/>
      <c r="F9" s="71"/>
      <c r="G9" s="71"/>
      <c r="H9" s="71"/>
      <c r="I9" s="71"/>
      <c r="J9" s="71"/>
      <c r="K9" s="73"/>
    </row>
    <row r="10" spans="1:28" ht="15.75" customHeight="1" x14ac:dyDescent="0.2">
      <c r="A10" s="74"/>
      <c r="B10" s="74" t="s">
        <v>523</v>
      </c>
      <c r="C10" s="75">
        <v>68535838</v>
      </c>
      <c r="D10" s="76">
        <v>332551842</v>
      </c>
      <c r="E10" s="75">
        <v>56386560</v>
      </c>
      <c r="F10" s="75">
        <v>388938402</v>
      </c>
      <c r="G10" s="75"/>
      <c r="H10" s="76">
        <v>94167231</v>
      </c>
      <c r="I10" s="75">
        <v>35643780</v>
      </c>
      <c r="J10" s="76">
        <v>2989852</v>
      </c>
      <c r="K10" s="75">
        <v>590275103</v>
      </c>
    </row>
    <row r="11" spans="1:28" ht="15.75" customHeight="1" thickBot="1" x14ac:dyDescent="0.25">
      <c r="B11" s="74" t="s">
        <v>551</v>
      </c>
      <c r="C11" s="75">
        <v>42717</v>
      </c>
      <c r="D11" s="75">
        <v>751706</v>
      </c>
      <c r="E11" s="75">
        <v>221823</v>
      </c>
      <c r="F11" s="75">
        <v>973529</v>
      </c>
      <c r="G11" s="75"/>
      <c r="H11" s="76">
        <v>7</v>
      </c>
      <c r="I11" s="75">
        <v>441915</v>
      </c>
      <c r="J11" s="75">
        <v>31270</v>
      </c>
      <c r="K11" s="75">
        <v>1489438</v>
      </c>
    </row>
    <row r="12" spans="1:28" ht="24.75" customHeight="1" thickBot="1" x14ac:dyDescent="0.25">
      <c r="B12" s="77" t="s">
        <v>552</v>
      </c>
      <c r="C12" s="846">
        <v>68578555</v>
      </c>
      <c r="D12" s="846">
        <v>333303548</v>
      </c>
      <c r="E12" s="846">
        <v>56608383</v>
      </c>
      <c r="F12" s="846">
        <v>389911931</v>
      </c>
      <c r="G12" s="846"/>
      <c r="H12" s="846">
        <v>94167238</v>
      </c>
      <c r="I12" s="846">
        <v>36085695</v>
      </c>
      <c r="J12" s="846">
        <v>3021122</v>
      </c>
      <c r="K12" s="846">
        <v>591764541</v>
      </c>
    </row>
    <row r="13" spans="1:28" ht="15.75" customHeight="1" x14ac:dyDescent="0.2">
      <c r="A13" s="78"/>
      <c r="B13" s="70" t="s">
        <v>526</v>
      </c>
      <c r="C13" s="75"/>
      <c r="D13" s="75"/>
      <c r="E13" s="75"/>
      <c r="F13" s="75"/>
      <c r="G13" s="75"/>
      <c r="H13" s="76"/>
      <c r="I13" s="75"/>
      <c r="J13" s="75"/>
      <c r="K13" s="75"/>
    </row>
    <row r="14" spans="1:28" ht="15.75" customHeight="1" x14ac:dyDescent="0.2">
      <c r="B14" s="74" t="s">
        <v>466</v>
      </c>
      <c r="C14" s="75">
        <v>9139991</v>
      </c>
      <c r="D14" s="75">
        <v>5026160</v>
      </c>
      <c r="E14" s="75">
        <v>2459860</v>
      </c>
      <c r="F14" s="75">
        <v>7486020</v>
      </c>
      <c r="G14" s="75"/>
      <c r="H14" s="76">
        <v>3807979</v>
      </c>
      <c r="I14" s="75">
        <v>14942</v>
      </c>
      <c r="J14" s="75">
        <v>9972</v>
      </c>
      <c r="K14" s="75">
        <v>20458904</v>
      </c>
    </row>
    <row r="15" spans="1:28" ht="15.75" customHeight="1" x14ac:dyDescent="0.2">
      <c r="B15" s="74" t="s">
        <v>549</v>
      </c>
      <c r="C15" s="75">
        <v>178277</v>
      </c>
      <c r="D15" s="75">
        <v>4380821</v>
      </c>
      <c r="E15" s="75">
        <v>921531</v>
      </c>
      <c r="F15" s="75">
        <v>5302352</v>
      </c>
      <c r="G15" s="75"/>
      <c r="H15" s="99">
        <v>0</v>
      </c>
      <c r="I15" s="75">
        <v>19213</v>
      </c>
      <c r="J15" s="75">
        <v>135388</v>
      </c>
      <c r="K15" s="75">
        <v>5635230</v>
      </c>
    </row>
    <row r="16" spans="1:28" ht="31.5" customHeight="1" x14ac:dyDescent="0.2">
      <c r="B16" s="79" t="s">
        <v>550</v>
      </c>
      <c r="C16" s="75">
        <v>2349</v>
      </c>
      <c r="D16" s="75">
        <v>71519</v>
      </c>
      <c r="E16" s="75">
        <v>12482</v>
      </c>
      <c r="F16" s="75">
        <v>84001</v>
      </c>
      <c r="G16" s="75"/>
      <c r="H16" s="99">
        <v>0</v>
      </c>
      <c r="I16" s="75">
        <v>364</v>
      </c>
      <c r="J16" s="75">
        <v>1838</v>
      </c>
      <c r="K16" s="75">
        <v>88552</v>
      </c>
    </row>
    <row r="17" spans="1:11" ht="21.75" customHeight="1" x14ac:dyDescent="0.2">
      <c r="B17" s="74" t="s">
        <v>548</v>
      </c>
      <c r="C17" s="75">
        <v>297</v>
      </c>
      <c r="D17" s="75">
        <v>6046</v>
      </c>
      <c r="E17" s="75">
        <v>1893</v>
      </c>
      <c r="F17" s="75">
        <v>7939</v>
      </c>
      <c r="G17" s="75"/>
      <c r="H17" s="76">
        <v>0.6</v>
      </c>
      <c r="I17" s="75">
        <v>2355</v>
      </c>
      <c r="J17" s="75">
        <v>283</v>
      </c>
      <c r="K17" s="75">
        <v>10874.6</v>
      </c>
    </row>
    <row r="18" spans="1:11" ht="15.75" customHeight="1" thickBot="1" x14ac:dyDescent="0.25">
      <c r="B18" s="74" t="s">
        <v>524</v>
      </c>
      <c r="C18" s="75">
        <v>1506220</v>
      </c>
      <c r="D18" s="75">
        <v>13162976</v>
      </c>
      <c r="E18" s="75">
        <v>3491010</v>
      </c>
      <c r="F18" s="75">
        <v>16653986</v>
      </c>
      <c r="G18" s="75"/>
      <c r="H18" s="76">
        <v>3247745</v>
      </c>
      <c r="I18" s="75">
        <v>744969</v>
      </c>
      <c r="J18" s="75">
        <v>492704</v>
      </c>
      <c r="K18" s="75">
        <v>22645624</v>
      </c>
    </row>
    <row r="19" spans="1:11" ht="15.75" customHeight="1" thickBot="1" x14ac:dyDescent="0.25">
      <c r="B19" s="77" t="s">
        <v>553</v>
      </c>
      <c r="C19" s="846">
        <v>10827134</v>
      </c>
      <c r="D19" s="846">
        <v>22647522</v>
      </c>
      <c r="E19" s="846">
        <v>6886776</v>
      </c>
      <c r="F19" s="846">
        <v>29534298</v>
      </c>
      <c r="G19" s="846"/>
      <c r="H19" s="846">
        <v>7055724.5999999996</v>
      </c>
      <c r="I19" s="846">
        <v>781843</v>
      </c>
      <c r="J19" s="846">
        <v>640185</v>
      </c>
      <c r="K19" s="846">
        <v>48839184.600000001</v>
      </c>
    </row>
    <row r="20" spans="1:11" ht="20.25" customHeight="1" thickBot="1" x14ac:dyDescent="0.25">
      <c r="A20" s="80"/>
      <c r="B20" s="81" t="s">
        <v>533</v>
      </c>
      <c r="C20" s="846">
        <v>79405689</v>
      </c>
      <c r="D20" s="846">
        <v>355951070</v>
      </c>
      <c r="E20" s="846">
        <v>63495159</v>
      </c>
      <c r="F20" s="846">
        <v>419446229</v>
      </c>
      <c r="G20" s="846"/>
      <c r="H20" s="846">
        <v>101222962.59999999</v>
      </c>
      <c r="I20" s="846">
        <v>36867538</v>
      </c>
      <c r="J20" s="846">
        <v>3661307</v>
      </c>
      <c r="K20" s="846">
        <v>640603725.60000002</v>
      </c>
    </row>
    <row r="21" spans="1:11" ht="15.75" customHeight="1" x14ac:dyDescent="0.2">
      <c r="A21" s="69"/>
      <c r="B21" s="70" t="s">
        <v>452</v>
      </c>
      <c r="C21" s="75"/>
      <c r="D21" s="75"/>
      <c r="E21" s="75"/>
      <c r="F21" s="75"/>
      <c r="G21" s="75"/>
      <c r="H21" s="75"/>
      <c r="I21" s="75"/>
      <c r="J21" s="75"/>
      <c r="K21" s="75"/>
    </row>
    <row r="22" spans="1:11" ht="15.75" customHeight="1" x14ac:dyDescent="0.2">
      <c r="A22" s="82"/>
      <c r="B22" s="83" t="s">
        <v>453</v>
      </c>
      <c r="C22" s="75"/>
      <c r="D22" s="75"/>
      <c r="E22" s="75"/>
      <c r="F22" s="75"/>
      <c r="G22" s="75"/>
      <c r="H22" s="75"/>
      <c r="I22" s="75"/>
      <c r="J22" s="75"/>
      <c r="K22" s="75"/>
    </row>
    <row r="23" spans="1:11" ht="15.75" customHeight="1" x14ac:dyDescent="0.2">
      <c r="B23" s="84" t="s">
        <v>534</v>
      </c>
      <c r="C23" s="75">
        <v>11601780</v>
      </c>
      <c r="D23" s="75">
        <v>165109687</v>
      </c>
      <c r="E23" s="75">
        <v>51810343</v>
      </c>
      <c r="F23" s="75">
        <v>216920030.09999999</v>
      </c>
      <c r="G23" s="75"/>
      <c r="H23" s="75">
        <v>1292621</v>
      </c>
      <c r="I23" s="75">
        <v>5666484</v>
      </c>
      <c r="J23" s="75">
        <v>7545911</v>
      </c>
      <c r="K23" s="75">
        <v>243026826.09999999</v>
      </c>
    </row>
    <row r="24" spans="1:11" ht="15.75" customHeight="1" x14ac:dyDescent="0.2">
      <c r="B24" s="82" t="s">
        <v>462</v>
      </c>
      <c r="C24" s="75">
        <v>2851398</v>
      </c>
      <c r="D24" s="75">
        <v>44507774</v>
      </c>
      <c r="E24" s="75">
        <v>14049959</v>
      </c>
      <c r="F24" s="75">
        <v>58557733</v>
      </c>
      <c r="G24" s="75"/>
      <c r="H24" s="75">
        <v>18447</v>
      </c>
      <c r="I24" s="75">
        <v>306752</v>
      </c>
      <c r="J24" s="75">
        <v>2055567</v>
      </c>
      <c r="K24" s="75">
        <v>63789897</v>
      </c>
    </row>
    <row r="25" spans="1:11" ht="15.75" customHeight="1" thickBot="1" x14ac:dyDescent="0.25">
      <c r="A25" s="74"/>
      <c r="B25" s="74" t="s">
        <v>114</v>
      </c>
      <c r="C25" s="75">
        <v>1919230</v>
      </c>
      <c r="D25" s="75">
        <v>35807271</v>
      </c>
      <c r="E25" s="75">
        <v>11791868</v>
      </c>
      <c r="F25" s="75">
        <v>47599139</v>
      </c>
      <c r="G25" s="75"/>
      <c r="H25" s="75">
        <v>82512</v>
      </c>
      <c r="I25" s="75">
        <v>12835263</v>
      </c>
      <c r="J25" s="75">
        <v>1755803</v>
      </c>
      <c r="K25" s="75">
        <v>64191947</v>
      </c>
    </row>
    <row r="26" spans="1:11" ht="15.75" customHeight="1" thickBot="1" x14ac:dyDescent="0.25">
      <c r="A26" s="74"/>
      <c r="B26" s="77" t="s">
        <v>554</v>
      </c>
      <c r="C26" s="846">
        <v>16372408</v>
      </c>
      <c r="D26" s="846">
        <v>245424732</v>
      </c>
      <c r="E26" s="846">
        <v>77652170</v>
      </c>
      <c r="F26" s="846">
        <v>323076902.10000002</v>
      </c>
      <c r="G26" s="846"/>
      <c r="H26" s="846">
        <v>1393580</v>
      </c>
      <c r="I26" s="846">
        <v>18808499</v>
      </c>
      <c r="J26" s="846">
        <v>11357281</v>
      </c>
      <c r="K26" s="846">
        <v>371008670.10000002</v>
      </c>
    </row>
    <row r="27" spans="1:11" ht="27.75" customHeight="1" x14ac:dyDescent="0.2">
      <c r="A27" s="79"/>
      <c r="B27" s="85" t="s">
        <v>536</v>
      </c>
      <c r="C27" s="75"/>
      <c r="D27" s="75"/>
      <c r="E27" s="75"/>
      <c r="F27" s="75"/>
      <c r="G27" s="75"/>
      <c r="H27" s="75"/>
      <c r="I27" s="75"/>
      <c r="J27" s="75"/>
      <c r="K27" s="75"/>
    </row>
    <row r="28" spans="1:11" ht="27.75" customHeight="1" x14ac:dyDescent="0.2">
      <c r="A28" s="79"/>
      <c r="B28" s="79" t="s">
        <v>455</v>
      </c>
      <c r="C28" s="75">
        <v>0</v>
      </c>
      <c r="D28" s="86"/>
      <c r="E28" s="86"/>
      <c r="F28" s="86">
        <v>0</v>
      </c>
      <c r="G28" s="86"/>
      <c r="H28" s="75">
        <v>0</v>
      </c>
      <c r="I28" s="86">
        <v>0</v>
      </c>
      <c r="J28" s="86">
        <v>0</v>
      </c>
      <c r="K28" s="75">
        <v>0</v>
      </c>
    </row>
    <row r="29" spans="1:11" ht="15.75" customHeight="1" x14ac:dyDescent="0.2">
      <c r="A29" s="79"/>
      <c r="B29" s="79" t="s">
        <v>528</v>
      </c>
      <c r="C29" s="75">
        <v>4750</v>
      </c>
      <c r="D29" s="75">
        <v>1693608</v>
      </c>
      <c r="E29" s="75">
        <v>23932</v>
      </c>
      <c r="F29" s="75">
        <v>1717540</v>
      </c>
      <c r="G29" s="75"/>
      <c r="H29" s="75">
        <v>0.9</v>
      </c>
      <c r="I29" s="75">
        <v>130007</v>
      </c>
      <c r="J29" s="75">
        <v>3519</v>
      </c>
      <c r="K29" s="75">
        <v>1855816.9</v>
      </c>
    </row>
    <row r="30" spans="1:11" ht="15.75" customHeight="1" x14ac:dyDescent="0.2">
      <c r="A30" s="82"/>
      <c r="B30" s="82" t="s">
        <v>456</v>
      </c>
      <c r="C30" s="75">
        <v>16957113</v>
      </c>
      <c r="D30" s="75">
        <v>102727030</v>
      </c>
      <c r="E30" s="75">
        <v>26065710</v>
      </c>
      <c r="F30" s="75">
        <v>128792740</v>
      </c>
      <c r="G30" s="75"/>
      <c r="H30" s="75">
        <v>17688387</v>
      </c>
      <c r="I30" s="75">
        <v>2874626</v>
      </c>
      <c r="J30" s="75">
        <v>3797187</v>
      </c>
      <c r="K30" s="75">
        <v>170110053</v>
      </c>
    </row>
    <row r="31" spans="1:11" ht="15.75" customHeight="1" x14ac:dyDescent="0.2">
      <c r="A31" s="82"/>
      <c r="B31" s="82" t="s">
        <v>535</v>
      </c>
      <c r="C31" s="75">
        <v>447</v>
      </c>
      <c r="D31" s="75">
        <v>7542</v>
      </c>
      <c r="E31" s="75">
        <v>2211</v>
      </c>
      <c r="F31" s="75">
        <v>9753</v>
      </c>
      <c r="G31" s="75"/>
      <c r="H31" s="75">
        <v>0.1</v>
      </c>
      <c r="I31" s="75">
        <v>475</v>
      </c>
      <c r="J31" s="75">
        <v>325</v>
      </c>
      <c r="K31" s="75">
        <v>11000.1</v>
      </c>
    </row>
    <row r="32" spans="1:11" ht="15.75" customHeight="1" thickBot="1" x14ac:dyDescent="0.25">
      <c r="A32" s="82"/>
      <c r="B32" s="82" t="s">
        <v>537</v>
      </c>
      <c r="C32" s="75">
        <v>3647</v>
      </c>
      <c r="D32" s="75">
        <v>63428</v>
      </c>
      <c r="E32" s="75">
        <v>18122</v>
      </c>
      <c r="F32" s="75">
        <v>81550</v>
      </c>
      <c r="G32" s="75"/>
      <c r="H32" s="75">
        <v>0.6</v>
      </c>
      <c r="I32" s="75">
        <v>3997</v>
      </c>
      <c r="J32" s="75">
        <v>2661</v>
      </c>
      <c r="K32" s="75">
        <v>91855.6</v>
      </c>
    </row>
    <row r="33" spans="1:13" ht="26.25" customHeight="1" thickBot="1" x14ac:dyDescent="0.25">
      <c r="A33" s="82"/>
      <c r="B33" s="66" t="s">
        <v>556</v>
      </c>
      <c r="C33" s="846">
        <v>16965957</v>
      </c>
      <c r="D33" s="846">
        <v>104491608</v>
      </c>
      <c r="E33" s="846">
        <v>26109975</v>
      </c>
      <c r="F33" s="846">
        <v>130601583</v>
      </c>
      <c r="G33" s="846"/>
      <c r="H33" s="846">
        <v>17688388.600000001</v>
      </c>
      <c r="I33" s="846">
        <v>3009105</v>
      </c>
      <c r="J33" s="846">
        <v>3803692</v>
      </c>
      <c r="K33" s="846">
        <v>172068725.59999999</v>
      </c>
    </row>
    <row r="34" spans="1:13" ht="15.75" customHeight="1" x14ac:dyDescent="0.2">
      <c r="A34" s="87"/>
      <c r="B34" s="88" t="s">
        <v>457</v>
      </c>
      <c r="C34" s="75"/>
      <c r="D34" s="75"/>
      <c r="E34" s="75"/>
      <c r="F34" s="75"/>
      <c r="G34" s="75"/>
      <c r="H34" s="75"/>
      <c r="I34" s="75"/>
      <c r="J34" s="75"/>
      <c r="K34" s="75"/>
    </row>
    <row r="35" spans="1:13" ht="32.25" customHeight="1" x14ac:dyDescent="0.2">
      <c r="A35" s="87"/>
      <c r="B35" s="89" t="s">
        <v>458</v>
      </c>
      <c r="C35" s="75">
        <v>999649</v>
      </c>
      <c r="D35" s="75">
        <v>11547737</v>
      </c>
      <c r="E35" s="75">
        <v>616873</v>
      </c>
      <c r="F35" s="75">
        <v>12164610</v>
      </c>
      <c r="G35" s="75"/>
      <c r="H35" s="75">
        <v>711758</v>
      </c>
      <c r="I35" s="75">
        <v>565119</v>
      </c>
      <c r="J35" s="75">
        <v>52027</v>
      </c>
      <c r="K35" s="75">
        <v>14493163</v>
      </c>
    </row>
    <row r="36" spans="1:13" ht="15.75" customHeight="1" x14ac:dyDescent="0.2">
      <c r="A36" s="87"/>
      <c r="B36" s="87" t="s">
        <v>459</v>
      </c>
      <c r="C36" s="75">
        <v>7619418</v>
      </c>
      <c r="D36" s="75">
        <v>616971</v>
      </c>
      <c r="E36" s="75">
        <v>1577187</v>
      </c>
      <c r="F36" s="75">
        <v>2194158</v>
      </c>
      <c r="G36" s="75"/>
      <c r="H36" s="75">
        <v>2940764</v>
      </c>
      <c r="I36" s="75">
        <v>157405</v>
      </c>
      <c r="J36" s="75">
        <v>0</v>
      </c>
      <c r="K36" s="75">
        <v>12911745</v>
      </c>
    </row>
    <row r="37" spans="1:13" ht="15.75" customHeight="1" x14ac:dyDescent="0.2">
      <c r="A37" s="87"/>
      <c r="B37" s="87" t="s">
        <v>460</v>
      </c>
      <c r="C37" s="75">
        <v>198020</v>
      </c>
      <c r="D37" s="75">
        <v>24060400</v>
      </c>
      <c r="E37" s="75">
        <v>1311541</v>
      </c>
      <c r="F37" s="75">
        <v>25371941</v>
      </c>
      <c r="G37" s="75"/>
      <c r="H37" s="86">
        <v>2759</v>
      </c>
      <c r="I37" s="75">
        <v>5620</v>
      </c>
      <c r="J37" s="75">
        <v>196257</v>
      </c>
      <c r="K37" s="75">
        <v>25774597</v>
      </c>
    </row>
    <row r="38" spans="1:13" ht="35.25" customHeight="1" x14ac:dyDescent="0.2">
      <c r="A38" s="87"/>
      <c r="B38" s="89" t="s">
        <v>580</v>
      </c>
      <c r="C38" s="75">
        <v>458</v>
      </c>
      <c r="D38" s="75">
        <v>35618</v>
      </c>
      <c r="E38" s="75">
        <v>3282</v>
      </c>
      <c r="F38" s="75">
        <v>38900</v>
      </c>
      <c r="G38" s="75"/>
      <c r="H38" s="86">
        <v>0</v>
      </c>
      <c r="I38" s="75">
        <v>0</v>
      </c>
      <c r="J38" s="75">
        <v>493</v>
      </c>
      <c r="K38" s="75">
        <v>39851</v>
      </c>
    </row>
    <row r="39" spans="1:13" ht="15.75" customHeight="1" thickBot="1" x14ac:dyDescent="0.25">
      <c r="A39" s="87"/>
      <c r="B39" s="87" t="s">
        <v>228</v>
      </c>
      <c r="C39" s="75">
        <v>898117</v>
      </c>
      <c r="D39" s="75">
        <v>1061231</v>
      </c>
      <c r="E39" s="75">
        <v>298419</v>
      </c>
      <c r="F39" s="75">
        <v>1359650</v>
      </c>
      <c r="G39" s="75"/>
      <c r="H39" s="75">
        <v>2687881</v>
      </c>
      <c r="I39" s="75">
        <v>86052</v>
      </c>
      <c r="J39" s="75">
        <v>43870</v>
      </c>
      <c r="K39" s="75">
        <v>5075570</v>
      </c>
    </row>
    <row r="40" spans="1:13" ht="15.75" customHeight="1" thickBot="1" x14ac:dyDescent="0.25">
      <c r="A40" s="87"/>
      <c r="B40" s="88" t="s">
        <v>555</v>
      </c>
      <c r="C40" s="833">
        <v>9715662</v>
      </c>
      <c r="D40" s="833">
        <v>37321957</v>
      </c>
      <c r="E40" s="833">
        <v>3807302</v>
      </c>
      <c r="F40" s="833">
        <v>41129259</v>
      </c>
      <c r="G40" s="833"/>
      <c r="H40" s="833">
        <v>6343162</v>
      </c>
      <c r="I40" s="833">
        <v>814196</v>
      </c>
      <c r="J40" s="833">
        <v>292647</v>
      </c>
      <c r="K40" s="833">
        <v>58294926</v>
      </c>
    </row>
    <row r="41" spans="1:13" ht="15.75" customHeight="1" thickBot="1" x14ac:dyDescent="0.25">
      <c r="A41" s="87"/>
      <c r="B41" s="81" t="s">
        <v>557</v>
      </c>
      <c r="C41" s="846">
        <v>43054027</v>
      </c>
      <c r="D41" s="846">
        <v>387238297</v>
      </c>
      <c r="E41" s="846">
        <v>107569447</v>
      </c>
      <c r="F41" s="846">
        <v>494807744.10000002</v>
      </c>
      <c r="G41" s="846"/>
      <c r="H41" s="846">
        <v>25425130.600000001</v>
      </c>
      <c r="I41" s="846">
        <v>22631800</v>
      </c>
      <c r="J41" s="847">
        <v>15453620</v>
      </c>
      <c r="K41" s="846">
        <v>601372321.70000005</v>
      </c>
    </row>
    <row r="42" spans="1:13" ht="15.75" customHeight="1" thickBot="1" x14ac:dyDescent="0.25">
      <c r="A42" s="90"/>
      <c r="B42" s="91" t="s">
        <v>558</v>
      </c>
      <c r="C42" s="92">
        <v>36351662</v>
      </c>
      <c r="D42" s="92">
        <v>-31287227</v>
      </c>
      <c r="E42" s="92">
        <v>-44074288</v>
      </c>
      <c r="F42" s="92">
        <v>-75361515.100000024</v>
      </c>
      <c r="G42" s="92"/>
      <c r="H42" s="92">
        <v>75797832</v>
      </c>
      <c r="I42" s="92">
        <v>14235738</v>
      </c>
      <c r="J42" s="92">
        <v>-11792313</v>
      </c>
      <c r="K42" s="92">
        <v>39231403.899999976</v>
      </c>
    </row>
    <row r="43" spans="1:13" ht="15.75" customHeight="1" thickTop="1" x14ac:dyDescent="0.2">
      <c r="A43" s="93"/>
      <c r="B43" s="925" t="s">
        <v>515</v>
      </c>
      <c r="C43" s="925"/>
      <c r="D43" s="925"/>
      <c r="E43" s="925"/>
      <c r="F43" s="925"/>
      <c r="G43" s="925"/>
      <c r="H43" s="925"/>
      <c r="I43" s="925"/>
      <c r="J43" s="925"/>
      <c r="K43" s="925"/>
    </row>
    <row r="44" spans="1:13" ht="12.75" customHeight="1" x14ac:dyDescent="0.2">
      <c r="A44" s="93"/>
      <c r="B44" s="29"/>
      <c r="C44" s="29"/>
      <c r="D44" s="94"/>
      <c r="E44" s="94"/>
      <c r="F44" s="29"/>
      <c r="G44" s="29"/>
      <c r="H44" s="29"/>
      <c r="I44" s="29"/>
      <c r="J44" s="29"/>
      <c r="K44" s="29"/>
    </row>
    <row r="45" spans="1:13" ht="12.75" customHeight="1" x14ac:dyDescent="0.2">
      <c r="A45" s="93"/>
      <c r="B45" s="29"/>
      <c r="C45" s="95"/>
      <c r="D45" s="95"/>
      <c r="E45" s="95"/>
      <c r="F45" s="95"/>
      <c r="G45" s="95"/>
      <c r="H45" s="95"/>
      <c r="I45" s="95"/>
      <c r="J45" s="95"/>
      <c r="K45" s="95"/>
    </row>
    <row r="46" spans="1:13" ht="12.75" customHeight="1" x14ac:dyDescent="0.2">
      <c r="A46" s="93"/>
      <c r="B46" s="29"/>
      <c r="C46" s="95"/>
      <c r="D46" s="95"/>
      <c r="E46" s="95"/>
      <c r="F46" s="95"/>
      <c r="G46" s="95"/>
      <c r="H46" s="95"/>
      <c r="I46" s="95"/>
      <c r="J46" s="95"/>
      <c r="K46" s="95"/>
    </row>
    <row r="47" spans="1:13" s="848" customFormat="1" ht="35.1" customHeight="1" thickBot="1" x14ac:dyDescent="0.25">
      <c r="A47" s="856"/>
      <c r="B47" s="926" t="s">
        <v>1334</v>
      </c>
      <c r="C47" s="926"/>
      <c r="D47" s="926"/>
      <c r="E47" s="926"/>
      <c r="F47" s="926"/>
      <c r="G47" s="926"/>
      <c r="H47" s="926"/>
      <c r="I47" s="926"/>
      <c r="J47" s="926"/>
      <c r="K47" s="926"/>
      <c r="L47" s="926"/>
      <c r="M47" s="845"/>
    </row>
    <row r="48" spans="1:13" s="848" customFormat="1" ht="15" customHeight="1" thickTop="1" thickBot="1" x14ac:dyDescent="0.25">
      <c r="A48" s="856"/>
      <c r="B48" s="869"/>
      <c r="C48" s="869"/>
      <c r="D48" s="845"/>
      <c r="E48" s="845"/>
      <c r="F48" s="845"/>
      <c r="G48" s="845"/>
      <c r="H48" s="845"/>
      <c r="I48" s="845"/>
      <c r="J48" s="845"/>
      <c r="K48" s="845"/>
      <c r="L48" s="845"/>
      <c r="M48" s="845"/>
    </row>
    <row r="49" spans="2:13" ht="27.75" customHeight="1" thickTop="1" thickBot="1" x14ac:dyDescent="0.25">
      <c r="B49" s="927" t="s">
        <v>574</v>
      </c>
      <c r="C49" s="928" t="s">
        <v>18</v>
      </c>
      <c r="D49" s="929" t="s">
        <v>465</v>
      </c>
      <c r="E49" s="929"/>
      <c r="F49" s="619"/>
      <c r="G49" s="619"/>
      <c r="H49" s="929" t="s">
        <v>526</v>
      </c>
      <c r="I49" s="929"/>
      <c r="J49" s="929"/>
      <c r="K49" s="929"/>
      <c r="L49" s="929"/>
      <c r="M49" s="105"/>
    </row>
    <row r="50" spans="2:13" ht="90.75" customHeight="1" thickTop="1" thickBot="1" x14ac:dyDescent="0.25">
      <c r="B50" s="927"/>
      <c r="C50" s="928"/>
      <c r="D50" s="175" t="s">
        <v>523</v>
      </c>
      <c r="E50" s="175" t="s">
        <v>464</v>
      </c>
      <c r="F50" s="175"/>
      <c r="G50" s="175"/>
      <c r="H50" s="175" t="s">
        <v>466</v>
      </c>
      <c r="I50" s="175" t="s">
        <v>549</v>
      </c>
      <c r="J50" s="175" t="s">
        <v>550</v>
      </c>
      <c r="K50" s="175" t="s">
        <v>548</v>
      </c>
      <c r="L50" s="175" t="s">
        <v>524</v>
      </c>
      <c r="M50" s="105"/>
    </row>
    <row r="51" spans="2:13" ht="15.75" thickTop="1" x14ac:dyDescent="0.3">
      <c r="B51" s="42"/>
      <c r="C51" s="42"/>
      <c r="D51" s="42"/>
      <c r="E51" s="42"/>
      <c r="F51" s="42"/>
      <c r="G51" s="42"/>
      <c r="H51" s="42"/>
      <c r="I51" s="42"/>
      <c r="J51" s="42"/>
      <c r="K51" s="42"/>
      <c r="L51" s="42"/>
      <c r="M51" s="42"/>
    </row>
    <row r="52" spans="2:13" x14ac:dyDescent="0.3">
      <c r="B52" s="42" t="s">
        <v>359</v>
      </c>
      <c r="C52" s="44">
        <f>SUM(C53:C88)</f>
        <v>640603725</v>
      </c>
      <c r="D52" s="44">
        <f>SUM(D53:D88)</f>
        <v>590275103</v>
      </c>
      <c r="E52" s="44">
        <f>SUM(E53:E88)</f>
        <v>1489437</v>
      </c>
      <c r="F52" s="44"/>
      <c r="G52" s="44"/>
      <c r="H52" s="44">
        <f>SUM(H53:H88)</f>
        <v>20458903</v>
      </c>
      <c r="I52" s="44">
        <f>SUM(I53:I88)</f>
        <v>5635231</v>
      </c>
      <c r="J52" s="44">
        <f t="shared" ref="J52:L52" si="0">SUM(J53:J88)</f>
        <v>88552</v>
      </c>
      <c r="K52" s="44">
        <f t="shared" si="0"/>
        <v>10875</v>
      </c>
      <c r="L52" s="44">
        <f t="shared" si="0"/>
        <v>22645624</v>
      </c>
      <c r="M52" s="44"/>
    </row>
    <row r="53" spans="2:13" x14ac:dyDescent="0.3">
      <c r="B53" s="42" t="s">
        <v>19</v>
      </c>
      <c r="C53" s="46">
        <f>SUM(D53:L53)</f>
        <v>9196041</v>
      </c>
      <c r="D53" s="46">
        <v>9064539</v>
      </c>
      <c r="E53" s="46">
        <v>109</v>
      </c>
      <c r="F53" s="46"/>
      <c r="G53" s="46"/>
      <c r="H53" s="46">
        <v>1265</v>
      </c>
      <c r="I53" s="46">
        <v>72241</v>
      </c>
      <c r="J53" s="46">
        <v>1454</v>
      </c>
      <c r="K53" s="46">
        <v>0</v>
      </c>
      <c r="L53" s="46">
        <v>56433</v>
      </c>
      <c r="M53" s="46"/>
    </row>
    <row r="54" spans="2:13" x14ac:dyDescent="0.3">
      <c r="B54" s="42" t="s">
        <v>570</v>
      </c>
      <c r="C54" s="46">
        <f t="shared" ref="C54:C88" si="1">SUM(D54:L54)</f>
        <v>30698391</v>
      </c>
      <c r="D54" s="46">
        <v>30406732</v>
      </c>
      <c r="E54" s="46">
        <v>30664</v>
      </c>
      <c r="F54" s="46"/>
      <c r="G54" s="46"/>
      <c r="H54" s="46">
        <v>3539</v>
      </c>
      <c r="I54" s="46">
        <v>159471</v>
      </c>
      <c r="J54" s="46">
        <v>3128</v>
      </c>
      <c r="K54" s="46">
        <v>0</v>
      </c>
      <c r="L54" s="46">
        <v>94857</v>
      </c>
      <c r="M54" s="46"/>
    </row>
    <row r="55" spans="2:13" x14ac:dyDescent="0.3">
      <c r="B55" s="42" t="s">
        <v>21</v>
      </c>
      <c r="C55" s="46">
        <f t="shared" si="1"/>
        <v>5931074</v>
      </c>
      <c r="D55" s="46">
        <v>5851710</v>
      </c>
      <c r="E55" s="46">
        <v>8988</v>
      </c>
      <c r="F55" s="46"/>
      <c r="G55" s="46"/>
      <c r="H55" s="46">
        <v>1109</v>
      </c>
      <c r="I55" s="46">
        <v>26278</v>
      </c>
      <c r="J55" s="46">
        <v>922</v>
      </c>
      <c r="K55" s="46">
        <v>37</v>
      </c>
      <c r="L55" s="46">
        <v>42030</v>
      </c>
      <c r="M55" s="46"/>
    </row>
    <row r="56" spans="2:13" x14ac:dyDescent="0.3">
      <c r="B56" s="42" t="s">
        <v>22</v>
      </c>
      <c r="C56" s="46">
        <f t="shared" si="1"/>
        <v>4419481</v>
      </c>
      <c r="D56" s="46">
        <v>4354855</v>
      </c>
      <c r="E56" s="46">
        <v>6310</v>
      </c>
      <c r="F56" s="46"/>
      <c r="G56" s="46"/>
      <c r="H56" s="46">
        <v>796</v>
      </c>
      <c r="I56" s="46">
        <v>24167</v>
      </c>
      <c r="J56" s="46">
        <v>918</v>
      </c>
      <c r="K56" s="46">
        <v>0</v>
      </c>
      <c r="L56" s="46">
        <v>32435</v>
      </c>
      <c r="M56" s="46"/>
    </row>
    <row r="57" spans="2:13" x14ac:dyDescent="0.3">
      <c r="B57" s="42" t="s">
        <v>23</v>
      </c>
      <c r="C57" s="46">
        <f t="shared" si="1"/>
        <v>24510745</v>
      </c>
      <c r="D57" s="46">
        <v>23935627</v>
      </c>
      <c r="E57" s="46">
        <v>37812</v>
      </c>
      <c r="F57" s="46"/>
      <c r="G57" s="46"/>
      <c r="H57" s="46">
        <v>4107</v>
      </c>
      <c r="I57" s="46">
        <v>395425</v>
      </c>
      <c r="J57" s="46">
        <v>3437</v>
      </c>
      <c r="K57" s="46">
        <v>0</v>
      </c>
      <c r="L57" s="46">
        <v>134337</v>
      </c>
      <c r="M57" s="46"/>
    </row>
    <row r="58" spans="2:13" x14ac:dyDescent="0.3">
      <c r="B58" s="42" t="s">
        <v>24</v>
      </c>
      <c r="C58" s="46">
        <f t="shared" si="1"/>
        <v>3947009</v>
      </c>
      <c r="D58" s="46">
        <v>3757994</v>
      </c>
      <c r="E58" s="46">
        <v>8578</v>
      </c>
      <c r="F58" s="46"/>
      <c r="G58" s="46"/>
      <c r="H58" s="46">
        <v>545</v>
      </c>
      <c r="I58" s="46">
        <v>136752</v>
      </c>
      <c r="J58" s="46">
        <v>893</v>
      </c>
      <c r="K58" s="46">
        <v>0</v>
      </c>
      <c r="L58" s="46">
        <v>42247</v>
      </c>
      <c r="M58" s="46"/>
    </row>
    <row r="59" spans="2:13" x14ac:dyDescent="0.3">
      <c r="B59" s="42" t="s">
        <v>25</v>
      </c>
      <c r="C59" s="46">
        <f t="shared" si="1"/>
        <v>5914461</v>
      </c>
      <c r="D59" s="46">
        <v>5759580</v>
      </c>
      <c r="E59" s="46">
        <v>23981</v>
      </c>
      <c r="F59" s="46"/>
      <c r="G59" s="46"/>
      <c r="H59" s="46">
        <v>2023</v>
      </c>
      <c r="I59" s="46">
        <v>65241</v>
      </c>
      <c r="J59" s="46">
        <v>1443</v>
      </c>
      <c r="K59" s="46">
        <v>0</v>
      </c>
      <c r="L59" s="46">
        <v>62193</v>
      </c>
      <c r="M59" s="46"/>
    </row>
    <row r="60" spans="2:13" x14ac:dyDescent="0.3">
      <c r="B60" s="42" t="s">
        <v>26</v>
      </c>
      <c r="C60" s="46">
        <f t="shared" si="1"/>
        <v>26772169</v>
      </c>
      <c r="D60" s="46">
        <v>26459580</v>
      </c>
      <c r="E60" s="46">
        <v>50688</v>
      </c>
      <c r="F60" s="46"/>
      <c r="G60" s="46"/>
      <c r="H60" s="46">
        <v>4846</v>
      </c>
      <c r="I60" s="46">
        <v>122901</v>
      </c>
      <c r="J60" s="46">
        <v>3742</v>
      </c>
      <c r="K60" s="46">
        <v>0</v>
      </c>
      <c r="L60" s="46">
        <v>130412</v>
      </c>
      <c r="M60" s="46"/>
    </row>
    <row r="61" spans="2:13" x14ac:dyDescent="0.3">
      <c r="B61" s="42" t="s">
        <v>27</v>
      </c>
      <c r="C61" s="46">
        <f t="shared" si="1"/>
        <v>39067456</v>
      </c>
      <c r="D61" s="46">
        <v>0</v>
      </c>
      <c r="E61" s="46">
        <v>10695</v>
      </c>
      <c r="F61" s="46"/>
      <c r="G61" s="46"/>
      <c r="H61" s="46">
        <v>20364504</v>
      </c>
      <c r="I61" s="46">
        <v>335351</v>
      </c>
      <c r="J61" s="46">
        <v>3312</v>
      </c>
      <c r="K61" s="46">
        <v>0</v>
      </c>
      <c r="L61" s="46">
        <v>18353594</v>
      </c>
      <c r="M61" s="46"/>
    </row>
    <row r="62" spans="2:13" ht="16.5" x14ac:dyDescent="0.3">
      <c r="B62" s="42" t="s">
        <v>1175</v>
      </c>
      <c r="C62" s="46">
        <f t="shared" si="1"/>
        <v>56429868</v>
      </c>
      <c r="D62" s="46">
        <v>55324195</v>
      </c>
      <c r="E62" s="46">
        <v>30130</v>
      </c>
      <c r="F62" s="46"/>
      <c r="G62" s="46"/>
      <c r="H62" s="46">
        <v>5800</v>
      </c>
      <c r="I62" s="46">
        <v>485985</v>
      </c>
      <c r="J62" s="46">
        <v>6095</v>
      </c>
      <c r="K62" s="46">
        <v>0</v>
      </c>
      <c r="L62" s="46">
        <v>577663</v>
      </c>
      <c r="M62" s="46"/>
    </row>
    <row r="63" spans="2:13" ht="16.5" x14ac:dyDescent="0.3">
      <c r="B63" s="42" t="s">
        <v>1176</v>
      </c>
      <c r="C63" s="46">
        <f t="shared" si="1"/>
        <v>52735379</v>
      </c>
      <c r="D63" s="46">
        <v>51766787</v>
      </c>
      <c r="E63" s="46">
        <v>147125</v>
      </c>
      <c r="F63" s="46"/>
      <c r="G63" s="46"/>
      <c r="H63" s="46">
        <v>6496</v>
      </c>
      <c r="I63" s="46">
        <v>462953</v>
      </c>
      <c r="J63" s="46">
        <v>7362</v>
      </c>
      <c r="K63" s="46">
        <v>0</v>
      </c>
      <c r="L63" s="46">
        <v>344656</v>
      </c>
      <c r="M63" s="46"/>
    </row>
    <row r="64" spans="2:13" x14ac:dyDescent="0.3">
      <c r="B64" s="42" t="s">
        <v>28</v>
      </c>
      <c r="C64" s="46">
        <f t="shared" si="1"/>
        <v>6673239</v>
      </c>
      <c r="D64" s="46">
        <v>6512163</v>
      </c>
      <c r="E64" s="46">
        <v>21113</v>
      </c>
      <c r="F64" s="46"/>
      <c r="G64" s="46"/>
      <c r="H64" s="46">
        <v>1916</v>
      </c>
      <c r="I64" s="46">
        <v>78853</v>
      </c>
      <c r="J64" s="46">
        <v>1468</v>
      </c>
      <c r="K64" s="46">
        <v>2</v>
      </c>
      <c r="L64" s="46">
        <v>57724</v>
      </c>
      <c r="M64" s="46"/>
    </row>
    <row r="65" spans="2:13" x14ac:dyDescent="0.3">
      <c r="B65" s="42" t="s">
        <v>29</v>
      </c>
      <c r="C65" s="46">
        <f t="shared" si="1"/>
        <v>27073033</v>
      </c>
      <c r="D65" s="46">
        <v>26748269</v>
      </c>
      <c r="E65" s="46">
        <v>40571</v>
      </c>
      <c r="F65" s="46"/>
      <c r="G65" s="46"/>
      <c r="H65" s="46">
        <v>3647</v>
      </c>
      <c r="I65" s="46">
        <v>150948</v>
      </c>
      <c r="J65" s="46">
        <v>2609</v>
      </c>
      <c r="K65" s="46">
        <v>0</v>
      </c>
      <c r="L65" s="46">
        <v>126989</v>
      </c>
      <c r="M65" s="46"/>
    </row>
    <row r="66" spans="2:13" x14ac:dyDescent="0.3">
      <c r="B66" s="42" t="s">
        <v>30</v>
      </c>
      <c r="C66" s="46">
        <f t="shared" si="1"/>
        <v>4238609</v>
      </c>
      <c r="D66" s="46">
        <v>4088890</v>
      </c>
      <c r="E66" s="46">
        <v>13301</v>
      </c>
      <c r="F66" s="46"/>
      <c r="G66" s="46"/>
      <c r="H66" s="46">
        <v>924</v>
      </c>
      <c r="I66" s="46">
        <v>56365</v>
      </c>
      <c r="J66" s="46">
        <v>1639</v>
      </c>
      <c r="K66" s="46">
        <v>0</v>
      </c>
      <c r="L66" s="46">
        <v>77490</v>
      </c>
      <c r="M66" s="46"/>
    </row>
    <row r="67" spans="2:13" x14ac:dyDescent="0.3">
      <c r="B67" s="42" t="s">
        <v>31</v>
      </c>
      <c r="C67" s="46">
        <f t="shared" si="1"/>
        <v>7190782</v>
      </c>
      <c r="D67" s="46">
        <v>7055029</v>
      </c>
      <c r="E67" s="46">
        <v>13120</v>
      </c>
      <c r="F67" s="46"/>
      <c r="G67" s="46"/>
      <c r="H67" s="46">
        <v>1339</v>
      </c>
      <c r="I67" s="46">
        <v>55918</v>
      </c>
      <c r="J67" s="46">
        <v>1140</v>
      </c>
      <c r="K67" s="46">
        <v>0</v>
      </c>
      <c r="L67" s="46">
        <v>64236</v>
      </c>
      <c r="M67" s="46"/>
    </row>
    <row r="68" spans="2:13" x14ac:dyDescent="0.3">
      <c r="B68" s="42" t="s">
        <v>32</v>
      </c>
      <c r="C68" s="46">
        <f t="shared" si="1"/>
        <v>50472141</v>
      </c>
      <c r="D68" s="46">
        <v>49821593</v>
      </c>
      <c r="E68" s="46">
        <v>57033</v>
      </c>
      <c r="F68" s="46"/>
      <c r="G68" s="46"/>
      <c r="H68" s="46">
        <v>6803</v>
      </c>
      <c r="I68" s="46">
        <v>370713</v>
      </c>
      <c r="J68" s="46">
        <v>8861</v>
      </c>
      <c r="K68" s="46">
        <v>0</v>
      </c>
      <c r="L68" s="46">
        <v>207138</v>
      </c>
      <c r="M68" s="46"/>
    </row>
    <row r="69" spans="2:13" x14ac:dyDescent="0.3">
      <c r="B69" s="42" t="s">
        <v>565</v>
      </c>
      <c r="C69" s="46">
        <f t="shared" si="1"/>
        <v>28392816</v>
      </c>
      <c r="D69" s="46">
        <v>27863372</v>
      </c>
      <c r="E69" s="46">
        <v>131577</v>
      </c>
      <c r="F69" s="46"/>
      <c r="G69" s="46"/>
      <c r="H69" s="46">
        <v>6251</v>
      </c>
      <c r="I69" s="46">
        <v>190896</v>
      </c>
      <c r="J69" s="46">
        <v>4906</v>
      </c>
      <c r="K69" s="46">
        <v>0</v>
      </c>
      <c r="L69" s="46">
        <v>195814</v>
      </c>
      <c r="M69" s="46"/>
    </row>
    <row r="70" spans="2:13" x14ac:dyDescent="0.3">
      <c r="B70" s="42" t="s">
        <v>563</v>
      </c>
      <c r="C70" s="46">
        <f t="shared" si="1"/>
        <v>18741690</v>
      </c>
      <c r="D70" s="46">
        <v>18480666</v>
      </c>
      <c r="E70" s="46">
        <v>8844</v>
      </c>
      <c r="F70" s="46"/>
      <c r="G70" s="46"/>
      <c r="H70" s="46">
        <v>2781</v>
      </c>
      <c r="I70" s="46">
        <v>134928</v>
      </c>
      <c r="J70" s="46">
        <v>3406</v>
      </c>
      <c r="K70" s="46">
        <v>0</v>
      </c>
      <c r="L70" s="46">
        <v>111065</v>
      </c>
      <c r="M70" s="46"/>
    </row>
    <row r="71" spans="2:13" x14ac:dyDescent="0.3">
      <c r="B71" s="42" t="s">
        <v>33</v>
      </c>
      <c r="C71" s="46">
        <f t="shared" si="1"/>
        <v>12618948</v>
      </c>
      <c r="D71" s="46">
        <v>12372215</v>
      </c>
      <c r="E71" s="46">
        <v>15304</v>
      </c>
      <c r="F71" s="46"/>
      <c r="G71" s="46"/>
      <c r="H71" s="46">
        <v>1384</v>
      </c>
      <c r="I71" s="46">
        <v>148195</v>
      </c>
      <c r="J71" s="46">
        <v>1880</v>
      </c>
      <c r="K71" s="46">
        <v>0</v>
      </c>
      <c r="L71" s="46">
        <v>79970</v>
      </c>
      <c r="M71" s="46"/>
    </row>
    <row r="72" spans="2:13" x14ac:dyDescent="0.3">
      <c r="B72" s="42" t="s">
        <v>34</v>
      </c>
      <c r="C72" s="46">
        <f t="shared" si="1"/>
        <v>6213897</v>
      </c>
      <c r="D72" s="46">
        <v>5755085</v>
      </c>
      <c r="E72" s="46">
        <v>338653</v>
      </c>
      <c r="F72" s="46"/>
      <c r="G72" s="46"/>
      <c r="H72" s="46">
        <v>1161</v>
      </c>
      <c r="I72" s="46">
        <v>44471</v>
      </c>
      <c r="J72" s="46">
        <v>359</v>
      </c>
      <c r="K72" s="46">
        <v>0</v>
      </c>
      <c r="L72" s="46">
        <v>74168</v>
      </c>
      <c r="M72" s="46"/>
    </row>
    <row r="73" spans="2:13" x14ac:dyDescent="0.3">
      <c r="B73" s="42" t="s">
        <v>35</v>
      </c>
      <c r="C73" s="46">
        <f t="shared" si="1"/>
        <v>5055765</v>
      </c>
      <c r="D73" s="46">
        <v>4333771</v>
      </c>
      <c r="E73" s="46">
        <v>1849</v>
      </c>
      <c r="F73" s="46"/>
      <c r="G73" s="46"/>
      <c r="H73" s="46">
        <v>1170</v>
      </c>
      <c r="I73" s="46">
        <v>250610</v>
      </c>
      <c r="J73" s="46">
        <v>453</v>
      </c>
      <c r="K73" s="46">
        <v>0</v>
      </c>
      <c r="L73" s="46">
        <v>467912</v>
      </c>
      <c r="M73" s="46"/>
    </row>
    <row r="74" spans="2:13" x14ac:dyDescent="0.3">
      <c r="B74" s="42" t="s">
        <v>36</v>
      </c>
      <c r="C74" s="46">
        <f t="shared" si="1"/>
        <v>51704619</v>
      </c>
      <c r="D74" s="46">
        <v>51078313</v>
      </c>
      <c r="E74" s="46">
        <v>113982</v>
      </c>
      <c r="F74" s="46"/>
      <c r="G74" s="46"/>
      <c r="H74" s="46">
        <v>5612</v>
      </c>
      <c r="I74" s="46">
        <v>294149</v>
      </c>
      <c r="J74" s="46">
        <v>5612</v>
      </c>
      <c r="K74" s="46">
        <v>5675</v>
      </c>
      <c r="L74" s="46">
        <v>201276</v>
      </c>
      <c r="M74" s="46"/>
    </row>
    <row r="75" spans="2:13" x14ac:dyDescent="0.3">
      <c r="B75" s="42" t="s">
        <v>37</v>
      </c>
      <c r="C75" s="46">
        <f t="shared" si="1"/>
        <v>5884997</v>
      </c>
      <c r="D75" s="46">
        <v>5746352</v>
      </c>
      <c r="E75" s="46">
        <v>25039</v>
      </c>
      <c r="F75" s="46"/>
      <c r="G75" s="46"/>
      <c r="H75" s="46">
        <v>1853</v>
      </c>
      <c r="I75" s="46">
        <v>53616</v>
      </c>
      <c r="J75" s="46">
        <v>1148</v>
      </c>
      <c r="K75" s="46">
        <v>0</v>
      </c>
      <c r="L75" s="46">
        <v>56989</v>
      </c>
      <c r="M75" s="46"/>
    </row>
    <row r="76" spans="2:13" x14ac:dyDescent="0.3">
      <c r="B76" s="42" t="s">
        <v>38</v>
      </c>
      <c r="C76" s="46">
        <f t="shared" si="1"/>
        <v>16553187</v>
      </c>
      <c r="D76" s="46">
        <v>16216822</v>
      </c>
      <c r="E76" s="46">
        <v>53670</v>
      </c>
      <c r="F76" s="46"/>
      <c r="G76" s="46"/>
      <c r="H76" s="46">
        <v>3926</v>
      </c>
      <c r="I76" s="46">
        <v>162756</v>
      </c>
      <c r="J76" s="46">
        <v>3016</v>
      </c>
      <c r="K76" s="46">
        <v>5161</v>
      </c>
      <c r="L76" s="46">
        <v>107836</v>
      </c>
      <c r="M76" s="46"/>
    </row>
    <row r="77" spans="2:13" x14ac:dyDescent="0.3">
      <c r="B77" s="42" t="s">
        <v>39</v>
      </c>
      <c r="C77" s="46">
        <f t="shared" si="1"/>
        <v>18959328</v>
      </c>
      <c r="D77" s="46">
        <v>18796033</v>
      </c>
      <c r="E77" s="46">
        <v>9112</v>
      </c>
      <c r="F77" s="46"/>
      <c r="G77" s="46"/>
      <c r="H77" s="46">
        <v>1270</v>
      </c>
      <c r="I77" s="46">
        <v>53312</v>
      </c>
      <c r="J77" s="46">
        <v>1792</v>
      </c>
      <c r="K77" s="46">
        <v>0</v>
      </c>
      <c r="L77" s="46">
        <v>97809</v>
      </c>
      <c r="M77" s="46"/>
    </row>
    <row r="78" spans="2:13" x14ac:dyDescent="0.3">
      <c r="B78" s="42" t="s">
        <v>40</v>
      </c>
      <c r="C78" s="46">
        <f t="shared" si="1"/>
        <v>11927665</v>
      </c>
      <c r="D78" s="46">
        <v>11812906</v>
      </c>
      <c r="E78" s="46">
        <v>6177</v>
      </c>
      <c r="F78" s="46"/>
      <c r="G78" s="46"/>
      <c r="H78" s="46">
        <v>2109</v>
      </c>
      <c r="I78" s="46">
        <v>45494</v>
      </c>
      <c r="J78" s="46">
        <v>708</v>
      </c>
      <c r="K78" s="46">
        <v>0</v>
      </c>
      <c r="L78" s="46">
        <v>60271</v>
      </c>
      <c r="M78" s="46"/>
    </row>
    <row r="79" spans="2:13" x14ac:dyDescent="0.3">
      <c r="B79" s="42" t="s">
        <v>41</v>
      </c>
      <c r="C79" s="46">
        <f t="shared" si="1"/>
        <v>13234668</v>
      </c>
      <c r="D79" s="46">
        <v>13096582</v>
      </c>
      <c r="E79" s="46">
        <v>8608</v>
      </c>
      <c r="F79" s="46"/>
      <c r="G79" s="46"/>
      <c r="H79" s="46">
        <v>2057</v>
      </c>
      <c r="I79" s="46">
        <v>72687</v>
      </c>
      <c r="J79" s="46">
        <v>1640</v>
      </c>
      <c r="K79" s="46">
        <v>0</v>
      </c>
      <c r="L79" s="46">
        <v>53094</v>
      </c>
      <c r="M79" s="46"/>
    </row>
    <row r="80" spans="2:13" x14ac:dyDescent="0.3">
      <c r="B80" s="42" t="s">
        <v>42</v>
      </c>
      <c r="C80" s="46">
        <f t="shared" si="1"/>
        <v>14609868</v>
      </c>
      <c r="D80" s="46">
        <v>14229039</v>
      </c>
      <c r="E80" s="46">
        <v>47647</v>
      </c>
      <c r="F80" s="46"/>
      <c r="G80" s="46"/>
      <c r="H80" s="46">
        <v>2325</v>
      </c>
      <c r="I80" s="46">
        <v>202566</v>
      </c>
      <c r="J80" s="46">
        <v>1568</v>
      </c>
      <c r="K80" s="46">
        <v>0</v>
      </c>
      <c r="L80" s="46">
        <v>126723</v>
      </c>
      <c r="M80" s="46"/>
    </row>
    <row r="81" spans="2:13" x14ac:dyDescent="0.3">
      <c r="B81" s="42" t="s">
        <v>43</v>
      </c>
      <c r="C81" s="46">
        <f t="shared" si="1"/>
        <v>17367745</v>
      </c>
      <c r="D81" s="46">
        <v>16898617</v>
      </c>
      <c r="E81" s="46">
        <v>37825</v>
      </c>
      <c r="F81" s="46"/>
      <c r="G81" s="46"/>
      <c r="H81" s="46">
        <v>3212</v>
      </c>
      <c r="I81" s="46">
        <v>300020</v>
      </c>
      <c r="J81" s="46">
        <v>3292</v>
      </c>
      <c r="K81" s="46">
        <v>0</v>
      </c>
      <c r="L81" s="46">
        <v>124779</v>
      </c>
      <c r="M81" s="46"/>
    </row>
    <row r="82" spans="2:13" x14ac:dyDescent="0.3">
      <c r="B82" s="42" t="s">
        <v>44</v>
      </c>
      <c r="C82" s="46">
        <f t="shared" si="1"/>
        <v>6864335</v>
      </c>
      <c r="D82" s="46">
        <v>6750961</v>
      </c>
      <c r="E82" s="46">
        <v>12249</v>
      </c>
      <c r="F82" s="46"/>
      <c r="G82" s="46"/>
      <c r="H82" s="46">
        <v>1017</v>
      </c>
      <c r="I82" s="46">
        <v>51262</v>
      </c>
      <c r="J82" s="46">
        <v>1015</v>
      </c>
      <c r="K82" s="46">
        <v>0</v>
      </c>
      <c r="L82" s="46">
        <v>47831</v>
      </c>
      <c r="M82" s="46"/>
    </row>
    <row r="83" spans="2:13" x14ac:dyDescent="0.3">
      <c r="B83" s="42" t="s">
        <v>45</v>
      </c>
      <c r="C83" s="46">
        <f t="shared" si="1"/>
        <v>19665374</v>
      </c>
      <c r="D83" s="46">
        <v>19394206</v>
      </c>
      <c r="E83" s="46">
        <v>14156</v>
      </c>
      <c r="F83" s="46"/>
      <c r="G83" s="46"/>
      <c r="H83" s="46">
        <v>5569</v>
      </c>
      <c r="I83" s="46">
        <v>137056</v>
      </c>
      <c r="J83" s="46">
        <v>3482</v>
      </c>
      <c r="K83" s="46">
        <v>0</v>
      </c>
      <c r="L83" s="46">
        <v>110905</v>
      </c>
      <c r="M83" s="46"/>
    </row>
    <row r="84" spans="2:13" x14ac:dyDescent="0.3">
      <c r="B84" s="42" t="s">
        <v>46</v>
      </c>
      <c r="C84" s="46">
        <f t="shared" si="1"/>
        <v>2851062</v>
      </c>
      <c r="D84" s="46">
        <v>2699260</v>
      </c>
      <c r="E84" s="46">
        <v>30096</v>
      </c>
      <c r="F84" s="46"/>
      <c r="G84" s="46"/>
      <c r="H84" s="46">
        <v>465</v>
      </c>
      <c r="I84" s="46">
        <v>85635</v>
      </c>
      <c r="J84" s="46">
        <v>275</v>
      </c>
      <c r="K84" s="46">
        <v>0</v>
      </c>
      <c r="L84" s="46">
        <v>35331</v>
      </c>
      <c r="M84" s="46"/>
    </row>
    <row r="85" spans="2:13" x14ac:dyDescent="0.3">
      <c r="B85" s="42" t="s">
        <v>47</v>
      </c>
      <c r="C85" s="46">
        <f t="shared" si="1"/>
        <v>11998490</v>
      </c>
      <c r="D85" s="46">
        <v>11731451</v>
      </c>
      <c r="E85" s="46">
        <v>39872</v>
      </c>
      <c r="F85" s="46"/>
      <c r="G85" s="46"/>
      <c r="H85" s="46">
        <v>2568</v>
      </c>
      <c r="I85" s="46">
        <v>111907</v>
      </c>
      <c r="J85" s="46">
        <v>3044</v>
      </c>
      <c r="K85" s="46">
        <v>0</v>
      </c>
      <c r="L85" s="46">
        <v>109648</v>
      </c>
      <c r="M85" s="46"/>
    </row>
    <row r="86" spans="2:13" x14ac:dyDescent="0.3">
      <c r="B86" s="42" t="s">
        <v>48</v>
      </c>
      <c r="C86" s="46">
        <f t="shared" si="1"/>
        <v>7133641</v>
      </c>
      <c r="D86" s="46">
        <v>6838640</v>
      </c>
      <c r="E86" s="46">
        <v>57060</v>
      </c>
      <c r="F86" s="46"/>
      <c r="G86" s="46"/>
      <c r="H86" s="46">
        <v>2115</v>
      </c>
      <c r="I86" s="46">
        <v>169111</v>
      </c>
      <c r="J86" s="46">
        <v>726</v>
      </c>
      <c r="K86" s="46">
        <v>0</v>
      </c>
      <c r="L86" s="46">
        <v>65989</v>
      </c>
      <c r="M86" s="46"/>
    </row>
    <row r="87" spans="2:13" x14ac:dyDescent="0.3">
      <c r="B87" s="42" t="s">
        <v>49</v>
      </c>
      <c r="C87" s="46">
        <f t="shared" si="1"/>
        <v>9667286</v>
      </c>
      <c r="D87" s="46">
        <v>9482865</v>
      </c>
      <c r="E87" s="46">
        <v>24653</v>
      </c>
      <c r="F87" s="46"/>
      <c r="G87" s="46"/>
      <c r="H87" s="46">
        <v>1150</v>
      </c>
      <c r="I87" s="46">
        <v>80065</v>
      </c>
      <c r="J87" s="46">
        <v>792</v>
      </c>
      <c r="K87" s="46">
        <v>0</v>
      </c>
      <c r="L87" s="46">
        <v>77761</v>
      </c>
      <c r="M87" s="46"/>
    </row>
    <row r="88" spans="2:13" ht="15.75" thickBot="1" x14ac:dyDescent="0.35">
      <c r="B88" s="48" t="s">
        <v>50</v>
      </c>
      <c r="C88" s="49">
        <f t="shared" si="1"/>
        <v>5888466</v>
      </c>
      <c r="D88" s="49">
        <v>5790404</v>
      </c>
      <c r="E88" s="49">
        <v>12846</v>
      </c>
      <c r="F88" s="49"/>
      <c r="G88" s="49"/>
      <c r="H88" s="49">
        <v>1249</v>
      </c>
      <c r="I88" s="49">
        <v>46933</v>
      </c>
      <c r="J88" s="49">
        <v>1015</v>
      </c>
      <c r="K88" s="49">
        <v>0</v>
      </c>
      <c r="L88" s="49">
        <v>36019</v>
      </c>
      <c r="M88" s="46"/>
    </row>
    <row r="89" spans="2:13" ht="4.5" customHeight="1" thickTop="1" x14ac:dyDescent="0.3">
      <c r="B89" s="42"/>
      <c r="C89" s="42"/>
      <c r="D89" s="42"/>
      <c r="E89" s="42"/>
      <c r="F89" s="42"/>
      <c r="G89" s="42"/>
      <c r="H89" s="42"/>
      <c r="I89" s="42"/>
      <c r="J89" s="42"/>
      <c r="K89" s="42"/>
      <c r="L89" s="42"/>
      <c r="M89" s="42"/>
    </row>
    <row r="90" spans="2:13" x14ac:dyDescent="0.25">
      <c r="B90" s="930" t="s">
        <v>540</v>
      </c>
      <c r="C90" s="930"/>
      <c r="D90" s="930"/>
      <c r="E90" s="930"/>
      <c r="F90" s="930"/>
      <c r="G90" s="930"/>
      <c r="H90" s="930"/>
      <c r="I90" s="930"/>
      <c r="J90" s="930"/>
      <c r="K90" s="930"/>
      <c r="L90" s="930"/>
      <c r="M90" s="842"/>
    </row>
    <row r="91" spans="2:13" x14ac:dyDescent="0.2">
      <c r="B91" s="931" t="s">
        <v>575</v>
      </c>
      <c r="C91" s="931"/>
      <c r="D91" s="931"/>
      <c r="E91" s="931"/>
      <c r="F91" s="931"/>
      <c r="G91" s="931"/>
      <c r="H91" s="931"/>
      <c r="I91" s="931"/>
      <c r="J91" s="931"/>
      <c r="K91" s="931"/>
      <c r="L91" s="931"/>
      <c r="M91" s="53"/>
    </row>
    <row r="92" spans="2:13" x14ac:dyDescent="0.2">
      <c r="B92" s="931" t="s">
        <v>1177</v>
      </c>
      <c r="C92" s="931"/>
      <c r="D92" s="931"/>
      <c r="E92" s="931"/>
      <c r="F92" s="931"/>
      <c r="G92" s="931"/>
      <c r="H92" s="931"/>
      <c r="I92" s="931"/>
      <c r="J92" s="931"/>
      <c r="K92" s="931"/>
      <c r="L92" s="931"/>
      <c r="M92" s="53"/>
    </row>
    <row r="93" spans="2:13" x14ac:dyDescent="0.25">
      <c r="B93" s="932" t="s">
        <v>1377</v>
      </c>
      <c r="C93" s="932"/>
      <c r="D93" s="932"/>
      <c r="E93" s="932"/>
      <c r="F93" s="932"/>
      <c r="G93" s="932"/>
      <c r="H93" s="932"/>
      <c r="I93" s="932"/>
      <c r="J93" s="932"/>
      <c r="K93" s="932"/>
      <c r="L93" s="932"/>
      <c r="M93" s="622"/>
    </row>
    <row r="94" spans="2:13" x14ac:dyDescent="0.25">
      <c r="B94" s="933" t="s">
        <v>1179</v>
      </c>
      <c r="C94" s="933"/>
      <c r="D94" s="933"/>
      <c r="E94" s="933"/>
      <c r="F94" s="933"/>
      <c r="G94" s="933"/>
      <c r="H94" s="933"/>
      <c r="I94" s="933"/>
      <c r="J94" s="933"/>
      <c r="K94" s="933"/>
      <c r="L94" s="933"/>
      <c r="M94" s="841"/>
    </row>
    <row r="95" spans="2:13" x14ac:dyDescent="0.25">
      <c r="B95" s="924" t="s">
        <v>1378</v>
      </c>
      <c r="C95" s="924"/>
      <c r="D95" s="924"/>
      <c r="E95" s="924"/>
      <c r="F95" s="924"/>
      <c r="G95" s="924"/>
      <c r="H95" s="924"/>
      <c r="I95" s="924"/>
      <c r="J95" s="924"/>
      <c r="K95" s="924"/>
      <c r="L95" s="924"/>
      <c r="M95" s="623"/>
    </row>
    <row r="96" spans="2:13" x14ac:dyDescent="0.25">
      <c r="B96" s="924" t="s">
        <v>1379</v>
      </c>
      <c r="C96" s="924"/>
      <c r="D96" s="924"/>
      <c r="E96" s="924"/>
      <c r="F96" s="924"/>
      <c r="G96" s="924"/>
      <c r="H96" s="924"/>
      <c r="I96" s="924"/>
      <c r="J96" s="924"/>
      <c r="K96" s="924"/>
      <c r="L96" s="924"/>
      <c r="M96" s="623"/>
    </row>
    <row r="97" spans="2:19" ht="17.25" customHeight="1" x14ac:dyDescent="0.2">
      <c r="B97" s="934" t="s">
        <v>581</v>
      </c>
      <c r="C97" s="934"/>
      <c r="D97" s="934"/>
      <c r="E97" s="934"/>
      <c r="F97" s="934"/>
      <c r="G97" s="934"/>
      <c r="H97" s="934"/>
      <c r="I97" s="934"/>
      <c r="J97" s="934"/>
      <c r="K97" s="934"/>
      <c r="L97" s="934"/>
      <c r="M97" s="615"/>
    </row>
    <row r="98" spans="2:19" x14ac:dyDescent="0.2"/>
    <row r="99" spans="2:19" x14ac:dyDescent="0.2"/>
    <row r="100" spans="2:19" x14ac:dyDescent="0.2"/>
    <row r="101" spans="2:19" s="848" customFormat="1" ht="35.1" customHeight="1" x14ac:dyDescent="0.2">
      <c r="B101" s="935" t="s">
        <v>1335</v>
      </c>
      <c r="C101" s="935"/>
      <c r="D101" s="935"/>
      <c r="E101" s="935"/>
      <c r="F101" s="935"/>
      <c r="G101" s="935"/>
      <c r="H101" s="935"/>
      <c r="I101" s="935"/>
      <c r="J101" s="935"/>
      <c r="K101" s="935"/>
      <c r="L101" s="935"/>
      <c r="M101" s="935"/>
      <c r="N101" s="935"/>
      <c r="O101" s="935"/>
      <c r="P101" s="935"/>
      <c r="Q101" s="935"/>
      <c r="R101" s="935"/>
      <c r="S101" s="935"/>
    </row>
    <row r="102" spans="2:19" s="848" customFormat="1" ht="21.75" customHeight="1" thickBot="1" x14ac:dyDescent="0.25">
      <c r="B102" s="845"/>
      <c r="C102" s="845"/>
      <c r="D102" s="845"/>
      <c r="E102" s="845"/>
      <c r="F102" s="845"/>
      <c r="G102" s="845"/>
      <c r="H102" s="845"/>
      <c r="I102" s="845"/>
      <c r="J102" s="845"/>
      <c r="K102" s="845"/>
      <c r="L102" s="845"/>
      <c r="M102" s="845"/>
      <c r="N102" s="845"/>
      <c r="O102" s="845"/>
      <c r="P102" s="845"/>
      <c r="Q102" s="845"/>
      <c r="R102" s="845"/>
      <c r="S102" s="845"/>
    </row>
    <row r="103" spans="2:19" ht="24.75" customHeight="1" thickTop="1" x14ac:dyDescent="0.2">
      <c r="B103" s="936" t="s">
        <v>574</v>
      </c>
      <c r="C103" s="936" t="s">
        <v>229</v>
      </c>
      <c r="D103" s="936" t="s">
        <v>453</v>
      </c>
      <c r="E103" s="936"/>
      <c r="F103" s="936"/>
      <c r="G103" s="6"/>
      <c r="H103" s="936" t="s">
        <v>527</v>
      </c>
      <c r="I103" s="936"/>
      <c r="J103" s="936"/>
      <c r="K103" s="936"/>
      <c r="L103" s="936"/>
      <c r="M103" s="6"/>
      <c r="N103" s="936" t="s">
        <v>457</v>
      </c>
      <c r="O103" s="936"/>
      <c r="P103" s="936"/>
      <c r="Q103" s="936"/>
      <c r="R103" s="936"/>
      <c r="S103" s="940" t="s">
        <v>110</v>
      </c>
    </row>
    <row r="104" spans="2:19" ht="24.75" customHeight="1" thickBot="1" x14ac:dyDescent="0.25">
      <c r="B104" s="937"/>
      <c r="C104" s="937"/>
      <c r="D104" s="938"/>
      <c r="E104" s="938"/>
      <c r="F104" s="938"/>
      <c r="G104" s="9"/>
      <c r="H104" s="938"/>
      <c r="I104" s="938"/>
      <c r="J104" s="938"/>
      <c r="K104" s="938"/>
      <c r="L104" s="938"/>
      <c r="M104" s="9"/>
      <c r="N104" s="938"/>
      <c r="O104" s="938"/>
      <c r="P104" s="938"/>
      <c r="Q104" s="938"/>
      <c r="R104" s="938"/>
      <c r="S104" s="941"/>
    </row>
    <row r="105" spans="2:19" ht="24.75" customHeight="1" thickTop="1" x14ac:dyDescent="0.2">
      <c r="B105" s="937"/>
      <c r="C105" s="937"/>
      <c r="D105" s="941" t="s">
        <v>534</v>
      </c>
      <c r="E105" s="941" t="s">
        <v>462</v>
      </c>
      <c r="F105" s="941" t="s">
        <v>114</v>
      </c>
      <c r="G105" s="11"/>
      <c r="H105" s="941" t="s">
        <v>455</v>
      </c>
      <c r="I105" s="943" t="s">
        <v>528</v>
      </c>
      <c r="J105" s="943" t="s">
        <v>456</v>
      </c>
      <c r="K105" s="943" t="s">
        <v>529</v>
      </c>
      <c r="L105" s="941" t="s">
        <v>530</v>
      </c>
      <c r="M105" s="11"/>
      <c r="N105" s="941" t="s">
        <v>458</v>
      </c>
      <c r="O105" s="941" t="s">
        <v>459</v>
      </c>
      <c r="P105" s="941" t="s">
        <v>460</v>
      </c>
      <c r="Q105" s="940" t="s">
        <v>580</v>
      </c>
      <c r="R105" s="941" t="s">
        <v>228</v>
      </c>
      <c r="S105" s="941"/>
    </row>
    <row r="106" spans="2:19" ht="24.75" customHeight="1" x14ac:dyDescent="0.2">
      <c r="B106" s="937"/>
      <c r="C106" s="937"/>
      <c r="D106" s="941"/>
      <c r="E106" s="941"/>
      <c r="F106" s="941"/>
      <c r="G106" s="11"/>
      <c r="H106" s="941"/>
      <c r="I106" s="944"/>
      <c r="J106" s="944"/>
      <c r="K106" s="944"/>
      <c r="L106" s="941"/>
      <c r="M106" s="11"/>
      <c r="N106" s="941"/>
      <c r="O106" s="941"/>
      <c r="P106" s="941"/>
      <c r="Q106" s="941"/>
      <c r="R106" s="941"/>
      <c r="S106" s="941"/>
    </row>
    <row r="107" spans="2:19" ht="24.75" customHeight="1" x14ac:dyDescent="0.2">
      <c r="B107" s="937"/>
      <c r="C107" s="937"/>
      <c r="D107" s="941"/>
      <c r="E107" s="941"/>
      <c r="F107" s="941"/>
      <c r="G107" s="11"/>
      <c r="H107" s="941"/>
      <c r="I107" s="944"/>
      <c r="J107" s="944"/>
      <c r="K107" s="944"/>
      <c r="L107" s="941"/>
      <c r="M107" s="11"/>
      <c r="N107" s="941"/>
      <c r="O107" s="941"/>
      <c r="P107" s="941" t="s">
        <v>364</v>
      </c>
      <c r="Q107" s="941"/>
      <c r="R107" s="941" t="s">
        <v>365</v>
      </c>
      <c r="S107" s="941"/>
    </row>
    <row r="108" spans="2:19" ht="34.5" customHeight="1" thickBot="1" x14ac:dyDescent="0.25">
      <c r="B108" s="938"/>
      <c r="C108" s="938"/>
      <c r="D108" s="942"/>
      <c r="E108" s="942"/>
      <c r="F108" s="942"/>
      <c r="G108" s="12"/>
      <c r="H108" s="942"/>
      <c r="I108" s="945"/>
      <c r="J108" s="945"/>
      <c r="K108" s="945"/>
      <c r="L108" s="942"/>
      <c r="M108" s="12"/>
      <c r="N108" s="942"/>
      <c r="O108" s="942"/>
      <c r="P108" s="942"/>
      <c r="Q108" s="942"/>
      <c r="R108" s="942"/>
      <c r="S108" s="942"/>
    </row>
    <row r="109" spans="2:19" ht="15.75" thickTop="1" x14ac:dyDescent="0.2">
      <c r="B109" s="9"/>
      <c r="C109" s="9"/>
      <c r="D109" s="9"/>
      <c r="E109" s="9"/>
      <c r="F109" s="9"/>
      <c r="G109" s="9"/>
      <c r="H109" s="9"/>
      <c r="I109" s="9"/>
      <c r="J109" s="9"/>
      <c r="K109" s="9"/>
      <c r="L109" s="9"/>
      <c r="M109" s="9"/>
      <c r="N109" s="9"/>
      <c r="O109" s="9"/>
      <c r="P109" s="9"/>
      <c r="Q109" s="9"/>
      <c r="R109" s="9"/>
      <c r="S109" s="9"/>
    </row>
    <row r="110" spans="2:19" x14ac:dyDescent="0.2">
      <c r="B110" s="13" t="s">
        <v>359</v>
      </c>
      <c r="C110" s="14">
        <f>SUM(C112:C147)</f>
        <v>601372322</v>
      </c>
      <c r="D110" s="14">
        <f>SUM(D112:D147)</f>
        <v>243026825</v>
      </c>
      <c r="E110" s="14">
        <f t="shared" ref="E110:R110" si="2">SUM(E112:E147)</f>
        <v>63789898</v>
      </c>
      <c r="F110" s="14">
        <f t="shared" si="2"/>
        <v>64191947</v>
      </c>
      <c r="G110" s="14"/>
      <c r="H110" s="14">
        <f t="shared" si="2"/>
        <v>0</v>
      </c>
      <c r="I110" s="14">
        <f t="shared" si="2"/>
        <v>1855817</v>
      </c>
      <c r="J110" s="14">
        <f t="shared" si="2"/>
        <v>170110054</v>
      </c>
      <c r="K110" s="14">
        <f t="shared" si="2"/>
        <v>11000</v>
      </c>
      <c r="L110" s="14">
        <f t="shared" si="2"/>
        <v>91856</v>
      </c>
      <c r="M110" s="14"/>
      <c r="N110" s="14">
        <f t="shared" si="2"/>
        <v>14493163</v>
      </c>
      <c r="O110" s="14">
        <f t="shared" si="2"/>
        <v>12911744</v>
      </c>
      <c r="P110" s="14">
        <f t="shared" si="2"/>
        <v>25774597</v>
      </c>
      <c r="Q110" s="14">
        <f t="shared" si="2"/>
        <v>39851</v>
      </c>
      <c r="R110" s="14">
        <f t="shared" si="2"/>
        <v>5075570</v>
      </c>
      <c r="S110" s="857">
        <v>39231403</v>
      </c>
    </row>
    <row r="111" spans="2:19" x14ac:dyDescent="0.2">
      <c r="B111" s="13"/>
      <c r="C111" s="20"/>
      <c r="D111" s="20"/>
      <c r="E111" s="20"/>
      <c r="F111" s="20"/>
      <c r="G111" s="20"/>
      <c r="H111" s="20"/>
      <c r="I111" s="20"/>
      <c r="J111" s="20"/>
      <c r="K111" s="20"/>
      <c r="L111" s="20"/>
      <c r="M111" s="20"/>
      <c r="N111" s="20"/>
      <c r="O111" s="20"/>
      <c r="P111" s="20"/>
      <c r="Q111" s="20"/>
      <c r="R111" s="20"/>
      <c r="S111" s="855"/>
    </row>
    <row r="112" spans="2:19" x14ac:dyDescent="0.3">
      <c r="B112" s="22" t="s">
        <v>19</v>
      </c>
      <c r="C112" s="21">
        <f>SUM(D112:R112)</f>
        <v>8683506</v>
      </c>
      <c r="D112" s="23">
        <v>3882246</v>
      </c>
      <c r="E112" s="23">
        <v>1128613</v>
      </c>
      <c r="F112" s="23">
        <v>903625</v>
      </c>
      <c r="G112" s="23"/>
      <c r="H112" s="23">
        <v>0</v>
      </c>
      <c r="I112" s="23">
        <v>7885</v>
      </c>
      <c r="J112" s="23">
        <v>2134818</v>
      </c>
      <c r="K112" s="23">
        <v>0</v>
      </c>
      <c r="L112" s="23">
        <v>0</v>
      </c>
      <c r="M112" s="23"/>
      <c r="N112" s="23">
        <v>150717</v>
      </c>
      <c r="O112" s="23">
        <v>0</v>
      </c>
      <c r="P112" s="23">
        <v>472011</v>
      </c>
      <c r="Q112" s="23">
        <v>0</v>
      </c>
      <c r="R112" s="23">
        <v>3591</v>
      </c>
      <c r="S112" s="855">
        <v>512535</v>
      </c>
    </row>
    <row r="113" spans="2:19" x14ac:dyDescent="0.3">
      <c r="B113" s="22" t="s">
        <v>570</v>
      </c>
      <c r="C113" s="21">
        <f t="shared" ref="C113:C147" si="3">SUM(D113:R113)</f>
        <v>22703799</v>
      </c>
      <c r="D113" s="23">
        <v>9946106</v>
      </c>
      <c r="E113" s="23">
        <v>2358916</v>
      </c>
      <c r="F113" s="23">
        <v>1788231</v>
      </c>
      <c r="G113" s="23"/>
      <c r="H113" s="23">
        <v>0</v>
      </c>
      <c r="I113" s="23">
        <v>86537</v>
      </c>
      <c r="J113" s="23">
        <v>7076259</v>
      </c>
      <c r="K113" s="23">
        <v>0</v>
      </c>
      <c r="L113" s="23">
        <v>0</v>
      </c>
      <c r="M113" s="23"/>
      <c r="N113" s="23">
        <v>880097</v>
      </c>
      <c r="O113" s="23">
        <v>0</v>
      </c>
      <c r="P113" s="23">
        <v>523827</v>
      </c>
      <c r="Q113" s="23">
        <v>0</v>
      </c>
      <c r="R113" s="23">
        <v>43826</v>
      </c>
      <c r="S113" s="855">
        <v>7994592</v>
      </c>
    </row>
    <row r="114" spans="2:19" x14ac:dyDescent="0.3">
      <c r="B114" s="22" t="s">
        <v>21</v>
      </c>
      <c r="C114" s="21">
        <f t="shared" si="3"/>
        <v>6036451</v>
      </c>
      <c r="D114" s="23">
        <v>3226888</v>
      </c>
      <c r="E114" s="23">
        <v>583540</v>
      </c>
      <c r="F114" s="23">
        <v>490216</v>
      </c>
      <c r="G114" s="23"/>
      <c r="H114" s="23">
        <v>0</v>
      </c>
      <c r="I114" s="23">
        <v>87460</v>
      </c>
      <c r="J114" s="23">
        <v>1299737</v>
      </c>
      <c r="K114" s="23">
        <v>0</v>
      </c>
      <c r="L114" s="23">
        <v>0</v>
      </c>
      <c r="M114" s="23"/>
      <c r="N114" s="23">
        <v>127576</v>
      </c>
      <c r="O114" s="23">
        <v>0</v>
      </c>
      <c r="P114" s="23">
        <v>215287</v>
      </c>
      <c r="Q114" s="23">
        <v>122</v>
      </c>
      <c r="R114" s="23">
        <v>5625</v>
      </c>
      <c r="S114" s="855">
        <v>-105377</v>
      </c>
    </row>
    <row r="115" spans="2:19" x14ac:dyDescent="0.3">
      <c r="B115" s="22" t="s">
        <v>22</v>
      </c>
      <c r="C115" s="21">
        <f t="shared" si="3"/>
        <v>3997657</v>
      </c>
      <c r="D115" s="23">
        <v>1955091</v>
      </c>
      <c r="E115" s="23">
        <v>318688</v>
      </c>
      <c r="F115" s="23">
        <v>266365</v>
      </c>
      <c r="G115" s="23"/>
      <c r="H115" s="23">
        <v>0</v>
      </c>
      <c r="I115" s="23">
        <v>25462</v>
      </c>
      <c r="J115" s="23">
        <v>1029345</v>
      </c>
      <c r="K115" s="23">
        <v>0</v>
      </c>
      <c r="L115" s="23">
        <v>0</v>
      </c>
      <c r="M115" s="23"/>
      <c r="N115" s="23">
        <v>213396</v>
      </c>
      <c r="O115" s="23">
        <v>0</v>
      </c>
      <c r="P115" s="23">
        <v>180786</v>
      </c>
      <c r="Q115" s="23">
        <v>0</v>
      </c>
      <c r="R115" s="23">
        <v>8524</v>
      </c>
      <c r="S115" s="855">
        <v>421824</v>
      </c>
    </row>
    <row r="116" spans="2:19" x14ac:dyDescent="0.3">
      <c r="B116" s="22" t="s">
        <v>23</v>
      </c>
      <c r="C116" s="21">
        <f t="shared" si="3"/>
        <v>22277495</v>
      </c>
      <c r="D116" s="23">
        <v>9036017</v>
      </c>
      <c r="E116" s="23">
        <v>2579036</v>
      </c>
      <c r="F116" s="23">
        <v>2058929</v>
      </c>
      <c r="G116" s="23"/>
      <c r="H116" s="23">
        <v>0</v>
      </c>
      <c r="I116" s="23">
        <v>79526</v>
      </c>
      <c r="J116" s="23">
        <v>6971131</v>
      </c>
      <c r="K116" s="23">
        <v>0</v>
      </c>
      <c r="L116" s="23">
        <v>0</v>
      </c>
      <c r="M116" s="23"/>
      <c r="N116" s="23">
        <v>696658</v>
      </c>
      <c r="O116" s="23">
        <v>0</v>
      </c>
      <c r="P116" s="23">
        <v>815705</v>
      </c>
      <c r="Q116" s="23">
        <v>0</v>
      </c>
      <c r="R116" s="23">
        <v>40493</v>
      </c>
      <c r="S116" s="855">
        <v>2233250</v>
      </c>
    </row>
    <row r="117" spans="2:19" x14ac:dyDescent="0.3">
      <c r="B117" s="22" t="s">
        <v>24</v>
      </c>
      <c r="C117" s="21">
        <f t="shared" si="3"/>
        <v>5315434</v>
      </c>
      <c r="D117" s="23">
        <v>2310554</v>
      </c>
      <c r="E117" s="23">
        <v>552570</v>
      </c>
      <c r="F117" s="23">
        <v>568658</v>
      </c>
      <c r="G117" s="23"/>
      <c r="H117" s="23">
        <v>0</v>
      </c>
      <c r="I117" s="23">
        <v>20630</v>
      </c>
      <c r="J117" s="23">
        <v>1297756</v>
      </c>
      <c r="K117" s="23">
        <v>0</v>
      </c>
      <c r="L117" s="23">
        <v>0</v>
      </c>
      <c r="M117" s="23"/>
      <c r="N117" s="23">
        <v>69895</v>
      </c>
      <c r="O117" s="23">
        <v>0</v>
      </c>
      <c r="P117" s="23">
        <v>484433</v>
      </c>
      <c r="Q117" s="23">
        <v>0</v>
      </c>
      <c r="R117" s="23">
        <v>10938</v>
      </c>
      <c r="S117" s="855">
        <v>-1368425</v>
      </c>
    </row>
    <row r="118" spans="2:19" x14ac:dyDescent="0.3">
      <c r="B118" s="22" t="s">
        <v>25</v>
      </c>
      <c r="C118" s="21">
        <f t="shared" si="3"/>
        <v>7804994</v>
      </c>
      <c r="D118" s="23">
        <v>3431385</v>
      </c>
      <c r="E118" s="23">
        <v>866603</v>
      </c>
      <c r="F118" s="23">
        <v>850556</v>
      </c>
      <c r="G118" s="23"/>
      <c r="H118" s="23">
        <v>0</v>
      </c>
      <c r="I118" s="23">
        <v>92305</v>
      </c>
      <c r="J118" s="23">
        <v>2205974</v>
      </c>
      <c r="K118" s="23">
        <v>0</v>
      </c>
      <c r="L118" s="23">
        <v>0</v>
      </c>
      <c r="M118" s="23"/>
      <c r="N118" s="23">
        <v>116586</v>
      </c>
      <c r="O118" s="23">
        <v>0</v>
      </c>
      <c r="P118" s="23">
        <v>219591</v>
      </c>
      <c r="Q118" s="23">
        <v>0</v>
      </c>
      <c r="R118" s="23">
        <v>21994</v>
      </c>
      <c r="S118" s="855">
        <v>-1890533</v>
      </c>
    </row>
    <row r="119" spans="2:19" x14ac:dyDescent="0.3">
      <c r="B119" s="22" t="s">
        <v>26</v>
      </c>
      <c r="C119" s="21">
        <f t="shared" si="3"/>
        <v>23696921</v>
      </c>
      <c r="D119" s="23">
        <v>10120306</v>
      </c>
      <c r="E119" s="23">
        <v>2466323</v>
      </c>
      <c r="F119" s="23">
        <v>2258500</v>
      </c>
      <c r="G119" s="23"/>
      <c r="H119" s="23">
        <v>0</v>
      </c>
      <c r="I119" s="23">
        <v>99780</v>
      </c>
      <c r="J119" s="23">
        <v>7567899</v>
      </c>
      <c r="K119" s="23">
        <v>0</v>
      </c>
      <c r="L119" s="23">
        <v>0</v>
      </c>
      <c r="M119" s="23"/>
      <c r="N119" s="23">
        <v>200625</v>
      </c>
      <c r="O119" s="23">
        <v>0</v>
      </c>
      <c r="P119" s="23">
        <v>929682</v>
      </c>
      <c r="Q119" s="23">
        <v>0</v>
      </c>
      <c r="R119" s="23">
        <v>53806</v>
      </c>
      <c r="S119" s="855">
        <v>3075248</v>
      </c>
    </row>
    <row r="120" spans="2:19" x14ac:dyDescent="0.3">
      <c r="B120" s="25" t="s">
        <v>27</v>
      </c>
      <c r="C120" s="21">
        <f t="shared" si="3"/>
        <v>42280983</v>
      </c>
      <c r="D120" s="23">
        <v>7588428</v>
      </c>
      <c r="E120" s="23">
        <v>362408</v>
      </c>
      <c r="F120" s="23">
        <v>10510381</v>
      </c>
      <c r="G120" s="23"/>
      <c r="H120" s="23">
        <v>0</v>
      </c>
      <c r="I120" s="23">
        <v>84904</v>
      </c>
      <c r="J120" s="23">
        <v>5219488</v>
      </c>
      <c r="K120" s="23">
        <v>11000</v>
      </c>
      <c r="L120" s="23">
        <v>91856</v>
      </c>
      <c r="M120" s="23"/>
      <c r="N120" s="23">
        <v>256435</v>
      </c>
      <c r="O120" s="23">
        <v>12911744</v>
      </c>
      <c r="P120" s="23">
        <v>1446394</v>
      </c>
      <c r="Q120" s="23">
        <v>0</v>
      </c>
      <c r="R120" s="23">
        <v>3797945</v>
      </c>
      <c r="S120" s="855">
        <v>-3213527</v>
      </c>
    </row>
    <row r="121" spans="2:19" ht="16.5" x14ac:dyDescent="0.3">
      <c r="B121" s="26" t="s">
        <v>1175</v>
      </c>
      <c r="C121" s="21">
        <f t="shared" si="3"/>
        <v>40684097</v>
      </c>
      <c r="D121" s="23">
        <v>18289606</v>
      </c>
      <c r="E121" s="23">
        <v>4454830</v>
      </c>
      <c r="F121" s="23">
        <v>3665687</v>
      </c>
      <c r="G121" s="23"/>
      <c r="H121" s="23">
        <v>0</v>
      </c>
      <c r="I121" s="23">
        <v>22020</v>
      </c>
      <c r="J121" s="23">
        <v>12355860</v>
      </c>
      <c r="K121" s="23">
        <v>0</v>
      </c>
      <c r="L121" s="23">
        <v>0</v>
      </c>
      <c r="M121" s="23"/>
      <c r="N121" s="23">
        <v>654974</v>
      </c>
      <c r="O121" s="23">
        <v>0</v>
      </c>
      <c r="P121" s="23">
        <v>1189915</v>
      </c>
      <c r="Q121" s="23">
        <v>0</v>
      </c>
      <c r="R121" s="23">
        <v>51205</v>
      </c>
      <c r="S121" s="855">
        <v>15745771</v>
      </c>
    </row>
    <row r="122" spans="2:19" ht="16.5" x14ac:dyDescent="0.3">
      <c r="B122" s="26" t="s">
        <v>1176</v>
      </c>
      <c r="C122" s="21">
        <f t="shared" si="3"/>
        <v>48698647</v>
      </c>
      <c r="D122" s="23">
        <v>20374986</v>
      </c>
      <c r="E122" s="23">
        <v>5532144</v>
      </c>
      <c r="F122" s="23">
        <v>4957684</v>
      </c>
      <c r="G122" s="23"/>
      <c r="H122" s="23">
        <v>0</v>
      </c>
      <c r="I122" s="23">
        <v>91713</v>
      </c>
      <c r="J122" s="23">
        <v>13926018</v>
      </c>
      <c r="K122" s="23">
        <v>0</v>
      </c>
      <c r="L122" s="23">
        <v>0</v>
      </c>
      <c r="M122" s="23"/>
      <c r="N122" s="23">
        <v>2368290</v>
      </c>
      <c r="O122" s="23">
        <v>0</v>
      </c>
      <c r="P122" s="23">
        <v>1291633</v>
      </c>
      <c r="Q122" s="23">
        <v>0</v>
      </c>
      <c r="R122" s="23">
        <v>156179</v>
      </c>
      <c r="S122" s="855">
        <v>4036732</v>
      </c>
    </row>
    <row r="123" spans="2:19" x14ac:dyDescent="0.3">
      <c r="B123" s="26" t="s">
        <v>28</v>
      </c>
      <c r="C123" s="21">
        <f t="shared" si="3"/>
        <v>8081919</v>
      </c>
      <c r="D123" s="23">
        <v>3472585</v>
      </c>
      <c r="E123" s="23">
        <v>990194</v>
      </c>
      <c r="F123" s="23">
        <v>707416</v>
      </c>
      <c r="G123" s="23"/>
      <c r="H123" s="23">
        <v>0</v>
      </c>
      <c r="I123" s="23">
        <v>26103</v>
      </c>
      <c r="J123" s="23">
        <v>2490843</v>
      </c>
      <c r="K123" s="23">
        <v>0</v>
      </c>
      <c r="L123" s="23">
        <v>0</v>
      </c>
      <c r="M123" s="23"/>
      <c r="N123" s="23">
        <v>190298</v>
      </c>
      <c r="O123" s="23">
        <v>0</v>
      </c>
      <c r="P123" s="23">
        <v>181528</v>
      </c>
      <c r="Q123" s="23">
        <v>0</v>
      </c>
      <c r="R123" s="23">
        <v>22952</v>
      </c>
      <c r="S123" s="855">
        <v>-1408680</v>
      </c>
    </row>
    <row r="124" spans="2:19" x14ac:dyDescent="0.3">
      <c r="B124" s="26" t="s">
        <v>29</v>
      </c>
      <c r="C124" s="21">
        <f t="shared" si="3"/>
        <v>21560823</v>
      </c>
      <c r="D124" s="23">
        <v>8750247</v>
      </c>
      <c r="E124" s="23">
        <v>2924706</v>
      </c>
      <c r="F124" s="23">
        <v>2209317</v>
      </c>
      <c r="G124" s="23"/>
      <c r="H124" s="23">
        <v>0</v>
      </c>
      <c r="I124" s="23">
        <v>48739</v>
      </c>
      <c r="J124" s="23">
        <v>6250589</v>
      </c>
      <c r="K124" s="23">
        <v>0</v>
      </c>
      <c r="L124" s="23">
        <v>0</v>
      </c>
      <c r="M124" s="23"/>
      <c r="N124" s="23">
        <v>409713</v>
      </c>
      <c r="O124" s="23">
        <v>0</v>
      </c>
      <c r="P124" s="23">
        <v>928642</v>
      </c>
      <c r="Q124" s="23">
        <v>0</v>
      </c>
      <c r="R124" s="23">
        <v>38870</v>
      </c>
      <c r="S124" s="855">
        <v>5512210</v>
      </c>
    </row>
    <row r="125" spans="2:19" x14ac:dyDescent="0.3">
      <c r="B125" s="26" t="s">
        <v>30</v>
      </c>
      <c r="C125" s="21">
        <f t="shared" si="3"/>
        <v>8334624</v>
      </c>
      <c r="D125" s="23">
        <v>3359323</v>
      </c>
      <c r="E125" s="23">
        <v>819664</v>
      </c>
      <c r="F125" s="23">
        <v>1158627</v>
      </c>
      <c r="G125" s="23"/>
      <c r="H125" s="23">
        <v>0</v>
      </c>
      <c r="I125" s="23">
        <v>59944</v>
      </c>
      <c r="J125" s="23">
        <v>2075768</v>
      </c>
      <c r="K125" s="23">
        <v>0</v>
      </c>
      <c r="L125" s="23">
        <v>0</v>
      </c>
      <c r="M125" s="23"/>
      <c r="N125" s="23">
        <v>96773</v>
      </c>
      <c r="O125" s="23">
        <v>0</v>
      </c>
      <c r="P125" s="23">
        <v>748407</v>
      </c>
      <c r="Q125" s="23">
        <v>0</v>
      </c>
      <c r="R125" s="23">
        <v>16118</v>
      </c>
      <c r="S125" s="855">
        <v>-4096015</v>
      </c>
    </row>
    <row r="126" spans="2:19" x14ac:dyDescent="0.3">
      <c r="B126" s="26" t="s">
        <v>31</v>
      </c>
      <c r="C126" s="21">
        <f t="shared" si="3"/>
        <v>8188026</v>
      </c>
      <c r="D126" s="23">
        <v>3424936</v>
      </c>
      <c r="E126" s="23">
        <v>869066</v>
      </c>
      <c r="F126" s="23">
        <v>788610</v>
      </c>
      <c r="G126" s="23"/>
      <c r="H126" s="23">
        <v>0</v>
      </c>
      <c r="I126" s="23">
        <v>25669</v>
      </c>
      <c r="J126" s="23">
        <v>2626323</v>
      </c>
      <c r="K126" s="23">
        <v>0</v>
      </c>
      <c r="L126" s="23">
        <v>0</v>
      </c>
      <c r="M126" s="23"/>
      <c r="N126" s="23">
        <v>243936</v>
      </c>
      <c r="O126" s="23">
        <v>0</v>
      </c>
      <c r="P126" s="23">
        <v>189006</v>
      </c>
      <c r="Q126" s="23">
        <v>4732</v>
      </c>
      <c r="R126" s="23">
        <v>15748</v>
      </c>
      <c r="S126" s="855">
        <v>-997244</v>
      </c>
    </row>
    <row r="127" spans="2:19" x14ac:dyDescent="0.3">
      <c r="B127" s="26" t="s">
        <v>32</v>
      </c>
      <c r="C127" s="21">
        <f t="shared" si="3"/>
        <v>42953107</v>
      </c>
      <c r="D127" s="23">
        <v>18011347</v>
      </c>
      <c r="E127" s="23">
        <v>5188345</v>
      </c>
      <c r="F127" s="23">
        <v>4245422</v>
      </c>
      <c r="G127" s="23"/>
      <c r="H127" s="23">
        <v>0</v>
      </c>
      <c r="I127" s="23">
        <v>152315</v>
      </c>
      <c r="J127" s="23">
        <v>13160399</v>
      </c>
      <c r="K127" s="23">
        <v>0</v>
      </c>
      <c r="L127" s="23">
        <v>0</v>
      </c>
      <c r="M127" s="23"/>
      <c r="N127" s="23">
        <v>916743</v>
      </c>
      <c r="O127" s="23">
        <v>0</v>
      </c>
      <c r="P127" s="23">
        <v>1218088</v>
      </c>
      <c r="Q127" s="23">
        <v>0</v>
      </c>
      <c r="R127" s="23">
        <v>60448</v>
      </c>
      <c r="S127" s="855">
        <v>7519034</v>
      </c>
    </row>
    <row r="128" spans="2:19" x14ac:dyDescent="0.3">
      <c r="B128" s="26" t="s">
        <v>565</v>
      </c>
      <c r="C128" s="21">
        <f t="shared" si="3"/>
        <v>29960196</v>
      </c>
      <c r="D128" s="23">
        <v>12631074</v>
      </c>
      <c r="E128" s="23">
        <v>3118393</v>
      </c>
      <c r="F128" s="23">
        <v>2348805</v>
      </c>
      <c r="G128" s="23"/>
      <c r="H128" s="23">
        <v>0</v>
      </c>
      <c r="I128" s="23">
        <v>16361</v>
      </c>
      <c r="J128" s="23">
        <v>9634646</v>
      </c>
      <c r="K128" s="23">
        <v>0</v>
      </c>
      <c r="L128" s="23">
        <v>0</v>
      </c>
      <c r="M128" s="23"/>
      <c r="N128" s="23">
        <v>734846</v>
      </c>
      <c r="O128" s="23">
        <v>0</v>
      </c>
      <c r="P128" s="23">
        <v>1345891</v>
      </c>
      <c r="Q128" s="23">
        <v>0</v>
      </c>
      <c r="R128" s="23">
        <v>130180</v>
      </c>
      <c r="S128" s="855">
        <v>-1567380</v>
      </c>
    </row>
    <row r="129" spans="2:19" x14ac:dyDescent="0.3">
      <c r="B129" s="26" t="s">
        <v>563</v>
      </c>
      <c r="C129" s="21">
        <f t="shared" si="3"/>
        <v>17588026</v>
      </c>
      <c r="D129" s="23">
        <v>8074975</v>
      </c>
      <c r="E129" s="23">
        <v>2119186</v>
      </c>
      <c r="F129" s="23">
        <v>1674905</v>
      </c>
      <c r="G129" s="23"/>
      <c r="H129" s="23">
        <v>0</v>
      </c>
      <c r="I129" s="23">
        <v>12583</v>
      </c>
      <c r="J129" s="23">
        <v>4630763</v>
      </c>
      <c r="K129" s="23">
        <v>0</v>
      </c>
      <c r="L129" s="23">
        <v>0</v>
      </c>
      <c r="M129" s="23"/>
      <c r="N129" s="23">
        <v>442850</v>
      </c>
      <c r="O129" s="23">
        <v>0</v>
      </c>
      <c r="P129" s="23">
        <v>619424</v>
      </c>
      <c r="Q129" s="23">
        <v>0</v>
      </c>
      <c r="R129" s="23">
        <v>13340</v>
      </c>
      <c r="S129" s="855">
        <v>1153664</v>
      </c>
    </row>
    <row r="130" spans="2:19" x14ac:dyDescent="0.3">
      <c r="B130" s="22" t="s">
        <v>33</v>
      </c>
      <c r="C130" s="21">
        <f t="shared" si="3"/>
        <v>13320661</v>
      </c>
      <c r="D130" s="23">
        <v>5468261</v>
      </c>
      <c r="E130" s="23">
        <v>1571221</v>
      </c>
      <c r="F130" s="23">
        <v>1246530</v>
      </c>
      <c r="G130" s="23"/>
      <c r="H130" s="23">
        <v>0</v>
      </c>
      <c r="I130" s="23">
        <v>83301</v>
      </c>
      <c r="J130" s="23">
        <v>3968621</v>
      </c>
      <c r="K130" s="23">
        <v>0</v>
      </c>
      <c r="L130" s="23">
        <v>0</v>
      </c>
      <c r="M130" s="23"/>
      <c r="N130" s="23">
        <v>242145</v>
      </c>
      <c r="O130" s="23">
        <v>0</v>
      </c>
      <c r="P130" s="23">
        <v>720638</v>
      </c>
      <c r="Q130" s="23">
        <v>0</v>
      </c>
      <c r="R130" s="23">
        <v>19944</v>
      </c>
      <c r="S130" s="855">
        <v>-701713</v>
      </c>
    </row>
    <row r="131" spans="2:19" x14ac:dyDescent="0.3">
      <c r="B131" s="22" t="s">
        <v>34</v>
      </c>
      <c r="C131" s="21">
        <f t="shared" si="3"/>
        <v>9023388</v>
      </c>
      <c r="D131" s="23">
        <v>3523210</v>
      </c>
      <c r="E131" s="23">
        <v>1002754</v>
      </c>
      <c r="F131" s="23">
        <v>809849</v>
      </c>
      <c r="G131" s="23"/>
      <c r="H131" s="23">
        <v>0</v>
      </c>
      <c r="I131" s="23">
        <v>11972</v>
      </c>
      <c r="J131" s="23">
        <v>2720107</v>
      </c>
      <c r="K131" s="23">
        <v>0</v>
      </c>
      <c r="L131" s="23">
        <v>0</v>
      </c>
      <c r="M131" s="23"/>
      <c r="N131" s="23">
        <v>492117</v>
      </c>
      <c r="O131" s="23">
        <v>0</v>
      </c>
      <c r="P131" s="23">
        <v>428308</v>
      </c>
      <c r="Q131" s="23">
        <v>3920</v>
      </c>
      <c r="R131" s="23">
        <v>31151</v>
      </c>
      <c r="S131" s="855">
        <v>-2809491</v>
      </c>
    </row>
    <row r="132" spans="2:19" x14ac:dyDescent="0.3">
      <c r="B132" s="22" t="s">
        <v>35</v>
      </c>
      <c r="C132" s="21">
        <f t="shared" si="3"/>
        <v>6503510</v>
      </c>
      <c r="D132" s="23">
        <v>2887454</v>
      </c>
      <c r="E132" s="23">
        <v>717900</v>
      </c>
      <c r="F132" s="23">
        <v>545934</v>
      </c>
      <c r="G132" s="23"/>
      <c r="H132" s="23">
        <v>0</v>
      </c>
      <c r="I132" s="23">
        <v>37790</v>
      </c>
      <c r="J132" s="23">
        <v>1664848</v>
      </c>
      <c r="K132" s="23">
        <v>0</v>
      </c>
      <c r="L132" s="23">
        <v>0</v>
      </c>
      <c r="M132" s="23"/>
      <c r="N132" s="23">
        <v>115400</v>
      </c>
      <c r="O132" s="23">
        <v>0</v>
      </c>
      <c r="P132" s="23">
        <v>528621</v>
      </c>
      <c r="Q132" s="23">
        <v>1559</v>
      </c>
      <c r="R132" s="23">
        <v>4004</v>
      </c>
      <c r="S132" s="855">
        <v>-1447745</v>
      </c>
    </row>
    <row r="133" spans="2:19" x14ac:dyDescent="0.3">
      <c r="B133" s="22" t="s">
        <v>36</v>
      </c>
      <c r="C133" s="21">
        <f t="shared" si="3"/>
        <v>37440142</v>
      </c>
      <c r="D133" s="23">
        <v>15357905</v>
      </c>
      <c r="E133" s="23">
        <v>4232164</v>
      </c>
      <c r="F133" s="23">
        <v>3274864</v>
      </c>
      <c r="G133" s="23"/>
      <c r="H133" s="23">
        <v>0</v>
      </c>
      <c r="I133" s="23">
        <v>28320</v>
      </c>
      <c r="J133" s="23">
        <v>11622110</v>
      </c>
      <c r="K133" s="23">
        <v>0</v>
      </c>
      <c r="L133" s="23">
        <v>0</v>
      </c>
      <c r="M133" s="23"/>
      <c r="N133" s="23">
        <v>797243</v>
      </c>
      <c r="O133" s="23">
        <v>0</v>
      </c>
      <c r="P133" s="23">
        <v>1997234</v>
      </c>
      <c r="Q133" s="23">
        <v>764</v>
      </c>
      <c r="R133" s="23">
        <v>129538</v>
      </c>
      <c r="S133" s="855">
        <v>14264477</v>
      </c>
    </row>
    <row r="134" spans="2:19" x14ac:dyDescent="0.3">
      <c r="B134" s="22" t="s">
        <v>37</v>
      </c>
      <c r="C134" s="21">
        <f t="shared" si="3"/>
        <v>6454300</v>
      </c>
      <c r="D134" s="23">
        <v>2706047</v>
      </c>
      <c r="E134" s="23">
        <v>665459</v>
      </c>
      <c r="F134" s="23">
        <v>607638</v>
      </c>
      <c r="G134" s="23"/>
      <c r="H134" s="23">
        <v>0</v>
      </c>
      <c r="I134" s="23">
        <v>56100</v>
      </c>
      <c r="J134" s="23">
        <v>2004791</v>
      </c>
      <c r="K134" s="23">
        <v>0</v>
      </c>
      <c r="L134" s="23">
        <v>0</v>
      </c>
      <c r="M134" s="23"/>
      <c r="N134" s="23">
        <v>154994</v>
      </c>
      <c r="O134" s="23">
        <v>0</v>
      </c>
      <c r="P134" s="23">
        <v>233516</v>
      </c>
      <c r="Q134" s="23">
        <v>0</v>
      </c>
      <c r="R134" s="23">
        <v>25755</v>
      </c>
      <c r="S134" s="855">
        <v>-569303</v>
      </c>
    </row>
    <row r="135" spans="2:19" x14ac:dyDescent="0.3">
      <c r="B135" s="22" t="s">
        <v>38</v>
      </c>
      <c r="C135" s="21">
        <f t="shared" si="3"/>
        <v>18892401</v>
      </c>
      <c r="D135" s="23">
        <v>7020567</v>
      </c>
      <c r="E135" s="23">
        <v>2313811</v>
      </c>
      <c r="F135" s="23">
        <v>2636086</v>
      </c>
      <c r="G135" s="23"/>
      <c r="H135" s="23">
        <v>0</v>
      </c>
      <c r="I135" s="23">
        <v>33590</v>
      </c>
      <c r="J135" s="23">
        <v>5575952</v>
      </c>
      <c r="K135" s="23">
        <v>0</v>
      </c>
      <c r="L135" s="23">
        <v>0</v>
      </c>
      <c r="M135" s="23"/>
      <c r="N135" s="23">
        <v>549083</v>
      </c>
      <c r="O135" s="23">
        <v>0</v>
      </c>
      <c r="P135" s="23">
        <v>712410</v>
      </c>
      <c r="Q135" s="23">
        <v>16118</v>
      </c>
      <c r="R135" s="23">
        <v>34784</v>
      </c>
      <c r="S135" s="855">
        <v>-2339214</v>
      </c>
    </row>
    <row r="136" spans="2:19" x14ac:dyDescent="0.3">
      <c r="B136" s="22" t="s">
        <v>39</v>
      </c>
      <c r="C136" s="21">
        <f t="shared" si="3"/>
        <v>11552486</v>
      </c>
      <c r="D136" s="23">
        <v>4419281</v>
      </c>
      <c r="E136" s="23">
        <v>1304016</v>
      </c>
      <c r="F136" s="23">
        <v>1143433</v>
      </c>
      <c r="G136" s="23"/>
      <c r="H136" s="23">
        <v>0</v>
      </c>
      <c r="I136" s="23">
        <v>22553</v>
      </c>
      <c r="J136" s="23">
        <v>3219316</v>
      </c>
      <c r="K136" s="23">
        <v>0</v>
      </c>
      <c r="L136" s="23">
        <v>0</v>
      </c>
      <c r="M136" s="23"/>
      <c r="N136" s="23">
        <v>213674</v>
      </c>
      <c r="O136" s="23">
        <v>0</v>
      </c>
      <c r="P136" s="23">
        <v>1216004</v>
      </c>
      <c r="Q136" s="23">
        <v>2289</v>
      </c>
      <c r="R136" s="23">
        <v>11920</v>
      </c>
      <c r="S136" s="855">
        <v>7406842</v>
      </c>
    </row>
    <row r="137" spans="2:19" x14ac:dyDescent="0.3">
      <c r="B137" s="22" t="s">
        <v>40</v>
      </c>
      <c r="C137" s="21">
        <f t="shared" si="3"/>
        <v>8364052</v>
      </c>
      <c r="D137" s="23">
        <v>3881205</v>
      </c>
      <c r="E137" s="23">
        <v>890406</v>
      </c>
      <c r="F137" s="23">
        <v>795681</v>
      </c>
      <c r="G137" s="23"/>
      <c r="H137" s="23">
        <v>0</v>
      </c>
      <c r="I137" s="23">
        <v>45179</v>
      </c>
      <c r="J137" s="23">
        <v>1924204</v>
      </c>
      <c r="K137" s="23">
        <v>0</v>
      </c>
      <c r="L137" s="23">
        <v>0</v>
      </c>
      <c r="M137" s="23"/>
      <c r="N137" s="23">
        <v>604975</v>
      </c>
      <c r="O137" s="23">
        <v>0</v>
      </c>
      <c r="P137" s="23">
        <v>212781</v>
      </c>
      <c r="Q137" s="23">
        <v>1909</v>
      </c>
      <c r="R137" s="23">
        <v>7712</v>
      </c>
      <c r="S137" s="855">
        <v>3563613</v>
      </c>
    </row>
    <row r="138" spans="2:19" x14ac:dyDescent="0.3">
      <c r="B138" s="22" t="s">
        <v>41</v>
      </c>
      <c r="C138" s="21">
        <f t="shared" si="3"/>
        <v>10467198</v>
      </c>
      <c r="D138" s="23">
        <v>4251161</v>
      </c>
      <c r="E138" s="23">
        <v>1260395</v>
      </c>
      <c r="F138" s="23">
        <v>918416</v>
      </c>
      <c r="G138" s="23"/>
      <c r="H138" s="23">
        <v>0</v>
      </c>
      <c r="I138" s="23">
        <v>51870</v>
      </c>
      <c r="J138" s="23">
        <v>3483687</v>
      </c>
      <c r="K138" s="23">
        <v>0</v>
      </c>
      <c r="L138" s="23">
        <v>0</v>
      </c>
      <c r="M138" s="23"/>
      <c r="N138" s="23">
        <v>130022</v>
      </c>
      <c r="O138" s="23">
        <v>0</v>
      </c>
      <c r="P138" s="23">
        <v>360950</v>
      </c>
      <c r="Q138" s="23">
        <v>1094</v>
      </c>
      <c r="R138" s="23">
        <v>9603</v>
      </c>
      <c r="S138" s="855">
        <v>2767470</v>
      </c>
    </row>
    <row r="139" spans="2:19" x14ac:dyDescent="0.3">
      <c r="B139" s="22" t="s">
        <v>42</v>
      </c>
      <c r="C139" s="21">
        <f t="shared" si="3"/>
        <v>16444880</v>
      </c>
      <c r="D139" s="23">
        <v>6200327</v>
      </c>
      <c r="E139" s="23">
        <v>2631506</v>
      </c>
      <c r="F139" s="23">
        <v>1557612</v>
      </c>
      <c r="G139" s="23"/>
      <c r="H139" s="23">
        <v>0</v>
      </c>
      <c r="I139" s="23">
        <v>41409</v>
      </c>
      <c r="J139" s="23">
        <v>4976658</v>
      </c>
      <c r="K139" s="23">
        <v>0</v>
      </c>
      <c r="L139" s="23">
        <v>0</v>
      </c>
      <c r="M139" s="23"/>
      <c r="N139" s="23">
        <v>373533</v>
      </c>
      <c r="O139" s="23">
        <v>0</v>
      </c>
      <c r="P139" s="23">
        <v>614885</v>
      </c>
      <c r="Q139" s="23">
        <v>0</v>
      </c>
      <c r="R139" s="23">
        <v>48950</v>
      </c>
      <c r="S139" s="855">
        <v>-1835012</v>
      </c>
    </row>
    <row r="140" spans="2:19" x14ac:dyDescent="0.3">
      <c r="B140" s="22" t="s">
        <v>43</v>
      </c>
      <c r="C140" s="21">
        <f t="shared" si="3"/>
        <v>19191626</v>
      </c>
      <c r="D140" s="23">
        <v>8191644</v>
      </c>
      <c r="E140" s="23">
        <v>2106583</v>
      </c>
      <c r="F140" s="23">
        <v>2130114</v>
      </c>
      <c r="G140" s="23"/>
      <c r="H140" s="23">
        <v>0</v>
      </c>
      <c r="I140" s="23">
        <v>181157</v>
      </c>
      <c r="J140" s="23">
        <v>5003460</v>
      </c>
      <c r="K140" s="23">
        <v>0</v>
      </c>
      <c r="L140" s="23">
        <v>0</v>
      </c>
      <c r="M140" s="23"/>
      <c r="N140" s="23">
        <v>525530</v>
      </c>
      <c r="O140" s="23">
        <v>0</v>
      </c>
      <c r="P140" s="23">
        <v>1009035</v>
      </c>
      <c r="Q140" s="23">
        <v>0</v>
      </c>
      <c r="R140" s="23">
        <v>44103</v>
      </c>
      <c r="S140" s="855">
        <v>-1823881</v>
      </c>
    </row>
    <row r="141" spans="2:19" x14ac:dyDescent="0.3">
      <c r="B141" s="22" t="s">
        <v>44</v>
      </c>
      <c r="C141" s="21">
        <f t="shared" si="3"/>
        <v>5845328</v>
      </c>
      <c r="D141" s="23">
        <v>2785637</v>
      </c>
      <c r="E141" s="23">
        <v>586673</v>
      </c>
      <c r="F141" s="23">
        <v>577039</v>
      </c>
      <c r="G141" s="23"/>
      <c r="H141" s="23">
        <v>0</v>
      </c>
      <c r="I141" s="23">
        <v>12934</v>
      </c>
      <c r="J141" s="23">
        <v>1483657</v>
      </c>
      <c r="K141" s="23">
        <v>0</v>
      </c>
      <c r="L141" s="23">
        <v>0</v>
      </c>
      <c r="M141" s="23"/>
      <c r="N141" s="23">
        <v>211555</v>
      </c>
      <c r="O141" s="23">
        <v>0</v>
      </c>
      <c r="P141" s="23">
        <v>175559</v>
      </c>
      <c r="Q141" s="23">
        <v>0</v>
      </c>
      <c r="R141" s="23">
        <v>12274</v>
      </c>
      <c r="S141" s="855">
        <v>1019007</v>
      </c>
    </row>
    <row r="142" spans="2:19" x14ac:dyDescent="0.3">
      <c r="B142" s="22" t="s">
        <v>45</v>
      </c>
      <c r="C142" s="21">
        <f t="shared" si="3"/>
        <v>20282511</v>
      </c>
      <c r="D142" s="23">
        <v>7398955</v>
      </c>
      <c r="E142" s="23">
        <v>1909468</v>
      </c>
      <c r="F142" s="23">
        <v>1907058</v>
      </c>
      <c r="G142" s="23"/>
      <c r="H142" s="23">
        <v>0</v>
      </c>
      <c r="I142" s="23">
        <v>68484</v>
      </c>
      <c r="J142" s="23">
        <v>5675879</v>
      </c>
      <c r="K142" s="23">
        <v>0</v>
      </c>
      <c r="L142" s="23">
        <v>0</v>
      </c>
      <c r="M142" s="23"/>
      <c r="N142" s="23">
        <v>302510</v>
      </c>
      <c r="O142" s="23">
        <v>0</v>
      </c>
      <c r="P142" s="23">
        <v>3000228</v>
      </c>
      <c r="Q142" s="23">
        <v>0</v>
      </c>
      <c r="R142" s="23">
        <v>19929</v>
      </c>
      <c r="S142" s="855">
        <v>-617137</v>
      </c>
    </row>
    <row r="143" spans="2:19" x14ac:dyDescent="0.3">
      <c r="B143" s="22" t="s">
        <v>46</v>
      </c>
      <c r="C143" s="21">
        <f t="shared" si="3"/>
        <v>3859885</v>
      </c>
      <c r="D143" s="23">
        <v>1723520</v>
      </c>
      <c r="E143" s="23">
        <v>385769</v>
      </c>
      <c r="F143" s="23">
        <v>420099</v>
      </c>
      <c r="G143" s="23"/>
      <c r="H143" s="23">
        <v>0</v>
      </c>
      <c r="I143" s="23">
        <v>7375</v>
      </c>
      <c r="J143" s="23">
        <v>1075787</v>
      </c>
      <c r="K143" s="23">
        <v>0</v>
      </c>
      <c r="L143" s="23">
        <v>0</v>
      </c>
      <c r="M143" s="23"/>
      <c r="N143" s="23">
        <v>63624</v>
      </c>
      <c r="O143" s="23">
        <v>0</v>
      </c>
      <c r="P143" s="23">
        <v>178129</v>
      </c>
      <c r="Q143" s="23">
        <v>44</v>
      </c>
      <c r="R143" s="23">
        <v>5538</v>
      </c>
      <c r="S143" s="855">
        <v>-1008823</v>
      </c>
    </row>
    <row r="144" spans="2:19" x14ac:dyDescent="0.3">
      <c r="B144" s="22" t="s">
        <v>47</v>
      </c>
      <c r="C144" s="21">
        <f t="shared" si="3"/>
        <v>16166301</v>
      </c>
      <c r="D144" s="23">
        <v>6480562</v>
      </c>
      <c r="E144" s="23">
        <v>2092662</v>
      </c>
      <c r="F144" s="23">
        <v>1658047</v>
      </c>
      <c r="G144" s="23"/>
      <c r="H144" s="23">
        <v>0</v>
      </c>
      <c r="I144" s="23">
        <v>27196</v>
      </c>
      <c r="J144" s="23">
        <v>5054281</v>
      </c>
      <c r="K144" s="23">
        <v>0</v>
      </c>
      <c r="L144" s="23">
        <v>0</v>
      </c>
      <c r="M144" s="23"/>
      <c r="N144" s="23">
        <v>312267</v>
      </c>
      <c r="O144" s="23">
        <v>0</v>
      </c>
      <c r="P144" s="23">
        <v>464115</v>
      </c>
      <c r="Q144" s="23">
        <v>0</v>
      </c>
      <c r="R144" s="23">
        <v>77171</v>
      </c>
      <c r="S144" s="855">
        <v>-4167811</v>
      </c>
    </row>
    <row r="145" spans="2:19" x14ac:dyDescent="0.3">
      <c r="B145" s="22" t="s">
        <v>48</v>
      </c>
      <c r="C145" s="21">
        <f t="shared" si="3"/>
        <v>11045655</v>
      </c>
      <c r="D145" s="23">
        <v>4952385</v>
      </c>
      <c r="E145" s="23">
        <v>928012</v>
      </c>
      <c r="F145" s="23">
        <v>795651</v>
      </c>
      <c r="G145" s="23"/>
      <c r="H145" s="23">
        <v>0</v>
      </c>
      <c r="I145" s="23">
        <v>33952</v>
      </c>
      <c r="J145" s="23">
        <v>3621109</v>
      </c>
      <c r="K145" s="23">
        <v>0</v>
      </c>
      <c r="L145" s="23">
        <v>0</v>
      </c>
      <c r="M145" s="23"/>
      <c r="N145" s="23">
        <v>274790</v>
      </c>
      <c r="O145" s="23">
        <v>0</v>
      </c>
      <c r="P145" s="23">
        <v>375979</v>
      </c>
      <c r="Q145" s="23">
        <v>0</v>
      </c>
      <c r="R145" s="23">
        <v>63777</v>
      </c>
      <c r="S145" s="855">
        <v>-3912014</v>
      </c>
    </row>
    <row r="146" spans="2:19" x14ac:dyDescent="0.3">
      <c r="B146" s="22" t="s">
        <v>49</v>
      </c>
      <c r="C146" s="21">
        <f t="shared" si="3"/>
        <v>11986100</v>
      </c>
      <c r="D146" s="23">
        <v>5577037</v>
      </c>
      <c r="E146" s="23">
        <v>1331297</v>
      </c>
      <c r="F146" s="23">
        <v>1124968</v>
      </c>
      <c r="G146" s="23"/>
      <c r="H146" s="23">
        <v>0</v>
      </c>
      <c r="I146" s="23">
        <v>28010</v>
      </c>
      <c r="J146" s="23">
        <v>3343910</v>
      </c>
      <c r="K146" s="23">
        <v>0</v>
      </c>
      <c r="L146" s="23">
        <v>0</v>
      </c>
      <c r="M146" s="23"/>
      <c r="N146" s="23">
        <v>166897</v>
      </c>
      <c r="O146" s="23">
        <v>0</v>
      </c>
      <c r="P146" s="23">
        <v>382049</v>
      </c>
      <c r="Q146" s="23">
        <v>7300</v>
      </c>
      <c r="R146" s="23">
        <v>24632</v>
      </c>
      <c r="S146" s="855">
        <v>-2318814</v>
      </c>
    </row>
    <row r="147" spans="2:19" ht="15.75" thickBot="1" x14ac:dyDescent="0.35">
      <c r="B147" s="22" t="s">
        <v>50</v>
      </c>
      <c r="C147" s="21">
        <f t="shared" si="3"/>
        <v>5685193</v>
      </c>
      <c r="D147" s="23">
        <v>2315567</v>
      </c>
      <c r="E147" s="23">
        <v>626577</v>
      </c>
      <c r="F147" s="23">
        <v>590994</v>
      </c>
      <c r="G147" s="23"/>
      <c r="H147" s="23">
        <v>0</v>
      </c>
      <c r="I147" s="23">
        <v>44689</v>
      </c>
      <c r="J147" s="23">
        <v>1738061</v>
      </c>
      <c r="K147" s="23">
        <v>0</v>
      </c>
      <c r="L147" s="23">
        <v>0</v>
      </c>
      <c r="M147" s="23"/>
      <c r="N147" s="23">
        <v>192396</v>
      </c>
      <c r="O147" s="23">
        <v>0</v>
      </c>
      <c r="P147" s="23">
        <v>163906</v>
      </c>
      <c r="Q147" s="23">
        <v>0</v>
      </c>
      <c r="R147" s="23">
        <v>13003</v>
      </c>
      <c r="S147" s="855">
        <v>203273</v>
      </c>
    </row>
    <row r="148" spans="2:19" ht="3.75" customHeight="1" thickTop="1" x14ac:dyDescent="0.2">
      <c r="B148" s="27"/>
      <c r="C148" s="28"/>
      <c r="D148" s="28"/>
      <c r="E148" s="28"/>
      <c r="F148" s="28"/>
      <c r="G148" s="28"/>
      <c r="H148" s="28"/>
      <c r="I148" s="28"/>
      <c r="J148" s="28"/>
      <c r="K148" s="28"/>
      <c r="L148" s="28"/>
      <c r="M148" s="28"/>
      <c r="N148" s="28"/>
      <c r="O148" s="28"/>
      <c r="P148" s="28"/>
      <c r="Q148" s="28"/>
      <c r="R148" s="28"/>
      <c r="S148" s="28"/>
    </row>
    <row r="149" spans="2:19" x14ac:dyDescent="0.2">
      <c r="B149" s="1257" t="s">
        <v>541</v>
      </c>
      <c r="C149" s="1257"/>
      <c r="D149" s="1257"/>
      <c r="E149" s="1257"/>
      <c r="F149" s="1257"/>
      <c r="G149" s="1257"/>
      <c r="H149" s="1257"/>
      <c r="I149" s="1257"/>
      <c r="J149" s="1257"/>
      <c r="K149" s="1257"/>
      <c r="L149" s="1257"/>
      <c r="M149" s="1257"/>
      <c r="N149" s="1257"/>
      <c r="O149" s="1257"/>
      <c r="P149" s="1257"/>
      <c r="Q149" s="1257"/>
      <c r="R149" s="1257"/>
      <c r="S149" s="1257"/>
    </row>
    <row r="150" spans="2:19" x14ac:dyDescent="0.2">
      <c r="B150" s="931" t="s">
        <v>575</v>
      </c>
      <c r="C150" s="931"/>
      <c r="D150" s="931"/>
      <c r="E150" s="931"/>
      <c r="F150" s="931"/>
      <c r="G150" s="931"/>
      <c r="H150" s="931"/>
      <c r="I150" s="931"/>
      <c r="J150" s="931"/>
      <c r="K150" s="931"/>
      <c r="L150" s="931"/>
      <c r="M150" s="53"/>
    </row>
    <row r="151" spans="2:19" x14ac:dyDescent="0.2">
      <c r="B151" s="931" t="s">
        <v>1177</v>
      </c>
      <c r="C151" s="931"/>
      <c r="D151" s="931"/>
      <c r="E151" s="931"/>
      <c r="F151" s="931"/>
      <c r="G151" s="931"/>
      <c r="H151" s="931"/>
      <c r="I151" s="931"/>
      <c r="J151" s="931"/>
      <c r="K151" s="931"/>
      <c r="L151" s="931"/>
      <c r="M151" s="53"/>
    </row>
    <row r="152" spans="2:19" x14ac:dyDescent="0.25">
      <c r="B152" s="932" t="s">
        <v>1377</v>
      </c>
      <c r="C152" s="932"/>
      <c r="D152" s="932"/>
      <c r="E152" s="932"/>
      <c r="F152" s="932"/>
      <c r="G152" s="932"/>
      <c r="H152" s="932"/>
      <c r="I152" s="932"/>
      <c r="J152" s="932"/>
      <c r="K152" s="932"/>
      <c r="L152" s="932"/>
      <c r="M152" s="622"/>
    </row>
    <row r="153" spans="2:19" x14ac:dyDescent="0.25">
      <c r="B153" s="933" t="s">
        <v>1179</v>
      </c>
      <c r="C153" s="933"/>
      <c r="D153" s="933"/>
      <c r="E153" s="933"/>
      <c r="F153" s="933"/>
      <c r="G153" s="933"/>
      <c r="H153" s="933"/>
      <c r="I153" s="933"/>
      <c r="J153" s="933"/>
      <c r="K153" s="933"/>
      <c r="L153" s="933"/>
      <c r="M153" s="841"/>
    </row>
    <row r="154" spans="2:19" x14ac:dyDescent="0.25">
      <c r="B154" s="924" t="s">
        <v>1378</v>
      </c>
      <c r="C154" s="924"/>
      <c r="D154" s="924"/>
      <c r="E154" s="924"/>
      <c r="F154" s="924"/>
      <c r="G154" s="924"/>
      <c r="H154" s="924"/>
      <c r="I154" s="924"/>
      <c r="J154" s="924"/>
      <c r="K154" s="924"/>
      <c r="L154" s="924"/>
      <c r="M154" s="623"/>
    </row>
    <row r="155" spans="2:19" x14ac:dyDescent="0.25">
      <c r="B155" s="924" t="s">
        <v>1379</v>
      </c>
      <c r="C155" s="924"/>
      <c r="D155" s="924"/>
      <c r="E155" s="924"/>
      <c r="F155" s="924"/>
      <c r="G155" s="924"/>
      <c r="H155" s="924"/>
      <c r="I155" s="924"/>
      <c r="J155" s="924"/>
      <c r="K155" s="924"/>
      <c r="L155" s="924"/>
      <c r="M155" s="623"/>
    </row>
    <row r="156" spans="2:19" ht="17.25" customHeight="1" x14ac:dyDescent="0.2">
      <c r="B156" s="934" t="s">
        <v>581</v>
      </c>
      <c r="C156" s="934"/>
      <c r="D156" s="934"/>
      <c r="E156" s="934"/>
      <c r="F156" s="934"/>
      <c r="G156" s="934"/>
      <c r="H156" s="934"/>
      <c r="I156" s="934"/>
      <c r="J156" s="934"/>
      <c r="K156" s="934"/>
      <c r="L156" s="934"/>
      <c r="M156" s="615"/>
    </row>
  </sheetData>
  <mergeCells count="52">
    <mergeCell ref="B155:L155"/>
    <mergeCell ref="B156:L156"/>
    <mergeCell ref="B150:L150"/>
    <mergeCell ref="B151:L151"/>
    <mergeCell ref="B152:L152"/>
    <mergeCell ref="B153:L153"/>
    <mergeCell ref="B154:L154"/>
    <mergeCell ref="B43:K43"/>
    <mergeCell ref="A2:K2"/>
    <mergeCell ref="A3:K3"/>
    <mergeCell ref="A5:B7"/>
    <mergeCell ref="C5:C7"/>
    <mergeCell ref="D5:E6"/>
    <mergeCell ref="F5:F7"/>
    <mergeCell ref="H5:H7"/>
    <mergeCell ref="I5:I7"/>
    <mergeCell ref="J5:J7"/>
    <mergeCell ref="K5:K7"/>
    <mergeCell ref="B96:L96"/>
    <mergeCell ref="B49:B50"/>
    <mergeCell ref="C49:C50"/>
    <mergeCell ref="D49:E49"/>
    <mergeCell ref="H49:L49"/>
    <mergeCell ref="B90:L90"/>
    <mergeCell ref="B94:L94"/>
    <mergeCell ref="B149:S149"/>
    <mergeCell ref="B103:B108"/>
    <mergeCell ref="D103:F104"/>
    <mergeCell ref="H103:L104"/>
    <mergeCell ref="B97:L97"/>
    <mergeCell ref="R105:R108"/>
    <mergeCell ref="L105:L108"/>
    <mergeCell ref="N105:N108"/>
    <mergeCell ref="O105:O108"/>
    <mergeCell ref="P105:P108"/>
    <mergeCell ref="Q105:Q108"/>
    <mergeCell ref="B47:L47"/>
    <mergeCell ref="C103:C108"/>
    <mergeCell ref="B101:S101"/>
    <mergeCell ref="N103:R104"/>
    <mergeCell ref="S103:S108"/>
    <mergeCell ref="D105:D108"/>
    <mergeCell ref="E105:E108"/>
    <mergeCell ref="F105:F108"/>
    <mergeCell ref="H105:H108"/>
    <mergeCell ref="I105:I108"/>
    <mergeCell ref="J105:J108"/>
    <mergeCell ref="K105:K108"/>
    <mergeCell ref="B91:L91"/>
    <mergeCell ref="B92:L92"/>
    <mergeCell ref="B93:L93"/>
    <mergeCell ref="B95:L95"/>
  </mergeCells>
  <pageMargins left="0.15748031496062992" right="0.15748031496062992" top="0.74803149606299213" bottom="0.74803149606299213" header="0.31496062992125984" footer="0.31496062992125984"/>
  <pageSetup scale="60" orientation="landscape"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AC159"/>
  <sheetViews>
    <sheetView showGridLines="0" zoomScaleNormal="100" workbookViewId="0"/>
  </sheetViews>
  <sheetFormatPr baseColWidth="10" defaultColWidth="0" defaultRowHeight="15" zeroHeight="1" x14ac:dyDescent="0.2"/>
  <cols>
    <col min="1" max="1" width="1.7109375" style="8" customWidth="1"/>
    <col min="2" max="2" width="45.28515625" style="8" customWidth="1"/>
    <col min="3" max="3" width="15.7109375" style="8" bestFit="1" customWidth="1"/>
    <col min="4" max="5" width="20.140625" style="8" customWidth="1"/>
    <col min="6" max="6" width="16.140625" style="8" customWidth="1"/>
    <col min="7" max="7" width="4.5703125" style="8" customWidth="1"/>
    <col min="8" max="8" width="19" style="8" customWidth="1"/>
    <col min="9" max="11" width="20.140625" style="8" customWidth="1"/>
    <col min="12" max="12" width="11.42578125" style="8" customWidth="1"/>
    <col min="13" max="13" width="13.7109375" style="8" customWidth="1"/>
    <col min="14" max="14" width="4.140625" style="8" customWidth="1"/>
    <col min="15" max="15" width="23.42578125" style="8" customWidth="1"/>
    <col min="16" max="16" width="12.140625" style="8" bestFit="1" customWidth="1"/>
    <col min="17" max="17" width="17.42578125" style="8" customWidth="1"/>
    <col min="18" max="18" width="11.42578125" style="8" customWidth="1"/>
    <col min="19" max="19" width="13.7109375" style="8" customWidth="1"/>
    <col min="20" max="20" width="3.5703125" style="8" customWidth="1"/>
    <col min="21" max="29" width="0" style="8" hidden="1" customWidth="1"/>
    <col min="30" max="16384" width="11.42578125" style="8" hidden="1"/>
  </cols>
  <sheetData>
    <row r="1" spans="1:28" s="59" customFormat="1" ht="15" customHeight="1" x14ac:dyDescent="0.2">
      <c r="B1" s="60"/>
      <c r="C1" s="61"/>
      <c r="D1" s="61"/>
      <c r="E1" s="61"/>
      <c r="F1" s="61"/>
      <c r="G1" s="61"/>
      <c r="H1" s="61"/>
      <c r="I1" s="61"/>
      <c r="J1" s="61"/>
      <c r="K1" s="61"/>
    </row>
    <row r="2" spans="1:28" s="5" customFormat="1" ht="15" customHeight="1" x14ac:dyDescent="0.2">
      <c r="A2" s="914" t="s">
        <v>1261</v>
      </c>
      <c r="B2" s="914"/>
      <c r="C2" s="914"/>
      <c r="D2" s="914"/>
      <c r="E2" s="914"/>
      <c r="F2" s="914"/>
      <c r="G2" s="914"/>
      <c r="H2" s="914"/>
      <c r="I2" s="914"/>
      <c r="J2" s="914"/>
      <c r="K2" s="914"/>
      <c r="L2" s="629"/>
      <c r="M2" s="629"/>
      <c r="N2" s="629"/>
      <c r="O2" s="629"/>
      <c r="P2" s="629"/>
      <c r="Q2" s="629"/>
      <c r="R2" s="629"/>
      <c r="S2" s="629"/>
      <c r="T2" s="629"/>
      <c r="U2" s="629"/>
      <c r="V2" s="629"/>
      <c r="W2" s="629"/>
      <c r="X2" s="629"/>
      <c r="Y2" s="629"/>
      <c r="Z2" s="629"/>
      <c r="AA2" s="629"/>
      <c r="AB2" s="629"/>
    </row>
    <row r="3" spans="1:28" s="634" customFormat="1" ht="35.1" customHeight="1" x14ac:dyDescent="0.2">
      <c r="A3" s="1121" t="s">
        <v>1336</v>
      </c>
      <c r="B3" s="915"/>
      <c r="C3" s="915"/>
      <c r="D3" s="915"/>
      <c r="E3" s="915"/>
      <c r="F3" s="915"/>
      <c r="G3" s="915"/>
      <c r="H3" s="915"/>
      <c r="I3" s="915"/>
      <c r="J3" s="915"/>
      <c r="K3" s="915"/>
    </row>
    <row r="4" spans="1:28" s="634" customFormat="1" ht="18.75" customHeight="1" thickBot="1" x14ac:dyDescent="0.25">
      <c r="A4" s="874"/>
      <c r="B4" s="635"/>
      <c r="C4" s="635"/>
      <c r="D4" s="635"/>
      <c r="E4" s="635"/>
      <c r="F4" s="635"/>
      <c r="G4" s="635"/>
      <c r="H4" s="635"/>
      <c r="I4" s="635"/>
      <c r="J4" s="635"/>
      <c r="K4" s="635"/>
    </row>
    <row r="5" spans="1:28" ht="12.75" customHeight="1" thickTop="1" thickBot="1" x14ac:dyDescent="0.25">
      <c r="A5" s="916" t="s">
        <v>53</v>
      </c>
      <c r="B5" s="916"/>
      <c r="C5" s="917" t="s">
        <v>235</v>
      </c>
      <c r="D5" s="918" t="s">
        <v>140</v>
      </c>
      <c r="E5" s="918"/>
      <c r="F5" s="920" t="s">
        <v>236</v>
      </c>
      <c r="G5" s="849"/>
      <c r="H5" s="917" t="s">
        <v>237</v>
      </c>
      <c r="I5" s="917" t="s">
        <v>238</v>
      </c>
      <c r="J5" s="917" t="s">
        <v>239</v>
      </c>
      <c r="K5" s="921" t="s">
        <v>18</v>
      </c>
    </row>
    <row r="6" spans="1:28" ht="16.5" thickTop="1" thickBot="1" x14ac:dyDescent="0.25">
      <c r="A6" s="916"/>
      <c r="B6" s="916"/>
      <c r="C6" s="917"/>
      <c r="D6" s="919"/>
      <c r="E6" s="919"/>
      <c r="F6" s="920"/>
      <c r="G6" s="851"/>
      <c r="H6" s="917"/>
      <c r="I6" s="917"/>
      <c r="J6" s="917"/>
      <c r="K6" s="922"/>
    </row>
    <row r="7" spans="1:28" ht="26.25" customHeight="1" thickTop="1" thickBot="1" x14ac:dyDescent="0.25">
      <c r="A7" s="916"/>
      <c r="B7" s="916"/>
      <c r="C7" s="917"/>
      <c r="D7" s="345" t="s">
        <v>240</v>
      </c>
      <c r="E7" s="345" t="s">
        <v>241</v>
      </c>
      <c r="F7" s="920"/>
      <c r="G7" s="850"/>
      <c r="H7" s="917"/>
      <c r="I7" s="917"/>
      <c r="J7" s="917"/>
      <c r="K7" s="923"/>
    </row>
    <row r="8" spans="1:28" ht="15.75" customHeight="1" thickTop="1" x14ac:dyDescent="0.2">
      <c r="A8" s="65"/>
      <c r="B8" s="66" t="s">
        <v>444</v>
      </c>
      <c r="C8" s="67"/>
      <c r="D8" s="68"/>
      <c r="E8" s="68"/>
      <c r="F8" s="65"/>
      <c r="G8" s="65"/>
      <c r="H8" s="67"/>
      <c r="I8" s="67"/>
      <c r="J8" s="65"/>
      <c r="K8" s="65"/>
    </row>
    <row r="9" spans="1:28" ht="15.75" customHeight="1" x14ac:dyDescent="0.2">
      <c r="A9" s="69"/>
      <c r="B9" s="70" t="s">
        <v>532</v>
      </c>
      <c r="C9" s="71"/>
      <c r="D9" s="72"/>
      <c r="E9" s="71"/>
      <c r="F9" s="71"/>
      <c r="G9" s="71"/>
      <c r="H9" s="71"/>
      <c r="I9" s="71"/>
      <c r="J9" s="71"/>
      <c r="K9" s="73"/>
    </row>
    <row r="10" spans="1:28" ht="15.75" customHeight="1" x14ac:dyDescent="0.2">
      <c r="A10" s="74"/>
      <c r="B10" s="74" t="s">
        <v>523</v>
      </c>
      <c r="C10" s="75">
        <v>77975523</v>
      </c>
      <c r="D10" s="76">
        <v>372717400</v>
      </c>
      <c r="E10" s="75">
        <v>64852688</v>
      </c>
      <c r="F10" s="75">
        <f>+D10+E10</f>
        <v>437570088</v>
      </c>
      <c r="G10" s="75"/>
      <c r="H10" s="76">
        <v>108053834</v>
      </c>
      <c r="I10" s="75">
        <v>40952630</v>
      </c>
      <c r="J10" s="76">
        <v>3021583</v>
      </c>
      <c r="K10" s="75">
        <f>+J10+I10+H10+F10+C10</f>
        <v>667573658</v>
      </c>
    </row>
    <row r="11" spans="1:28" ht="15.75" customHeight="1" thickBot="1" x14ac:dyDescent="0.25">
      <c r="B11" s="74" t="s">
        <v>551</v>
      </c>
      <c r="C11" s="75">
        <v>501179</v>
      </c>
      <c r="D11" s="75">
        <v>5712617</v>
      </c>
      <c r="E11" s="75">
        <v>1553622</v>
      </c>
      <c r="F11" s="75">
        <f>+D11+E11</f>
        <v>7266239</v>
      </c>
      <c r="G11" s="75"/>
      <c r="H11" s="76">
        <v>1414922</v>
      </c>
      <c r="I11" s="75">
        <v>832947</v>
      </c>
      <c r="J11" s="75">
        <v>209824</v>
      </c>
      <c r="K11" s="75">
        <f>+J11+I11+H11+F11+C11</f>
        <v>10225111</v>
      </c>
    </row>
    <row r="12" spans="1:28" ht="15.75" customHeight="1" thickBot="1" x14ac:dyDescent="0.25">
      <c r="B12" s="77" t="s">
        <v>552</v>
      </c>
      <c r="C12" s="846">
        <f>+C10+C11</f>
        <v>78476702</v>
      </c>
      <c r="D12" s="846">
        <f t="shared" ref="D12:K12" si="0">+D10+D11</f>
        <v>378430017</v>
      </c>
      <c r="E12" s="846">
        <f t="shared" si="0"/>
        <v>66406310</v>
      </c>
      <c r="F12" s="846">
        <f t="shared" si="0"/>
        <v>444836327</v>
      </c>
      <c r="G12" s="846"/>
      <c r="H12" s="846">
        <f t="shared" si="0"/>
        <v>109468756</v>
      </c>
      <c r="I12" s="846">
        <f t="shared" si="0"/>
        <v>41785577</v>
      </c>
      <c r="J12" s="846">
        <f t="shared" si="0"/>
        <v>3231407</v>
      </c>
      <c r="K12" s="846">
        <f t="shared" si="0"/>
        <v>677798769</v>
      </c>
    </row>
    <row r="13" spans="1:28" ht="15.75" customHeight="1" x14ac:dyDescent="0.2">
      <c r="A13" s="78"/>
      <c r="B13" s="70" t="s">
        <v>526</v>
      </c>
      <c r="C13" s="75"/>
      <c r="D13" s="75"/>
      <c r="E13" s="75"/>
      <c r="F13" s="75"/>
      <c r="G13" s="75"/>
      <c r="H13" s="76"/>
      <c r="I13" s="75"/>
      <c r="J13" s="75"/>
      <c r="K13" s="75"/>
    </row>
    <row r="14" spans="1:28" ht="15.75" customHeight="1" x14ac:dyDescent="0.2">
      <c r="B14" s="74" t="s">
        <v>466</v>
      </c>
      <c r="C14" s="75">
        <v>10434621</v>
      </c>
      <c r="D14" s="75">
        <v>5599964</v>
      </c>
      <c r="E14" s="75">
        <v>3029578</v>
      </c>
      <c r="F14" s="75">
        <f t="shared" ref="F14:F18" si="1">+D14+E14</f>
        <v>8629542</v>
      </c>
      <c r="G14" s="75"/>
      <c r="H14" s="76">
        <v>9295753</v>
      </c>
      <c r="I14" s="75">
        <v>24950</v>
      </c>
      <c r="J14" s="75">
        <v>16322</v>
      </c>
      <c r="K14" s="75">
        <f t="shared" ref="K14:K18" si="2">+J14+I14+H14+F14+C14</f>
        <v>28401188</v>
      </c>
    </row>
    <row r="15" spans="1:28" ht="15.75" customHeight="1" x14ac:dyDescent="0.2">
      <c r="B15" s="74" t="s">
        <v>549</v>
      </c>
      <c r="C15" s="75">
        <v>357998</v>
      </c>
      <c r="D15" s="75">
        <v>8248668</v>
      </c>
      <c r="E15" s="75">
        <v>1751017</v>
      </c>
      <c r="F15" s="75">
        <f t="shared" si="1"/>
        <v>9999685</v>
      </c>
      <c r="G15" s="75"/>
      <c r="H15" s="76">
        <v>0</v>
      </c>
      <c r="I15" s="75">
        <v>35364</v>
      </c>
      <c r="J15" s="75">
        <v>256007</v>
      </c>
      <c r="K15" s="75">
        <f t="shared" si="2"/>
        <v>10649054</v>
      </c>
    </row>
    <row r="16" spans="1:28" ht="31.5" customHeight="1" x14ac:dyDescent="0.2">
      <c r="B16" s="79" t="s">
        <v>550</v>
      </c>
      <c r="C16" s="75">
        <v>3129</v>
      </c>
      <c r="D16" s="75">
        <v>74556</v>
      </c>
      <c r="E16" s="75">
        <v>15309</v>
      </c>
      <c r="F16" s="75">
        <f t="shared" si="1"/>
        <v>89865</v>
      </c>
      <c r="G16" s="75"/>
      <c r="H16" s="76">
        <v>0</v>
      </c>
      <c r="I16" s="75">
        <v>338</v>
      </c>
      <c r="J16" s="75">
        <v>2239</v>
      </c>
      <c r="K16" s="75">
        <f t="shared" si="2"/>
        <v>95571</v>
      </c>
    </row>
    <row r="17" spans="1:11" ht="21.75" customHeight="1" x14ac:dyDescent="0.2">
      <c r="B17" s="74" t="s">
        <v>548</v>
      </c>
      <c r="C17" s="75">
        <v>63</v>
      </c>
      <c r="D17" s="75">
        <v>1372</v>
      </c>
      <c r="E17" s="75">
        <v>423</v>
      </c>
      <c r="F17" s="75">
        <f t="shared" si="1"/>
        <v>1795</v>
      </c>
      <c r="G17" s="75"/>
      <c r="H17" s="76">
        <v>0</v>
      </c>
      <c r="I17" s="75">
        <v>1096</v>
      </c>
      <c r="J17" s="75">
        <v>64</v>
      </c>
      <c r="K17" s="75">
        <f t="shared" si="2"/>
        <v>3018</v>
      </c>
    </row>
    <row r="18" spans="1:11" ht="15.75" customHeight="1" thickBot="1" x14ac:dyDescent="0.25">
      <c r="B18" s="74" t="s">
        <v>524</v>
      </c>
      <c r="C18" s="75">
        <v>557010</v>
      </c>
      <c r="D18" s="75">
        <v>3155808</v>
      </c>
      <c r="E18" s="75">
        <v>799725</v>
      </c>
      <c r="F18" s="75">
        <f t="shared" si="1"/>
        <v>3955533</v>
      </c>
      <c r="G18" s="75"/>
      <c r="H18" s="76">
        <v>1266644</v>
      </c>
      <c r="I18" s="75">
        <v>164716</v>
      </c>
      <c r="J18" s="75">
        <v>117176</v>
      </c>
      <c r="K18" s="75">
        <f t="shared" si="2"/>
        <v>6061079</v>
      </c>
    </row>
    <row r="19" spans="1:11" ht="21" customHeight="1" thickBot="1" x14ac:dyDescent="0.25">
      <c r="B19" s="77" t="s">
        <v>553</v>
      </c>
      <c r="C19" s="846">
        <f>+SUM(C14:C18)</f>
        <v>11352821</v>
      </c>
      <c r="D19" s="846">
        <f t="shared" ref="D19:K19" si="3">+SUM(D14:D18)</f>
        <v>17080368</v>
      </c>
      <c r="E19" s="846">
        <f t="shared" si="3"/>
        <v>5596052</v>
      </c>
      <c r="F19" s="846">
        <f t="shared" si="3"/>
        <v>22676420</v>
      </c>
      <c r="G19" s="846"/>
      <c r="H19" s="846">
        <f t="shared" si="3"/>
        <v>10562397</v>
      </c>
      <c r="I19" s="846">
        <f t="shared" si="3"/>
        <v>226464</v>
      </c>
      <c r="J19" s="846">
        <f t="shared" si="3"/>
        <v>391808</v>
      </c>
      <c r="K19" s="846">
        <f t="shared" si="3"/>
        <v>45209910</v>
      </c>
    </row>
    <row r="20" spans="1:11" ht="23.25" customHeight="1" thickBot="1" x14ac:dyDescent="0.25">
      <c r="A20" s="80"/>
      <c r="B20" s="81" t="s">
        <v>533</v>
      </c>
      <c r="C20" s="846">
        <f>+C19+C12</f>
        <v>89829523</v>
      </c>
      <c r="D20" s="846">
        <f t="shared" ref="D20:K20" si="4">+D19+D12</f>
        <v>395510385</v>
      </c>
      <c r="E20" s="846">
        <f t="shared" si="4"/>
        <v>72002362</v>
      </c>
      <c r="F20" s="846">
        <f t="shared" si="4"/>
        <v>467512747</v>
      </c>
      <c r="G20" s="846"/>
      <c r="H20" s="846">
        <f t="shared" si="4"/>
        <v>120031153</v>
      </c>
      <c r="I20" s="846">
        <f t="shared" si="4"/>
        <v>42012041</v>
      </c>
      <c r="J20" s="846">
        <f t="shared" si="4"/>
        <v>3623215</v>
      </c>
      <c r="K20" s="846">
        <f t="shared" si="4"/>
        <v>723008679</v>
      </c>
    </row>
    <row r="21" spans="1:11" ht="15.75" customHeight="1" x14ac:dyDescent="0.2">
      <c r="A21" s="69"/>
      <c r="B21" s="70" t="s">
        <v>452</v>
      </c>
      <c r="C21" s="75"/>
      <c r="D21" s="75"/>
      <c r="E21" s="75"/>
      <c r="F21" s="75"/>
      <c r="G21" s="75"/>
      <c r="H21" s="75"/>
      <c r="I21" s="75"/>
      <c r="J21" s="75"/>
      <c r="K21" s="75"/>
    </row>
    <row r="22" spans="1:11" ht="15.75" customHeight="1" x14ac:dyDescent="0.2">
      <c r="A22" s="82"/>
      <c r="B22" s="83" t="s">
        <v>453</v>
      </c>
      <c r="C22" s="75"/>
      <c r="D22" s="75"/>
      <c r="E22" s="75"/>
      <c r="F22" s="75"/>
      <c r="G22" s="75"/>
      <c r="H22" s="75"/>
      <c r="I22" s="75"/>
      <c r="J22" s="75"/>
      <c r="K22" s="75"/>
    </row>
    <row r="23" spans="1:11" ht="15.75" customHeight="1" x14ac:dyDescent="0.2">
      <c r="B23" s="84" t="s">
        <v>534</v>
      </c>
      <c r="C23" s="75">
        <v>12391482</v>
      </c>
      <c r="D23" s="75">
        <v>177140364</v>
      </c>
      <c r="E23" s="75">
        <v>55669383</v>
      </c>
      <c r="F23" s="75">
        <f t="shared" ref="F23:F25" si="5">+D23+E23</f>
        <v>232809747</v>
      </c>
      <c r="G23" s="75"/>
      <c r="H23" s="75">
        <v>1369064</v>
      </c>
      <c r="I23" s="75">
        <v>5997621</v>
      </c>
      <c r="J23" s="75">
        <v>8106227</v>
      </c>
      <c r="K23" s="75">
        <f t="shared" ref="K23:K25" si="6">+J23+I23+H23+F23+C23</f>
        <v>260674141</v>
      </c>
    </row>
    <row r="24" spans="1:11" ht="15.75" customHeight="1" x14ac:dyDescent="0.2">
      <c r="B24" s="82" t="s">
        <v>462</v>
      </c>
      <c r="C24" s="75">
        <v>3593819</v>
      </c>
      <c r="D24" s="75">
        <v>55254334</v>
      </c>
      <c r="E24" s="75">
        <v>17278008</v>
      </c>
      <c r="F24" s="75">
        <f t="shared" si="5"/>
        <v>72532342</v>
      </c>
      <c r="G24" s="75"/>
      <c r="H24" s="75">
        <v>19060</v>
      </c>
      <c r="I24" s="75">
        <v>360660</v>
      </c>
      <c r="J24" s="75">
        <v>2522026</v>
      </c>
      <c r="K24" s="75">
        <f t="shared" si="6"/>
        <v>79027907</v>
      </c>
    </row>
    <row r="25" spans="1:11" ht="15.75" customHeight="1" thickBot="1" x14ac:dyDescent="0.25">
      <c r="A25" s="74"/>
      <c r="B25" s="74" t="s">
        <v>114</v>
      </c>
      <c r="C25" s="75">
        <v>2277756</v>
      </c>
      <c r="D25" s="75">
        <v>42556508</v>
      </c>
      <c r="E25" s="75">
        <v>14239706</v>
      </c>
      <c r="F25" s="75">
        <f t="shared" si="5"/>
        <v>56796214</v>
      </c>
      <c r="G25" s="75"/>
      <c r="H25" s="75">
        <v>80740</v>
      </c>
      <c r="I25" s="75">
        <v>15248897</v>
      </c>
      <c r="J25" s="75">
        <v>2122097</v>
      </c>
      <c r="K25" s="75">
        <f t="shared" si="6"/>
        <v>76525704</v>
      </c>
    </row>
    <row r="26" spans="1:11" ht="15.75" customHeight="1" thickBot="1" x14ac:dyDescent="0.25">
      <c r="A26" s="74"/>
      <c r="B26" s="77" t="s">
        <v>554</v>
      </c>
      <c r="C26" s="846">
        <f>+SUM(C23:C25)</f>
        <v>18263057</v>
      </c>
      <c r="D26" s="846">
        <f t="shared" ref="D26:K26" si="7">+SUM(D23:D25)</f>
        <v>274951206</v>
      </c>
      <c r="E26" s="846">
        <f t="shared" si="7"/>
        <v>87187097</v>
      </c>
      <c r="F26" s="846">
        <f t="shared" si="7"/>
        <v>362138303</v>
      </c>
      <c r="G26" s="846"/>
      <c r="H26" s="846">
        <f t="shared" si="7"/>
        <v>1468864</v>
      </c>
      <c r="I26" s="846">
        <f t="shared" si="7"/>
        <v>21607178</v>
      </c>
      <c r="J26" s="846">
        <f t="shared" si="7"/>
        <v>12750350</v>
      </c>
      <c r="K26" s="846">
        <f t="shared" si="7"/>
        <v>416227752</v>
      </c>
    </row>
    <row r="27" spans="1:11" ht="27.75" customHeight="1" x14ac:dyDescent="0.2">
      <c r="A27" s="79"/>
      <c r="B27" s="85" t="s">
        <v>536</v>
      </c>
      <c r="C27" s="75"/>
      <c r="D27" s="75"/>
      <c r="E27" s="75"/>
      <c r="F27" s="75"/>
      <c r="G27" s="75"/>
      <c r="H27" s="75"/>
      <c r="I27" s="75"/>
      <c r="J27" s="75"/>
      <c r="K27" s="75"/>
    </row>
    <row r="28" spans="1:11" ht="27.75" customHeight="1" x14ac:dyDescent="0.2">
      <c r="A28" s="79"/>
      <c r="B28" s="79" t="s">
        <v>455</v>
      </c>
      <c r="C28" s="75">
        <v>0</v>
      </c>
      <c r="D28" s="86">
        <v>0</v>
      </c>
      <c r="E28" s="86">
        <v>0</v>
      </c>
      <c r="F28" s="86">
        <f t="shared" ref="F28:F33" si="8">+D28+E28</f>
        <v>0</v>
      </c>
      <c r="G28" s="86"/>
      <c r="H28" s="75">
        <v>0</v>
      </c>
      <c r="I28" s="75">
        <v>0</v>
      </c>
      <c r="J28" s="75">
        <v>0</v>
      </c>
      <c r="K28" s="75">
        <f t="shared" ref="K28:K33" si="9">+J28+I28+H28+F28+C28</f>
        <v>0</v>
      </c>
    </row>
    <row r="29" spans="1:11" ht="15.75" customHeight="1" x14ac:dyDescent="0.2">
      <c r="A29" s="79"/>
      <c r="B29" s="79" t="s">
        <v>528</v>
      </c>
      <c r="C29" s="75">
        <v>6757</v>
      </c>
      <c r="D29" s="75">
        <v>2072653</v>
      </c>
      <c r="E29" s="75">
        <v>34060</v>
      </c>
      <c r="F29" s="75">
        <f t="shared" si="8"/>
        <v>2106713</v>
      </c>
      <c r="G29" s="75"/>
      <c r="H29" s="75">
        <v>1</v>
      </c>
      <c r="I29" s="75">
        <v>199723</v>
      </c>
      <c r="J29" s="75">
        <v>5006</v>
      </c>
      <c r="K29" s="75">
        <f t="shared" si="9"/>
        <v>2318200</v>
      </c>
    </row>
    <row r="30" spans="1:11" ht="15.75" customHeight="1" x14ac:dyDescent="0.2">
      <c r="A30" s="82"/>
      <c r="B30" s="82" t="s">
        <v>456</v>
      </c>
      <c r="C30" s="75">
        <v>19184400</v>
      </c>
      <c r="D30" s="75">
        <v>110747854</v>
      </c>
      <c r="E30" s="75">
        <v>28254193</v>
      </c>
      <c r="F30" s="75">
        <f t="shared" si="8"/>
        <v>139002047</v>
      </c>
      <c r="G30" s="75"/>
      <c r="H30" s="75">
        <v>16756366</v>
      </c>
      <c r="I30" s="75">
        <v>3090499</v>
      </c>
      <c r="J30" s="75">
        <v>4114015</v>
      </c>
      <c r="K30" s="75">
        <f t="shared" si="9"/>
        <v>182147327</v>
      </c>
    </row>
    <row r="31" spans="1:11" ht="15.75" customHeight="1" x14ac:dyDescent="0.2">
      <c r="A31" s="82"/>
      <c r="B31" s="82" t="s">
        <v>585</v>
      </c>
      <c r="C31" s="75">
        <v>2025</v>
      </c>
      <c r="D31" s="75">
        <v>34041</v>
      </c>
      <c r="E31" s="75">
        <v>10164</v>
      </c>
      <c r="F31" s="75"/>
      <c r="G31" s="75"/>
      <c r="H31" s="75">
        <v>0</v>
      </c>
      <c r="I31" s="75">
        <v>2277</v>
      </c>
      <c r="J31" s="75">
        <v>1493</v>
      </c>
      <c r="K31" s="75"/>
    </row>
    <row r="32" spans="1:11" ht="15.75" customHeight="1" x14ac:dyDescent="0.2">
      <c r="A32" s="82"/>
      <c r="B32" s="82" t="s">
        <v>535</v>
      </c>
      <c r="C32" s="75">
        <v>605</v>
      </c>
      <c r="D32" s="75">
        <v>10319</v>
      </c>
      <c r="E32" s="75">
        <v>3006</v>
      </c>
      <c r="F32" s="75">
        <f t="shared" si="8"/>
        <v>13325</v>
      </c>
      <c r="G32" s="75"/>
      <c r="H32" s="75">
        <v>0</v>
      </c>
      <c r="I32" s="75">
        <v>627</v>
      </c>
      <c r="J32" s="75">
        <v>443</v>
      </c>
      <c r="K32" s="75">
        <f t="shared" si="9"/>
        <v>15000</v>
      </c>
    </row>
    <row r="33" spans="1:12" ht="15.75" customHeight="1" thickBot="1" x14ac:dyDescent="0.25">
      <c r="A33" s="82"/>
      <c r="B33" s="82" t="s">
        <v>537</v>
      </c>
      <c r="C33" s="75">
        <v>3351</v>
      </c>
      <c r="D33" s="75">
        <v>58350</v>
      </c>
      <c r="E33" s="75">
        <v>16860</v>
      </c>
      <c r="F33" s="75">
        <f t="shared" si="8"/>
        <v>75210</v>
      </c>
      <c r="G33" s="75"/>
      <c r="H33" s="75">
        <v>0</v>
      </c>
      <c r="I33" s="75">
        <v>3632</v>
      </c>
      <c r="J33" s="75">
        <v>2479</v>
      </c>
      <c r="K33" s="75">
        <f t="shared" si="9"/>
        <v>84672</v>
      </c>
    </row>
    <row r="34" spans="1:12" ht="26.25" customHeight="1" thickBot="1" x14ac:dyDescent="0.25">
      <c r="A34" s="82"/>
      <c r="B34" s="66" t="s">
        <v>556</v>
      </c>
      <c r="C34" s="846">
        <f t="shared" ref="C34:K34" si="10">+SUM(C29:C33)</f>
        <v>19197138</v>
      </c>
      <c r="D34" s="846">
        <f t="shared" si="10"/>
        <v>112923217</v>
      </c>
      <c r="E34" s="846">
        <f t="shared" si="10"/>
        <v>28318283</v>
      </c>
      <c r="F34" s="846">
        <f t="shared" si="10"/>
        <v>141197295</v>
      </c>
      <c r="G34" s="846"/>
      <c r="H34" s="846">
        <f t="shared" si="10"/>
        <v>16756367</v>
      </c>
      <c r="I34" s="846">
        <f t="shared" si="10"/>
        <v>3296758</v>
      </c>
      <c r="J34" s="846">
        <f t="shared" si="10"/>
        <v>4123436</v>
      </c>
      <c r="K34" s="846">
        <f t="shared" si="10"/>
        <v>184565199</v>
      </c>
    </row>
    <row r="35" spans="1:12" ht="15.75" customHeight="1" x14ac:dyDescent="0.2">
      <c r="A35" s="87"/>
      <c r="B35" s="88" t="s">
        <v>457</v>
      </c>
      <c r="C35" s="75"/>
      <c r="D35" s="75"/>
      <c r="E35" s="75"/>
      <c r="F35" s="75"/>
      <c r="G35" s="75"/>
      <c r="H35" s="75"/>
      <c r="I35" s="75"/>
      <c r="J35" s="75"/>
      <c r="K35" s="75"/>
    </row>
    <row r="36" spans="1:12" ht="32.25" customHeight="1" x14ac:dyDescent="0.2">
      <c r="A36" s="87"/>
      <c r="B36" s="89" t="s">
        <v>458</v>
      </c>
      <c r="C36" s="75">
        <v>1256989</v>
      </c>
      <c r="D36" s="75">
        <v>13394535</v>
      </c>
      <c r="E36" s="75">
        <v>854416</v>
      </c>
      <c r="F36" s="75">
        <f t="shared" ref="F36:F40" si="11">+D36+E36</f>
        <v>14248951</v>
      </c>
      <c r="G36" s="75"/>
      <c r="H36" s="75">
        <v>1134426</v>
      </c>
      <c r="I36" s="75">
        <v>704001</v>
      </c>
      <c r="J36" s="75">
        <v>75736</v>
      </c>
      <c r="K36" s="75">
        <f t="shared" ref="K36:K40" si="12">+J36+I36+H36+F36+C36</f>
        <v>17420103</v>
      </c>
    </row>
    <row r="37" spans="1:12" ht="15.75" customHeight="1" x14ac:dyDescent="0.2">
      <c r="A37" s="87"/>
      <c r="B37" s="87" t="s">
        <v>459</v>
      </c>
      <c r="C37" s="75">
        <v>10581321</v>
      </c>
      <c r="D37" s="75">
        <v>3975367</v>
      </c>
      <c r="E37" s="75">
        <v>2014229</v>
      </c>
      <c r="F37" s="75">
        <f t="shared" si="11"/>
        <v>5989596</v>
      </c>
      <c r="G37" s="75"/>
      <c r="H37" s="75">
        <v>2865592</v>
      </c>
      <c r="I37" s="75">
        <v>144046</v>
      </c>
      <c r="J37" s="75">
        <v>0</v>
      </c>
      <c r="K37" s="75">
        <f t="shared" si="12"/>
        <v>19580555</v>
      </c>
    </row>
    <row r="38" spans="1:12" ht="15.75" customHeight="1" x14ac:dyDescent="0.2">
      <c r="A38" s="87"/>
      <c r="B38" s="87" t="s">
        <v>460</v>
      </c>
      <c r="C38" s="75">
        <v>363951</v>
      </c>
      <c r="D38" s="75">
        <v>30611568</v>
      </c>
      <c r="E38" s="75">
        <v>1914541</v>
      </c>
      <c r="F38" s="75">
        <f t="shared" si="11"/>
        <v>32526109</v>
      </c>
      <c r="G38" s="75"/>
      <c r="H38" s="86">
        <v>2091</v>
      </c>
      <c r="I38" s="75">
        <v>3454</v>
      </c>
      <c r="J38" s="75">
        <v>281721</v>
      </c>
      <c r="K38" s="75">
        <f t="shared" si="12"/>
        <v>33177326</v>
      </c>
    </row>
    <row r="39" spans="1:12" ht="35.25" customHeight="1" x14ac:dyDescent="0.2">
      <c r="A39" s="87"/>
      <c r="B39" s="89" t="s">
        <v>580</v>
      </c>
      <c r="C39" s="75">
        <v>0</v>
      </c>
      <c r="D39" s="75">
        <v>0</v>
      </c>
      <c r="E39" s="75">
        <v>0</v>
      </c>
      <c r="F39" s="75">
        <f t="shared" si="11"/>
        <v>0</v>
      </c>
      <c r="G39" s="75"/>
      <c r="H39" s="75">
        <v>0</v>
      </c>
      <c r="I39" s="75">
        <v>0</v>
      </c>
      <c r="J39" s="75">
        <v>0</v>
      </c>
      <c r="K39" s="75">
        <f t="shared" si="12"/>
        <v>0</v>
      </c>
    </row>
    <row r="40" spans="1:12" ht="15.75" customHeight="1" thickBot="1" x14ac:dyDescent="0.25">
      <c r="A40" s="87"/>
      <c r="B40" s="87" t="s">
        <v>228</v>
      </c>
      <c r="C40" s="75">
        <v>1246594</v>
      </c>
      <c r="D40" s="75">
        <v>2086797</v>
      </c>
      <c r="E40" s="75">
        <v>555754</v>
      </c>
      <c r="F40" s="75">
        <f t="shared" si="11"/>
        <v>2642551</v>
      </c>
      <c r="G40" s="75"/>
      <c r="H40" s="75">
        <v>3633849</v>
      </c>
      <c r="I40" s="75">
        <v>126759</v>
      </c>
      <c r="J40" s="75">
        <v>81448</v>
      </c>
      <c r="K40" s="75">
        <f t="shared" si="12"/>
        <v>7731201</v>
      </c>
    </row>
    <row r="41" spans="1:12" ht="24" customHeight="1" thickBot="1" x14ac:dyDescent="0.25">
      <c r="A41" s="87"/>
      <c r="B41" s="88" t="s">
        <v>555</v>
      </c>
      <c r="C41" s="846">
        <f>+SUM(C36:C40)</f>
        <v>13448855</v>
      </c>
      <c r="D41" s="846">
        <f t="shared" ref="D41:K41" si="13">+SUM(D36:D40)</f>
        <v>50068267</v>
      </c>
      <c r="E41" s="846">
        <f t="shared" si="13"/>
        <v>5338940</v>
      </c>
      <c r="F41" s="846">
        <f t="shared" si="13"/>
        <v>55407207</v>
      </c>
      <c r="G41" s="846"/>
      <c r="H41" s="846">
        <f t="shared" si="13"/>
        <v>7635958</v>
      </c>
      <c r="I41" s="846">
        <f t="shared" si="13"/>
        <v>978260</v>
      </c>
      <c r="J41" s="846">
        <f t="shared" si="13"/>
        <v>438905</v>
      </c>
      <c r="K41" s="846">
        <f t="shared" si="13"/>
        <v>77909185</v>
      </c>
    </row>
    <row r="42" spans="1:12" ht="22.5" customHeight="1" thickBot="1" x14ac:dyDescent="0.25">
      <c r="A42" s="87"/>
      <c r="B42" s="81" t="s">
        <v>557</v>
      </c>
      <c r="C42" s="846">
        <f t="shared" ref="C42:K42" si="14">+C41+C34+C26</f>
        <v>50909050</v>
      </c>
      <c r="D42" s="846">
        <f t="shared" si="14"/>
        <v>437942690</v>
      </c>
      <c r="E42" s="846">
        <f t="shared" si="14"/>
        <v>120844320</v>
      </c>
      <c r="F42" s="846">
        <f t="shared" si="14"/>
        <v>558742805</v>
      </c>
      <c r="G42" s="846"/>
      <c r="H42" s="846">
        <f t="shared" si="14"/>
        <v>25861189</v>
      </c>
      <c r="I42" s="846">
        <f t="shared" si="14"/>
        <v>25882196</v>
      </c>
      <c r="J42" s="846">
        <f t="shared" si="14"/>
        <v>17312691</v>
      </c>
      <c r="K42" s="846">
        <f t="shared" si="14"/>
        <v>678702136</v>
      </c>
    </row>
    <row r="43" spans="1:12" ht="15.75" customHeight="1" thickBot="1" x14ac:dyDescent="0.25">
      <c r="A43" s="90"/>
      <c r="B43" s="91" t="s">
        <v>558</v>
      </c>
      <c r="C43" s="92">
        <f t="shared" ref="C43:K43" si="15">+C20-C42</f>
        <v>38920473</v>
      </c>
      <c r="D43" s="92">
        <f t="shared" si="15"/>
        <v>-42432305</v>
      </c>
      <c r="E43" s="92">
        <f t="shared" si="15"/>
        <v>-48841958</v>
      </c>
      <c r="F43" s="92">
        <f t="shared" si="15"/>
        <v>-91230058</v>
      </c>
      <c r="G43" s="92"/>
      <c r="H43" s="92">
        <f t="shared" si="15"/>
        <v>94169964</v>
      </c>
      <c r="I43" s="92">
        <f t="shared" si="15"/>
        <v>16129845</v>
      </c>
      <c r="J43" s="92">
        <f t="shared" si="15"/>
        <v>-13689476</v>
      </c>
      <c r="K43" s="92">
        <f t="shared" si="15"/>
        <v>44306543</v>
      </c>
    </row>
    <row r="44" spans="1:12" ht="15.75" customHeight="1" thickTop="1" x14ac:dyDescent="0.2">
      <c r="A44" s="93"/>
      <c r="B44" s="925" t="s">
        <v>515</v>
      </c>
      <c r="C44" s="925"/>
      <c r="D44" s="925"/>
      <c r="E44" s="925"/>
      <c r="F44" s="925"/>
      <c r="G44" s="925"/>
      <c r="H44" s="925"/>
      <c r="I44" s="925"/>
      <c r="J44" s="925"/>
      <c r="K44" s="925"/>
    </row>
    <row r="45" spans="1:12" x14ac:dyDescent="0.2">
      <c r="A45" s="93"/>
      <c r="B45" s="29"/>
      <c r="C45" s="29"/>
      <c r="D45" s="94"/>
      <c r="E45" s="94"/>
      <c r="F45" s="29"/>
      <c r="G45" s="29"/>
      <c r="H45" s="29"/>
      <c r="I45" s="29"/>
      <c r="J45" s="29"/>
      <c r="K45" s="29"/>
    </row>
    <row r="46" spans="1:12" x14ac:dyDescent="0.2">
      <c r="A46" s="93"/>
      <c r="B46" s="29"/>
      <c r="C46" s="95"/>
      <c r="D46" s="95"/>
      <c r="E46" s="95"/>
      <c r="F46" s="95"/>
      <c r="G46" s="95"/>
      <c r="H46" s="95"/>
      <c r="I46" s="95"/>
      <c r="J46" s="95"/>
      <c r="K46" s="95"/>
    </row>
    <row r="47" spans="1:12" ht="16.5" x14ac:dyDescent="0.3">
      <c r="A47" s="93"/>
      <c r="C47" s="39"/>
      <c r="D47" s="39"/>
      <c r="E47" s="39"/>
      <c r="F47" s="39"/>
      <c r="G47" s="39"/>
      <c r="H47" s="39"/>
      <c r="I47" s="38"/>
      <c r="J47" s="38"/>
      <c r="K47" s="40"/>
      <c r="L47" s="38"/>
    </row>
    <row r="48" spans="1:12" s="848" customFormat="1" ht="35.1" customHeight="1" x14ac:dyDescent="0.2">
      <c r="A48" s="856"/>
      <c r="B48" s="935" t="s">
        <v>1337</v>
      </c>
      <c r="C48" s="935"/>
      <c r="D48" s="935"/>
      <c r="E48" s="935"/>
      <c r="F48" s="935"/>
      <c r="G48" s="935"/>
      <c r="H48" s="935"/>
      <c r="I48" s="935"/>
      <c r="J48" s="935"/>
      <c r="K48" s="935"/>
      <c r="L48" s="935"/>
    </row>
    <row r="49" spans="1:12" s="848" customFormat="1" ht="16.5" customHeight="1" thickBot="1" x14ac:dyDescent="0.25">
      <c r="A49" s="856"/>
      <c r="B49" s="845"/>
      <c r="C49" s="845"/>
      <c r="D49" s="845"/>
      <c r="E49" s="845"/>
      <c r="F49" s="845"/>
      <c r="G49" s="845"/>
      <c r="H49" s="845"/>
      <c r="I49" s="845"/>
      <c r="J49" s="845"/>
      <c r="K49" s="845"/>
      <c r="L49" s="845"/>
    </row>
    <row r="50" spans="1:12" ht="29.25" customHeight="1" thickTop="1" thickBot="1" x14ac:dyDescent="0.25">
      <c r="B50" s="927" t="s">
        <v>574</v>
      </c>
      <c r="C50" s="928" t="s">
        <v>18</v>
      </c>
      <c r="D50" s="929" t="s">
        <v>465</v>
      </c>
      <c r="E50" s="929"/>
      <c r="F50" s="619"/>
      <c r="G50" s="619"/>
      <c r="H50" s="929" t="s">
        <v>526</v>
      </c>
      <c r="I50" s="929"/>
      <c r="J50" s="929"/>
      <c r="K50" s="929"/>
      <c r="L50" s="929"/>
    </row>
    <row r="51" spans="1:12" ht="76.5" thickTop="1" thickBot="1" x14ac:dyDescent="0.25">
      <c r="B51" s="927"/>
      <c r="C51" s="928"/>
      <c r="D51" s="175" t="s">
        <v>523</v>
      </c>
      <c r="E51" s="175" t="s">
        <v>464</v>
      </c>
      <c r="F51" s="175"/>
      <c r="G51" s="175"/>
      <c r="H51" s="175" t="s">
        <v>466</v>
      </c>
      <c r="I51" s="175" t="s">
        <v>549</v>
      </c>
      <c r="J51" s="175" t="s">
        <v>550</v>
      </c>
      <c r="K51" s="175" t="s">
        <v>548</v>
      </c>
      <c r="L51" s="175" t="s">
        <v>524</v>
      </c>
    </row>
    <row r="52" spans="1:12" ht="15.75" thickTop="1" x14ac:dyDescent="0.3">
      <c r="B52" s="42"/>
      <c r="C52" s="42"/>
      <c r="D52" s="42"/>
      <c r="E52" s="42"/>
      <c r="F52" s="42"/>
      <c r="G52" s="42"/>
      <c r="H52" s="42"/>
      <c r="I52" s="42"/>
      <c r="J52" s="42"/>
      <c r="K52" s="43"/>
      <c r="L52" s="42"/>
    </row>
    <row r="53" spans="1:12" x14ac:dyDescent="0.3">
      <c r="B53" s="42" t="s">
        <v>359</v>
      </c>
      <c r="C53" s="44">
        <f>SUM(C54:C89)</f>
        <v>723008679</v>
      </c>
      <c r="D53" s="44">
        <f t="shared" ref="D53:L53" si="16">SUM(D54:D89)</f>
        <v>667573658</v>
      </c>
      <c r="E53" s="44">
        <f t="shared" si="16"/>
        <v>10225111</v>
      </c>
      <c r="F53" s="44"/>
      <c r="G53" s="44"/>
      <c r="H53" s="44">
        <f t="shared" si="16"/>
        <v>28401188</v>
      </c>
      <c r="I53" s="44">
        <f t="shared" si="16"/>
        <v>10649054</v>
      </c>
      <c r="J53" s="44">
        <f t="shared" si="16"/>
        <v>95571</v>
      </c>
      <c r="K53" s="45">
        <f>SUM(K54:K89)</f>
        <v>3018</v>
      </c>
      <c r="L53" s="44">
        <f t="shared" si="16"/>
        <v>6061079</v>
      </c>
    </row>
    <row r="54" spans="1:12" x14ac:dyDescent="0.3">
      <c r="B54" s="42" t="s">
        <v>19</v>
      </c>
      <c r="C54" s="46">
        <f>SUM(D54:L54)</f>
        <v>10260571</v>
      </c>
      <c r="D54" s="46">
        <v>10161151</v>
      </c>
      <c r="E54" s="46">
        <v>3840</v>
      </c>
      <c r="F54" s="46"/>
      <c r="G54" s="46"/>
      <c r="H54" s="46">
        <v>1500</v>
      </c>
      <c r="I54" s="46">
        <v>40387</v>
      </c>
      <c r="J54" s="46">
        <v>1605</v>
      </c>
      <c r="K54" s="47"/>
      <c r="L54" s="46">
        <v>52088</v>
      </c>
    </row>
    <row r="55" spans="1:12" x14ac:dyDescent="0.3">
      <c r="B55" s="42" t="s">
        <v>570</v>
      </c>
      <c r="C55" s="46">
        <f t="shared" ref="C55:C89" si="17">SUM(D55:L55)</f>
        <v>35053497</v>
      </c>
      <c r="D55" s="46">
        <v>34717074</v>
      </c>
      <c r="E55" s="46">
        <v>33567</v>
      </c>
      <c r="F55" s="46"/>
      <c r="G55" s="46"/>
      <c r="H55" s="46">
        <v>4716</v>
      </c>
      <c r="I55" s="46">
        <v>152043</v>
      </c>
      <c r="J55" s="46">
        <v>2712</v>
      </c>
      <c r="K55" s="47"/>
      <c r="L55" s="46">
        <v>143385</v>
      </c>
    </row>
    <row r="56" spans="1:12" x14ac:dyDescent="0.3">
      <c r="B56" s="42" t="s">
        <v>21</v>
      </c>
      <c r="C56" s="46">
        <f t="shared" si="17"/>
        <v>6909926</v>
      </c>
      <c r="D56" s="46">
        <v>6811050</v>
      </c>
      <c r="E56" s="46">
        <v>14395</v>
      </c>
      <c r="F56" s="46"/>
      <c r="G56" s="46"/>
      <c r="H56" s="46">
        <v>1155</v>
      </c>
      <c r="I56" s="46">
        <v>28726</v>
      </c>
      <c r="J56" s="46">
        <v>334</v>
      </c>
      <c r="K56" s="47"/>
      <c r="L56" s="46">
        <v>54266</v>
      </c>
    </row>
    <row r="57" spans="1:12" x14ac:dyDescent="0.3">
      <c r="B57" s="42" t="s">
        <v>22</v>
      </c>
      <c r="C57" s="46">
        <f t="shared" si="17"/>
        <v>5023103</v>
      </c>
      <c r="D57" s="46">
        <v>4966982</v>
      </c>
      <c r="E57" s="46">
        <v>6551</v>
      </c>
      <c r="F57" s="46"/>
      <c r="G57" s="46"/>
      <c r="H57" s="46">
        <v>1079</v>
      </c>
      <c r="I57" s="46">
        <v>15585</v>
      </c>
      <c r="J57" s="46">
        <v>610</v>
      </c>
      <c r="K57" s="47"/>
      <c r="L57" s="46">
        <v>32296</v>
      </c>
    </row>
    <row r="58" spans="1:12" x14ac:dyDescent="0.3">
      <c r="B58" s="42" t="s">
        <v>23</v>
      </c>
      <c r="C58" s="46">
        <f t="shared" si="17"/>
        <v>28059821</v>
      </c>
      <c r="D58" s="46">
        <v>27603777</v>
      </c>
      <c r="E58" s="46">
        <v>43375</v>
      </c>
      <c r="F58" s="46"/>
      <c r="G58" s="46"/>
      <c r="H58" s="46">
        <v>6855</v>
      </c>
      <c r="I58" s="46">
        <v>292145</v>
      </c>
      <c r="J58" s="46">
        <v>3519</v>
      </c>
      <c r="K58" s="47"/>
      <c r="L58" s="46">
        <v>110150</v>
      </c>
    </row>
    <row r="59" spans="1:12" x14ac:dyDescent="0.3">
      <c r="B59" s="42" t="s">
        <v>24</v>
      </c>
      <c r="C59" s="46">
        <f t="shared" si="17"/>
        <v>4388743</v>
      </c>
      <c r="D59" s="46">
        <v>4292277</v>
      </c>
      <c r="E59" s="46">
        <v>8258</v>
      </c>
      <c r="F59" s="46"/>
      <c r="G59" s="46"/>
      <c r="H59" s="46">
        <v>746</v>
      </c>
      <c r="I59" s="46">
        <v>38864</v>
      </c>
      <c r="J59" s="46">
        <v>1243</v>
      </c>
      <c r="K59" s="47"/>
      <c r="L59" s="46">
        <v>47355</v>
      </c>
    </row>
    <row r="60" spans="1:12" x14ac:dyDescent="0.3">
      <c r="B60" s="42" t="s">
        <v>25</v>
      </c>
      <c r="C60" s="46">
        <f>SUM(D60:L60)</f>
        <v>6767498</v>
      </c>
      <c r="D60" s="46">
        <v>6569720</v>
      </c>
      <c r="E60" s="46">
        <v>24840</v>
      </c>
      <c r="F60" s="46"/>
      <c r="G60" s="46"/>
      <c r="H60" s="46">
        <v>2777</v>
      </c>
      <c r="I60" s="46">
        <v>106510</v>
      </c>
      <c r="J60" s="46">
        <v>1636</v>
      </c>
      <c r="K60" s="47"/>
      <c r="L60" s="46">
        <v>62015</v>
      </c>
    </row>
    <row r="61" spans="1:12" x14ac:dyDescent="0.3">
      <c r="B61" s="42" t="s">
        <v>26</v>
      </c>
      <c r="C61" s="46">
        <f t="shared" si="17"/>
        <v>30049130</v>
      </c>
      <c r="D61" s="46">
        <v>29768401</v>
      </c>
      <c r="E61" s="46">
        <v>54750</v>
      </c>
      <c r="F61" s="46"/>
      <c r="G61" s="46"/>
      <c r="H61" s="46">
        <v>5306</v>
      </c>
      <c r="I61" s="46">
        <v>90558</v>
      </c>
      <c r="J61" s="46">
        <v>4274</v>
      </c>
      <c r="K61" s="47"/>
      <c r="L61" s="46">
        <v>125841</v>
      </c>
    </row>
    <row r="62" spans="1:12" x14ac:dyDescent="0.3">
      <c r="B62" s="42" t="s">
        <v>27</v>
      </c>
      <c r="C62" s="46">
        <f t="shared" si="17"/>
        <v>40410135</v>
      </c>
      <c r="D62" s="46">
        <v>0</v>
      </c>
      <c r="E62" s="46">
        <v>8529756</v>
      </c>
      <c r="F62" s="46"/>
      <c r="G62" s="46"/>
      <c r="H62" s="46">
        <v>28267827</v>
      </c>
      <c r="I62" s="46">
        <v>1356200</v>
      </c>
      <c r="J62" s="46">
        <v>5807</v>
      </c>
      <c r="K62" s="47"/>
      <c r="L62" s="46">
        <v>2250545</v>
      </c>
    </row>
    <row r="63" spans="1:12" ht="16.5" x14ac:dyDescent="0.3">
      <c r="B63" s="42" t="s">
        <v>1175</v>
      </c>
      <c r="C63" s="46">
        <f t="shared" si="17"/>
        <v>63123067</v>
      </c>
      <c r="D63" s="46">
        <v>62533579</v>
      </c>
      <c r="E63" s="46">
        <v>47962</v>
      </c>
      <c r="F63" s="46"/>
      <c r="G63" s="46"/>
      <c r="H63" s="46">
        <v>7878</v>
      </c>
      <c r="I63" s="46">
        <v>242945</v>
      </c>
      <c r="J63" s="46">
        <v>5253</v>
      </c>
      <c r="K63" s="47"/>
      <c r="L63" s="46">
        <v>285450</v>
      </c>
    </row>
    <row r="64" spans="1:12" ht="16.5" x14ac:dyDescent="0.3">
      <c r="B64" s="42" t="s">
        <v>1176</v>
      </c>
      <c r="C64" s="46">
        <f t="shared" si="17"/>
        <v>61129413</v>
      </c>
      <c r="D64" s="46">
        <v>56586641</v>
      </c>
      <c r="E64" s="46">
        <v>184977</v>
      </c>
      <c r="F64" s="46"/>
      <c r="G64" s="46"/>
      <c r="H64" s="46">
        <v>8294</v>
      </c>
      <c r="I64" s="46">
        <v>3957292</v>
      </c>
      <c r="J64" s="46">
        <v>7236</v>
      </c>
      <c r="K64" s="47"/>
      <c r="L64" s="46">
        <v>384973</v>
      </c>
    </row>
    <row r="65" spans="2:12" x14ac:dyDescent="0.3">
      <c r="B65" s="42" t="s">
        <v>28</v>
      </c>
      <c r="C65" s="46">
        <f t="shared" si="17"/>
        <v>7221058</v>
      </c>
      <c r="D65" s="46">
        <v>7085978</v>
      </c>
      <c r="E65" s="46">
        <v>20120</v>
      </c>
      <c r="F65" s="46"/>
      <c r="G65" s="46"/>
      <c r="H65" s="46">
        <v>2643</v>
      </c>
      <c r="I65" s="46">
        <v>56735</v>
      </c>
      <c r="J65" s="46">
        <v>1612</v>
      </c>
      <c r="K65" s="47"/>
      <c r="L65" s="46">
        <v>53970</v>
      </c>
    </row>
    <row r="66" spans="2:12" x14ac:dyDescent="0.3">
      <c r="B66" s="42" t="s">
        <v>29</v>
      </c>
      <c r="C66" s="46">
        <f t="shared" si="17"/>
        <v>30750714</v>
      </c>
      <c r="D66" s="46">
        <v>30459645</v>
      </c>
      <c r="E66" s="46">
        <v>47164</v>
      </c>
      <c r="F66" s="46"/>
      <c r="G66" s="46"/>
      <c r="H66" s="46">
        <v>4937</v>
      </c>
      <c r="I66" s="46">
        <v>97804</v>
      </c>
      <c r="J66" s="46">
        <v>2794</v>
      </c>
      <c r="K66" s="47"/>
      <c r="L66" s="46">
        <v>138370</v>
      </c>
    </row>
    <row r="67" spans="2:12" x14ac:dyDescent="0.3">
      <c r="B67" s="42" t="s">
        <v>30</v>
      </c>
      <c r="C67" s="46">
        <f t="shared" si="17"/>
        <v>4687935</v>
      </c>
      <c r="D67" s="46">
        <v>4573097</v>
      </c>
      <c r="E67" s="46">
        <v>15011</v>
      </c>
      <c r="F67" s="46"/>
      <c r="G67" s="46"/>
      <c r="H67" s="46">
        <v>1736</v>
      </c>
      <c r="I67" s="46">
        <v>48567</v>
      </c>
      <c r="J67" s="46">
        <v>1977</v>
      </c>
      <c r="K67" s="47"/>
      <c r="L67" s="46">
        <v>47547</v>
      </c>
    </row>
    <row r="68" spans="2:12" x14ac:dyDescent="0.3">
      <c r="B68" s="42" t="s">
        <v>31</v>
      </c>
      <c r="C68" s="46">
        <f t="shared" si="17"/>
        <v>8233368</v>
      </c>
      <c r="D68" s="46">
        <v>8105335</v>
      </c>
      <c r="E68" s="46">
        <v>19148</v>
      </c>
      <c r="F68" s="46"/>
      <c r="G68" s="46"/>
      <c r="H68" s="46">
        <v>1692</v>
      </c>
      <c r="I68" s="46">
        <v>35935</v>
      </c>
      <c r="J68" s="46">
        <v>1479</v>
      </c>
      <c r="K68" s="47"/>
      <c r="L68" s="46">
        <v>69779</v>
      </c>
    </row>
    <row r="69" spans="2:12" x14ac:dyDescent="0.3">
      <c r="B69" s="42" t="s">
        <v>32</v>
      </c>
      <c r="C69" s="46">
        <f t="shared" si="17"/>
        <v>57345619</v>
      </c>
      <c r="D69" s="46">
        <v>56712775</v>
      </c>
      <c r="E69" s="46">
        <v>72068</v>
      </c>
      <c r="F69" s="46"/>
      <c r="G69" s="46"/>
      <c r="H69" s="46">
        <v>10858</v>
      </c>
      <c r="I69" s="46">
        <v>286533</v>
      </c>
      <c r="J69" s="46">
        <v>9473</v>
      </c>
      <c r="K69" s="47">
        <v>373</v>
      </c>
      <c r="L69" s="46">
        <v>253539</v>
      </c>
    </row>
    <row r="70" spans="2:12" x14ac:dyDescent="0.3">
      <c r="B70" s="42" t="s">
        <v>565</v>
      </c>
      <c r="C70" s="46">
        <f t="shared" si="17"/>
        <v>31978506</v>
      </c>
      <c r="D70" s="46">
        <v>31413158</v>
      </c>
      <c r="E70" s="46">
        <v>135914</v>
      </c>
      <c r="F70" s="46"/>
      <c r="G70" s="46"/>
      <c r="H70" s="46">
        <v>9055</v>
      </c>
      <c r="I70" s="46">
        <v>195115</v>
      </c>
      <c r="J70" s="46">
        <v>4951</v>
      </c>
      <c r="K70" s="47"/>
      <c r="L70" s="46">
        <v>220313</v>
      </c>
    </row>
    <row r="71" spans="2:12" x14ac:dyDescent="0.3">
      <c r="B71" s="42" t="s">
        <v>563</v>
      </c>
      <c r="C71" s="46">
        <f t="shared" si="17"/>
        <v>21181453</v>
      </c>
      <c r="D71" s="46">
        <v>20971603</v>
      </c>
      <c r="E71" s="46">
        <v>13143</v>
      </c>
      <c r="F71" s="46"/>
      <c r="G71" s="46"/>
      <c r="H71" s="46">
        <v>3711</v>
      </c>
      <c r="I71" s="46">
        <v>67889</v>
      </c>
      <c r="J71" s="46">
        <v>3310</v>
      </c>
      <c r="K71" s="47"/>
      <c r="L71" s="46">
        <v>121797</v>
      </c>
    </row>
    <row r="72" spans="2:12" x14ac:dyDescent="0.3">
      <c r="B72" s="42" t="s">
        <v>33</v>
      </c>
      <c r="C72" s="46">
        <f t="shared" si="17"/>
        <v>13510082</v>
      </c>
      <c r="D72" s="46">
        <v>13324787</v>
      </c>
      <c r="E72" s="46">
        <v>17662</v>
      </c>
      <c r="F72" s="46"/>
      <c r="G72" s="46"/>
      <c r="H72" s="46">
        <v>1698</v>
      </c>
      <c r="I72" s="46">
        <v>73937</v>
      </c>
      <c r="J72" s="46">
        <v>2784</v>
      </c>
      <c r="K72" s="47"/>
      <c r="L72" s="46">
        <v>89214</v>
      </c>
    </row>
    <row r="73" spans="2:12" x14ac:dyDescent="0.3">
      <c r="B73" s="42" t="s">
        <v>34</v>
      </c>
      <c r="C73" s="46">
        <f t="shared" si="17"/>
        <v>6966104</v>
      </c>
      <c r="D73" s="46">
        <v>6531473</v>
      </c>
      <c r="E73" s="46">
        <v>327184</v>
      </c>
      <c r="F73" s="46"/>
      <c r="G73" s="46"/>
      <c r="H73" s="46">
        <v>1684</v>
      </c>
      <c r="I73" s="46">
        <v>37065</v>
      </c>
      <c r="J73" s="46">
        <v>329</v>
      </c>
      <c r="K73" s="47"/>
      <c r="L73" s="46">
        <v>68369</v>
      </c>
    </row>
    <row r="74" spans="2:12" x14ac:dyDescent="0.3">
      <c r="B74" s="42" t="s">
        <v>35</v>
      </c>
      <c r="C74" s="46">
        <f t="shared" si="17"/>
        <v>5016867</v>
      </c>
      <c r="D74" s="46">
        <v>4886057</v>
      </c>
      <c r="E74" s="46">
        <v>5217</v>
      </c>
      <c r="F74" s="46"/>
      <c r="G74" s="46"/>
      <c r="H74" s="46">
        <v>1456</v>
      </c>
      <c r="I74" s="46">
        <v>43819</v>
      </c>
      <c r="J74" s="46">
        <v>616</v>
      </c>
      <c r="K74" s="47">
        <v>51</v>
      </c>
      <c r="L74" s="46">
        <v>79651</v>
      </c>
    </row>
    <row r="75" spans="2:12" x14ac:dyDescent="0.3">
      <c r="B75" s="42" t="s">
        <v>36</v>
      </c>
      <c r="C75" s="46">
        <f t="shared" si="17"/>
        <v>59064086</v>
      </c>
      <c r="D75" s="46">
        <v>58465646</v>
      </c>
      <c r="E75" s="46">
        <v>158643</v>
      </c>
      <c r="F75" s="46"/>
      <c r="G75" s="46"/>
      <c r="H75" s="46">
        <v>8877</v>
      </c>
      <c r="I75" s="46">
        <v>172256</v>
      </c>
      <c r="J75" s="46">
        <v>6666</v>
      </c>
      <c r="K75" s="47">
        <v>39</v>
      </c>
      <c r="L75" s="46">
        <v>251959</v>
      </c>
    </row>
    <row r="76" spans="2:12" x14ac:dyDescent="0.3">
      <c r="B76" s="42" t="s">
        <v>37</v>
      </c>
      <c r="C76" s="46">
        <f t="shared" si="17"/>
        <v>6618565</v>
      </c>
      <c r="D76" s="46">
        <v>6488845</v>
      </c>
      <c r="E76" s="46">
        <v>24056</v>
      </c>
      <c r="F76" s="46"/>
      <c r="G76" s="46"/>
      <c r="H76" s="46">
        <v>2560</v>
      </c>
      <c r="I76" s="46">
        <v>40931</v>
      </c>
      <c r="J76" s="46">
        <v>1117</v>
      </c>
      <c r="K76" s="47"/>
      <c r="L76" s="46">
        <v>61056</v>
      </c>
    </row>
    <row r="77" spans="2:12" x14ac:dyDescent="0.3">
      <c r="B77" s="42" t="s">
        <v>38</v>
      </c>
      <c r="C77" s="46">
        <f t="shared" si="17"/>
        <v>18566276</v>
      </c>
      <c r="D77" s="46">
        <v>18220657</v>
      </c>
      <c r="E77" s="46">
        <v>67798</v>
      </c>
      <c r="F77" s="46"/>
      <c r="G77" s="46"/>
      <c r="H77" s="46">
        <v>5755</v>
      </c>
      <c r="I77" s="46">
        <v>154349</v>
      </c>
      <c r="J77" s="46">
        <v>3848</v>
      </c>
      <c r="K77" s="47">
        <v>2536</v>
      </c>
      <c r="L77" s="46">
        <v>111333</v>
      </c>
    </row>
    <row r="78" spans="2:12" x14ac:dyDescent="0.3">
      <c r="B78" s="42" t="s">
        <v>39</v>
      </c>
      <c r="C78" s="46">
        <f t="shared" si="17"/>
        <v>21824537</v>
      </c>
      <c r="D78" s="46">
        <v>21671219</v>
      </c>
      <c r="E78" s="46">
        <v>12114</v>
      </c>
      <c r="F78" s="46"/>
      <c r="G78" s="46"/>
      <c r="H78" s="46">
        <v>2029</v>
      </c>
      <c r="I78" s="46">
        <v>51540</v>
      </c>
      <c r="J78" s="46">
        <v>843</v>
      </c>
      <c r="K78" s="47"/>
      <c r="L78" s="46">
        <v>86792</v>
      </c>
    </row>
    <row r="79" spans="2:12" x14ac:dyDescent="0.3">
      <c r="B79" s="42" t="s">
        <v>40</v>
      </c>
      <c r="C79" s="46">
        <f t="shared" si="17"/>
        <v>14233942</v>
      </c>
      <c r="D79" s="46">
        <v>14105607</v>
      </c>
      <c r="E79" s="46">
        <v>7184</v>
      </c>
      <c r="F79" s="46"/>
      <c r="G79" s="46"/>
      <c r="H79" s="46">
        <v>2393</v>
      </c>
      <c r="I79" s="46">
        <v>41596</v>
      </c>
      <c r="J79" s="46">
        <v>604</v>
      </c>
      <c r="K79" s="47"/>
      <c r="L79" s="46">
        <v>76558</v>
      </c>
    </row>
    <row r="80" spans="2:12" x14ac:dyDescent="0.3">
      <c r="B80" s="42" t="s">
        <v>41</v>
      </c>
      <c r="C80" s="46">
        <f t="shared" si="17"/>
        <v>15072752</v>
      </c>
      <c r="D80" s="46">
        <v>14868472</v>
      </c>
      <c r="E80" s="46">
        <v>8753</v>
      </c>
      <c r="F80" s="46"/>
      <c r="G80" s="46"/>
      <c r="H80" s="46">
        <v>3410</v>
      </c>
      <c r="I80" s="46">
        <v>125045</v>
      </c>
      <c r="J80" s="46">
        <v>1470</v>
      </c>
      <c r="K80" s="47"/>
      <c r="L80" s="46">
        <v>65602</v>
      </c>
    </row>
    <row r="81" spans="2:12" x14ac:dyDescent="0.3">
      <c r="B81" s="42" t="s">
        <v>42</v>
      </c>
      <c r="C81" s="46">
        <f t="shared" si="17"/>
        <v>16433868</v>
      </c>
      <c r="D81" s="46">
        <v>16159783</v>
      </c>
      <c r="E81" s="46">
        <v>54377</v>
      </c>
      <c r="F81" s="46"/>
      <c r="G81" s="46"/>
      <c r="H81" s="46">
        <v>2840</v>
      </c>
      <c r="I81" s="46">
        <v>103203</v>
      </c>
      <c r="J81" s="46">
        <v>4416</v>
      </c>
      <c r="K81" s="47"/>
      <c r="L81" s="46">
        <v>109249</v>
      </c>
    </row>
    <row r="82" spans="2:12" x14ac:dyDescent="0.3">
      <c r="B82" s="42" t="s">
        <v>43</v>
      </c>
      <c r="C82" s="46">
        <f t="shared" si="17"/>
        <v>19362072</v>
      </c>
      <c r="D82" s="46">
        <v>18957956</v>
      </c>
      <c r="E82" s="46">
        <v>48126</v>
      </c>
      <c r="F82" s="46"/>
      <c r="G82" s="46"/>
      <c r="H82" s="46">
        <v>5473</v>
      </c>
      <c r="I82" s="46">
        <v>223741</v>
      </c>
      <c r="J82" s="46">
        <v>4036</v>
      </c>
      <c r="K82" s="47"/>
      <c r="L82" s="46">
        <v>122740</v>
      </c>
    </row>
    <row r="83" spans="2:12" x14ac:dyDescent="0.3">
      <c r="B83" s="42" t="s">
        <v>44</v>
      </c>
      <c r="C83" s="46">
        <f t="shared" si="17"/>
        <v>7902071</v>
      </c>
      <c r="D83" s="46">
        <v>7824555</v>
      </c>
      <c r="E83" s="46">
        <v>15460</v>
      </c>
      <c r="F83" s="46"/>
      <c r="G83" s="46"/>
      <c r="H83" s="46">
        <v>1426</v>
      </c>
      <c r="I83" s="46">
        <v>16086</v>
      </c>
      <c r="J83" s="46">
        <v>929</v>
      </c>
      <c r="K83" s="47"/>
      <c r="L83" s="46">
        <v>43615</v>
      </c>
    </row>
    <row r="84" spans="2:12" x14ac:dyDescent="0.3">
      <c r="B84" s="42" t="s">
        <v>45</v>
      </c>
      <c r="C84" s="46">
        <f t="shared" si="17"/>
        <v>23930122</v>
      </c>
      <c r="D84" s="46">
        <v>21572393</v>
      </c>
      <c r="E84" s="46">
        <v>17849</v>
      </c>
      <c r="F84" s="46"/>
      <c r="G84" s="46"/>
      <c r="H84" s="46">
        <v>8025</v>
      </c>
      <c r="I84" s="46">
        <v>2238174</v>
      </c>
      <c r="J84" s="46">
        <v>886</v>
      </c>
      <c r="K84" s="47"/>
      <c r="L84" s="46">
        <v>92795</v>
      </c>
    </row>
    <row r="85" spans="2:12" x14ac:dyDescent="0.3">
      <c r="B85" s="42" t="s">
        <v>46</v>
      </c>
      <c r="C85" s="46">
        <f t="shared" si="17"/>
        <v>3200408</v>
      </c>
      <c r="D85" s="46">
        <v>3101046</v>
      </c>
      <c r="E85" s="46">
        <v>42069</v>
      </c>
      <c r="F85" s="46"/>
      <c r="G85" s="46"/>
      <c r="H85" s="46">
        <v>700</v>
      </c>
      <c r="I85" s="46">
        <v>29310</v>
      </c>
      <c r="J85" s="46">
        <v>870</v>
      </c>
      <c r="K85" s="47"/>
      <c r="L85" s="46">
        <v>26413</v>
      </c>
    </row>
    <row r="86" spans="2:12" x14ac:dyDescent="0.3">
      <c r="B86" s="42" t="s">
        <v>47</v>
      </c>
      <c r="C86" s="46">
        <f t="shared" si="17"/>
        <v>13285048</v>
      </c>
      <c r="D86" s="46">
        <v>13053387</v>
      </c>
      <c r="E86" s="46">
        <v>45924</v>
      </c>
      <c r="F86" s="46"/>
      <c r="G86" s="46"/>
      <c r="H86" s="46">
        <v>3314</v>
      </c>
      <c r="I86" s="46">
        <v>72859</v>
      </c>
      <c r="J86" s="46">
        <v>3469</v>
      </c>
      <c r="K86" s="47">
        <v>19</v>
      </c>
      <c r="L86" s="46">
        <v>106076</v>
      </c>
    </row>
    <row r="87" spans="2:12" x14ac:dyDescent="0.3">
      <c r="B87" s="42" t="s">
        <v>48</v>
      </c>
      <c r="C87" s="46">
        <f>SUM(D87:L87)</f>
        <v>7608539</v>
      </c>
      <c r="D87" s="46">
        <v>7432345</v>
      </c>
      <c r="E87" s="46">
        <v>57842</v>
      </c>
      <c r="F87" s="46"/>
      <c r="G87" s="46"/>
      <c r="H87" s="46">
        <v>2880</v>
      </c>
      <c r="I87" s="46">
        <v>38604</v>
      </c>
      <c r="J87" s="46">
        <v>819</v>
      </c>
      <c r="K87" s="47"/>
      <c r="L87" s="46">
        <v>76049</v>
      </c>
    </row>
    <row r="88" spans="2:12" x14ac:dyDescent="0.3">
      <c r="B88" s="42" t="s">
        <v>49</v>
      </c>
      <c r="C88" s="46">
        <f t="shared" si="17"/>
        <v>11143959</v>
      </c>
      <c r="D88" s="46">
        <v>10963490</v>
      </c>
      <c r="E88" s="46">
        <v>25988</v>
      </c>
      <c r="F88" s="46"/>
      <c r="G88" s="46"/>
      <c r="H88" s="46">
        <v>2158</v>
      </c>
      <c r="I88" s="46">
        <v>51780</v>
      </c>
      <c r="J88" s="46">
        <v>936</v>
      </c>
      <c r="K88" s="47"/>
      <c r="L88" s="46">
        <v>99607</v>
      </c>
    </row>
    <row r="89" spans="2:12" ht="15.75" thickBot="1" x14ac:dyDescent="0.35">
      <c r="B89" s="48" t="s">
        <v>50</v>
      </c>
      <c r="C89" s="49">
        <f t="shared" si="17"/>
        <v>6695824</v>
      </c>
      <c r="D89" s="49">
        <v>6613697</v>
      </c>
      <c r="E89" s="49">
        <v>14026</v>
      </c>
      <c r="F89" s="49"/>
      <c r="G89" s="49"/>
      <c r="H89" s="49">
        <v>1745</v>
      </c>
      <c r="I89" s="49">
        <v>24926</v>
      </c>
      <c r="J89" s="49">
        <v>1108</v>
      </c>
      <c r="K89" s="50"/>
      <c r="L89" s="49">
        <v>40322</v>
      </c>
    </row>
    <row r="90" spans="2:12" ht="5.25" customHeight="1" thickTop="1" x14ac:dyDescent="0.3">
      <c r="B90" s="42"/>
      <c r="C90" s="42"/>
      <c r="D90" s="42"/>
      <c r="E90" s="42"/>
      <c r="F90" s="42"/>
      <c r="G90" s="42"/>
      <c r="H90" s="42"/>
      <c r="I90" s="42"/>
      <c r="J90" s="42"/>
      <c r="K90" s="43"/>
      <c r="L90" s="42"/>
    </row>
    <row r="91" spans="2:12" x14ac:dyDescent="0.2">
      <c r="B91" s="1251" t="s">
        <v>540</v>
      </c>
      <c r="C91" s="1251"/>
      <c r="D91" s="1251"/>
      <c r="E91" s="1251"/>
      <c r="F91" s="1251"/>
      <c r="G91" s="1251"/>
      <c r="H91" s="1251"/>
      <c r="I91" s="1251"/>
      <c r="J91" s="1251"/>
      <c r="K91" s="1251"/>
      <c r="L91" s="1251"/>
    </row>
    <row r="92" spans="2:12" x14ac:dyDescent="0.2">
      <c r="B92" s="1252" t="s">
        <v>575</v>
      </c>
      <c r="C92" s="1252"/>
      <c r="D92" s="1252"/>
      <c r="E92" s="1252"/>
      <c r="F92" s="1252"/>
      <c r="G92" s="1252"/>
      <c r="H92" s="1252"/>
      <c r="I92" s="1252"/>
      <c r="J92" s="1252"/>
      <c r="K92" s="1252"/>
      <c r="L92" s="1252"/>
    </row>
    <row r="93" spans="2:12" x14ac:dyDescent="0.2">
      <c r="B93" s="1252" t="s">
        <v>1177</v>
      </c>
      <c r="C93" s="1252"/>
      <c r="D93" s="1252"/>
      <c r="E93" s="1252"/>
      <c r="F93" s="1252"/>
      <c r="G93" s="1252"/>
      <c r="H93" s="1252"/>
      <c r="I93" s="1252"/>
      <c r="J93" s="1252"/>
      <c r="K93" s="1252"/>
      <c r="L93" s="1252"/>
    </row>
    <row r="94" spans="2:12" x14ac:dyDescent="0.2">
      <c r="B94" s="1253" t="s">
        <v>1377</v>
      </c>
      <c r="C94" s="1253"/>
      <c r="D94" s="1253"/>
      <c r="E94" s="1253"/>
      <c r="F94" s="1253"/>
      <c r="G94" s="1253"/>
      <c r="H94" s="1253"/>
      <c r="I94" s="1253"/>
      <c r="J94" s="1253"/>
      <c r="K94" s="1253"/>
      <c r="L94" s="1253"/>
    </row>
    <row r="95" spans="2:12" x14ac:dyDescent="0.2">
      <c r="B95" s="1252" t="s">
        <v>1179</v>
      </c>
      <c r="C95" s="1252"/>
      <c r="D95" s="1252"/>
      <c r="E95" s="1252"/>
      <c r="F95" s="1252"/>
      <c r="G95" s="1252"/>
      <c r="H95" s="1252"/>
      <c r="I95" s="1252"/>
      <c r="J95" s="1252"/>
      <c r="K95" s="1252"/>
      <c r="L95" s="1252"/>
    </row>
    <row r="96" spans="2:12" x14ac:dyDescent="0.2">
      <c r="B96" s="949" t="s">
        <v>1378</v>
      </c>
      <c r="C96" s="949"/>
      <c r="D96" s="949"/>
      <c r="E96" s="949"/>
      <c r="F96" s="949"/>
      <c r="G96" s="949"/>
      <c r="H96" s="949"/>
      <c r="I96" s="949"/>
      <c r="J96" s="949"/>
      <c r="K96" s="949"/>
      <c r="L96" s="949"/>
    </row>
    <row r="97" spans="1:29" x14ac:dyDescent="0.2">
      <c r="B97" s="949" t="s">
        <v>1380</v>
      </c>
      <c r="C97" s="949"/>
      <c r="D97" s="949"/>
      <c r="E97" s="949"/>
      <c r="F97" s="949"/>
      <c r="G97" s="949"/>
      <c r="H97" s="949"/>
      <c r="I97" s="949"/>
      <c r="J97" s="949"/>
      <c r="K97" s="949"/>
      <c r="L97" s="949"/>
    </row>
    <row r="98" spans="1:29" x14ac:dyDescent="0.2">
      <c r="B98" s="949" t="s">
        <v>1382</v>
      </c>
      <c r="C98" s="949"/>
      <c r="D98" s="949"/>
      <c r="E98" s="949"/>
      <c r="F98" s="949"/>
      <c r="G98" s="949"/>
      <c r="H98" s="949"/>
      <c r="I98" s="949"/>
      <c r="J98" s="949"/>
      <c r="K98" s="949"/>
      <c r="L98" s="949"/>
    </row>
    <row r="99" spans="1:29" x14ac:dyDescent="0.2">
      <c r="B99" s="934" t="s">
        <v>584</v>
      </c>
      <c r="C99" s="934"/>
      <c r="D99" s="934"/>
      <c r="E99" s="934"/>
      <c r="F99" s="934"/>
      <c r="G99" s="934"/>
      <c r="H99" s="934"/>
      <c r="I99" s="934"/>
      <c r="J99" s="934"/>
      <c r="K99" s="934"/>
      <c r="L99" s="934"/>
    </row>
    <row r="100" spans="1:29" x14ac:dyDescent="0.3">
      <c r="B100" s="41"/>
      <c r="C100" s="41"/>
      <c r="D100" s="41"/>
      <c r="E100" s="41"/>
      <c r="F100" s="41"/>
      <c r="G100" s="41"/>
      <c r="H100" s="41"/>
      <c r="I100" s="41"/>
      <c r="J100" s="41"/>
      <c r="K100" s="52"/>
      <c r="L100" s="41"/>
    </row>
    <row r="101" spans="1:29" x14ac:dyDescent="0.3">
      <c r="B101" s="41"/>
      <c r="C101" s="41"/>
      <c r="D101" s="41"/>
      <c r="E101" s="41"/>
      <c r="F101" s="41"/>
      <c r="G101" s="41"/>
      <c r="H101" s="41"/>
      <c r="I101" s="41"/>
      <c r="J101" s="41"/>
      <c r="K101" s="52"/>
      <c r="L101" s="41"/>
    </row>
    <row r="102" spans="1:29" s="848" customFormat="1" ht="25.5" customHeight="1" x14ac:dyDescent="0.2">
      <c r="A102" s="8"/>
      <c r="B102" s="8"/>
      <c r="C102" s="8"/>
      <c r="D102" s="8"/>
      <c r="E102" s="8"/>
      <c r="F102" s="8"/>
      <c r="G102" s="8"/>
      <c r="H102" s="8"/>
      <c r="I102" s="8"/>
      <c r="J102" s="8"/>
      <c r="K102" s="8"/>
      <c r="L102" s="8"/>
      <c r="M102" s="8"/>
      <c r="N102" s="8"/>
      <c r="O102" s="8"/>
      <c r="P102" s="8"/>
      <c r="Q102" s="8"/>
      <c r="R102" s="8"/>
      <c r="S102" s="845"/>
      <c r="T102" s="634"/>
      <c r="U102" s="634"/>
      <c r="V102" s="634"/>
      <c r="W102" s="634"/>
      <c r="X102" s="634"/>
      <c r="Y102" s="634"/>
      <c r="Z102" s="634"/>
      <c r="AA102" s="634"/>
      <c r="AB102" s="634"/>
      <c r="AC102" s="634"/>
    </row>
    <row r="103" spans="1:29" s="848" customFormat="1" ht="13.5" customHeight="1" thickBot="1" x14ac:dyDescent="0.25">
      <c r="B103" s="845" t="s">
        <v>1337</v>
      </c>
      <c r="C103" s="845"/>
      <c r="D103" s="845"/>
      <c r="E103" s="845"/>
      <c r="F103" s="845"/>
      <c r="G103" s="845"/>
      <c r="H103" s="845"/>
      <c r="I103" s="845"/>
      <c r="J103" s="845"/>
      <c r="K103" s="845"/>
      <c r="L103" s="845"/>
      <c r="M103" s="845"/>
      <c r="N103" s="845"/>
      <c r="O103" s="845"/>
      <c r="P103" s="845"/>
      <c r="Q103" s="845"/>
      <c r="R103" s="845"/>
      <c r="S103" s="845"/>
      <c r="T103" s="634"/>
      <c r="U103" s="634"/>
      <c r="V103" s="634"/>
      <c r="W103" s="634"/>
      <c r="X103" s="634"/>
      <c r="Y103" s="634"/>
      <c r="Z103" s="634"/>
      <c r="AA103" s="634"/>
      <c r="AB103" s="634"/>
      <c r="AC103" s="634"/>
    </row>
    <row r="104" spans="1:29" ht="19.5" thickTop="1" thickBot="1" x14ac:dyDescent="0.25">
      <c r="A104" s="848"/>
      <c r="B104" s="845"/>
      <c r="C104" s="845"/>
      <c r="D104" s="845"/>
      <c r="E104" s="845"/>
      <c r="F104" s="845"/>
      <c r="G104" s="845"/>
      <c r="H104" s="845"/>
      <c r="I104" s="845"/>
      <c r="J104" s="845"/>
      <c r="K104" s="845"/>
      <c r="L104" s="845"/>
      <c r="M104" s="845"/>
      <c r="N104" s="845"/>
      <c r="O104" s="845"/>
      <c r="P104" s="845"/>
      <c r="Q104" s="845"/>
      <c r="R104" s="845"/>
      <c r="S104" s="940" t="s">
        <v>110</v>
      </c>
      <c r="T104" s="2"/>
      <c r="V104" s="4"/>
    </row>
    <row r="105" spans="1:29" ht="15.75" thickTop="1" x14ac:dyDescent="0.2">
      <c r="B105" s="936" t="s">
        <v>574</v>
      </c>
      <c r="C105" s="936" t="s">
        <v>229</v>
      </c>
      <c r="D105" s="936" t="s">
        <v>453</v>
      </c>
      <c r="E105" s="936"/>
      <c r="F105" s="936"/>
      <c r="G105" s="6"/>
      <c r="H105" s="936" t="s">
        <v>527</v>
      </c>
      <c r="I105" s="936"/>
      <c r="J105" s="936"/>
      <c r="K105" s="936"/>
      <c r="L105" s="936"/>
      <c r="M105" s="936"/>
      <c r="N105" s="6"/>
      <c r="O105" s="936" t="s">
        <v>457</v>
      </c>
      <c r="P105" s="936"/>
      <c r="Q105" s="936"/>
      <c r="R105" s="936"/>
      <c r="S105" s="941"/>
      <c r="T105" s="2"/>
      <c r="V105" s="4"/>
    </row>
    <row r="106" spans="1:29" ht="21.75" customHeight="1" thickBot="1" x14ac:dyDescent="0.25">
      <c r="B106" s="937"/>
      <c r="C106" s="937"/>
      <c r="D106" s="938"/>
      <c r="E106" s="938"/>
      <c r="F106" s="938"/>
      <c r="G106" s="9"/>
      <c r="H106" s="938"/>
      <c r="I106" s="938"/>
      <c r="J106" s="938"/>
      <c r="K106" s="938"/>
      <c r="L106" s="938"/>
      <c r="M106" s="938"/>
      <c r="N106" s="9"/>
      <c r="O106" s="938"/>
      <c r="P106" s="938"/>
      <c r="Q106" s="938"/>
      <c r="R106" s="938"/>
      <c r="S106" s="941"/>
      <c r="T106" s="2"/>
      <c r="V106" s="4"/>
    </row>
    <row r="107" spans="1:29" ht="21.75" customHeight="1" thickTop="1" x14ac:dyDescent="0.2">
      <c r="B107" s="937"/>
      <c r="C107" s="937"/>
      <c r="D107" s="941" t="s">
        <v>534</v>
      </c>
      <c r="E107" s="941" t="s">
        <v>462</v>
      </c>
      <c r="F107" s="941" t="s">
        <v>114</v>
      </c>
      <c r="G107" s="11"/>
      <c r="H107" s="941" t="s">
        <v>455</v>
      </c>
      <c r="I107" s="943" t="s">
        <v>528</v>
      </c>
      <c r="J107" s="943" t="s">
        <v>456</v>
      </c>
      <c r="K107" s="1259" t="s">
        <v>583</v>
      </c>
      <c r="L107" s="943" t="s">
        <v>529</v>
      </c>
      <c r="M107" s="941" t="s">
        <v>530</v>
      </c>
      <c r="N107" s="11"/>
      <c r="O107" s="941" t="s">
        <v>458</v>
      </c>
      <c r="P107" s="941" t="s">
        <v>459</v>
      </c>
      <c r="Q107" s="941" t="s">
        <v>460</v>
      </c>
      <c r="R107" s="941" t="s">
        <v>228</v>
      </c>
      <c r="S107" s="941"/>
      <c r="T107" s="2"/>
      <c r="V107" s="4"/>
    </row>
    <row r="108" spans="1:29" ht="21.75" customHeight="1" x14ac:dyDescent="0.2">
      <c r="B108" s="937"/>
      <c r="C108" s="937"/>
      <c r="D108" s="941"/>
      <c r="E108" s="941"/>
      <c r="F108" s="941"/>
      <c r="G108" s="11"/>
      <c r="H108" s="941"/>
      <c r="I108" s="944"/>
      <c r="J108" s="944"/>
      <c r="K108" s="947"/>
      <c r="L108" s="944"/>
      <c r="M108" s="941"/>
      <c r="N108" s="11"/>
      <c r="O108" s="941"/>
      <c r="P108" s="941"/>
      <c r="Q108" s="941"/>
      <c r="R108" s="941"/>
      <c r="S108" s="941"/>
      <c r="T108" s="2"/>
      <c r="V108" s="4"/>
    </row>
    <row r="109" spans="1:29" ht="21.75" customHeight="1" thickBot="1" x14ac:dyDescent="0.25">
      <c r="B109" s="937"/>
      <c r="C109" s="937"/>
      <c r="D109" s="941"/>
      <c r="E109" s="941"/>
      <c r="F109" s="941"/>
      <c r="G109" s="11"/>
      <c r="H109" s="941"/>
      <c r="I109" s="944"/>
      <c r="J109" s="944"/>
      <c r="K109" s="947"/>
      <c r="L109" s="944"/>
      <c r="M109" s="941"/>
      <c r="N109" s="11"/>
      <c r="O109" s="941"/>
      <c r="P109" s="941"/>
      <c r="Q109" s="941" t="s">
        <v>364</v>
      </c>
      <c r="R109" s="941" t="s">
        <v>365</v>
      </c>
      <c r="S109" s="942"/>
      <c r="T109" s="2"/>
      <c r="V109" s="4"/>
    </row>
    <row r="110" spans="1:29" ht="16.5" thickTop="1" thickBot="1" x14ac:dyDescent="0.25">
      <c r="B110" s="938"/>
      <c r="C110" s="938"/>
      <c r="D110" s="942"/>
      <c r="E110" s="942"/>
      <c r="F110" s="942"/>
      <c r="G110" s="12"/>
      <c r="H110" s="942"/>
      <c r="I110" s="945"/>
      <c r="J110" s="945"/>
      <c r="K110" s="948"/>
      <c r="L110" s="945"/>
      <c r="M110" s="942"/>
      <c r="N110" s="12"/>
      <c r="O110" s="942"/>
      <c r="P110" s="942"/>
      <c r="Q110" s="942"/>
      <c r="R110" s="942"/>
      <c r="S110" s="9"/>
      <c r="T110" s="2"/>
      <c r="V110" s="4"/>
    </row>
    <row r="111" spans="1:29" ht="15.75" thickTop="1" x14ac:dyDescent="0.2">
      <c r="B111" s="9"/>
      <c r="C111" s="9"/>
      <c r="D111" s="9"/>
      <c r="E111" s="9"/>
      <c r="F111" s="9"/>
      <c r="G111" s="9"/>
      <c r="H111" s="9"/>
      <c r="I111" s="9"/>
      <c r="J111" s="9"/>
      <c r="K111" s="9"/>
      <c r="L111" s="9"/>
      <c r="M111" s="9"/>
      <c r="N111" s="9"/>
      <c r="O111" s="9"/>
      <c r="P111" s="9"/>
      <c r="Q111" s="9"/>
      <c r="R111" s="9"/>
      <c r="S111" s="15">
        <v>44256544</v>
      </c>
      <c r="T111" s="16"/>
      <c r="U111" s="17"/>
      <c r="V111" s="18"/>
      <c r="W111" s="19"/>
      <c r="X111" s="19"/>
      <c r="Y111" s="19"/>
      <c r="Z111" s="19"/>
      <c r="AA111" s="19"/>
      <c r="AB111" s="19"/>
      <c r="AC111" s="19"/>
    </row>
    <row r="112" spans="1:29" x14ac:dyDescent="0.2">
      <c r="B112" s="13" t="s">
        <v>359</v>
      </c>
      <c r="C112" s="14">
        <f>SUM(C114:C149)</f>
        <v>678752135</v>
      </c>
      <c r="D112" s="14">
        <f t="shared" ref="D112:R112" si="18">SUM(D114:D149)</f>
        <v>260674141</v>
      </c>
      <c r="E112" s="14">
        <f t="shared" si="18"/>
        <v>79027907</v>
      </c>
      <c r="F112" s="14">
        <f t="shared" si="18"/>
        <v>76525704</v>
      </c>
      <c r="G112" s="14"/>
      <c r="H112" s="14">
        <f t="shared" si="18"/>
        <v>0</v>
      </c>
      <c r="I112" s="14">
        <f t="shared" si="18"/>
        <v>2318200</v>
      </c>
      <c r="J112" s="14">
        <f t="shared" si="18"/>
        <v>182147327</v>
      </c>
      <c r="K112" s="14">
        <f t="shared" si="18"/>
        <v>50000</v>
      </c>
      <c r="L112" s="14">
        <f t="shared" si="18"/>
        <v>15000</v>
      </c>
      <c r="M112" s="14">
        <f t="shared" si="18"/>
        <v>84672</v>
      </c>
      <c r="N112" s="14"/>
      <c r="O112" s="14">
        <f t="shared" si="18"/>
        <v>17420103</v>
      </c>
      <c r="P112" s="14">
        <f t="shared" si="18"/>
        <v>19580555</v>
      </c>
      <c r="Q112" s="14">
        <f t="shared" si="18"/>
        <v>33177326</v>
      </c>
      <c r="R112" s="14">
        <f t="shared" si="18"/>
        <v>7731200</v>
      </c>
      <c r="S112" s="21"/>
      <c r="T112" s="16"/>
      <c r="U112" s="17"/>
      <c r="V112" s="18"/>
      <c r="W112" s="19"/>
      <c r="X112" s="19"/>
      <c r="Y112" s="19"/>
      <c r="Z112" s="19"/>
      <c r="AA112" s="19"/>
      <c r="AB112" s="19"/>
      <c r="AC112" s="19"/>
    </row>
    <row r="113" spans="2:22" x14ac:dyDescent="0.2">
      <c r="B113" s="13"/>
      <c r="C113" s="20"/>
      <c r="D113" s="20"/>
      <c r="E113" s="20"/>
      <c r="F113" s="20"/>
      <c r="G113" s="20"/>
      <c r="H113" s="20"/>
      <c r="I113" s="20"/>
      <c r="J113" s="20"/>
      <c r="K113" s="20"/>
      <c r="L113" s="20"/>
      <c r="M113" s="20"/>
      <c r="N113" s="20"/>
      <c r="O113" s="20"/>
      <c r="P113" s="20"/>
      <c r="Q113" s="20"/>
      <c r="R113" s="20"/>
      <c r="S113" s="21">
        <v>909737</v>
      </c>
      <c r="T113" s="2"/>
      <c r="U113" s="24"/>
      <c r="V113" s="4"/>
    </row>
    <row r="114" spans="2:22" x14ac:dyDescent="0.3">
      <c r="B114" s="22" t="s">
        <v>19</v>
      </c>
      <c r="C114" s="21">
        <f t="shared" ref="C114:C149" si="19">SUM(D114:R114)</f>
        <v>9350834</v>
      </c>
      <c r="D114" s="23">
        <v>4158927</v>
      </c>
      <c r="E114" s="23">
        <v>1348904</v>
      </c>
      <c r="F114" s="23">
        <v>987658</v>
      </c>
      <c r="G114" s="23"/>
      <c r="H114" s="23"/>
      <c r="I114" s="23">
        <v>8473</v>
      </c>
      <c r="J114" s="23">
        <v>2322885</v>
      </c>
      <c r="K114" s="23"/>
      <c r="L114" s="23"/>
      <c r="M114" s="23"/>
      <c r="N114" s="23"/>
      <c r="O114" s="23">
        <v>156407</v>
      </c>
      <c r="P114" s="23"/>
      <c r="Q114" s="23">
        <v>340692</v>
      </c>
      <c r="R114" s="23">
        <v>26888</v>
      </c>
      <c r="S114" s="21">
        <v>10404157</v>
      </c>
      <c r="T114" s="2"/>
      <c r="U114" s="24"/>
      <c r="V114" s="4"/>
    </row>
    <row r="115" spans="2:22" x14ac:dyDescent="0.3">
      <c r="B115" s="22" t="s">
        <v>570</v>
      </c>
      <c r="C115" s="21">
        <f t="shared" si="19"/>
        <v>24649340</v>
      </c>
      <c r="D115" s="23">
        <v>10663329</v>
      </c>
      <c r="E115" s="23">
        <v>2767454</v>
      </c>
      <c r="F115" s="23">
        <v>2033549</v>
      </c>
      <c r="G115" s="23"/>
      <c r="H115" s="23"/>
      <c r="I115" s="23">
        <v>129833</v>
      </c>
      <c r="J115" s="23">
        <v>7611199</v>
      </c>
      <c r="K115" s="23"/>
      <c r="L115" s="23"/>
      <c r="M115" s="23"/>
      <c r="N115" s="23"/>
      <c r="O115" s="23">
        <v>862970</v>
      </c>
      <c r="P115" s="23"/>
      <c r="Q115" s="23">
        <v>542534</v>
      </c>
      <c r="R115" s="23">
        <v>38472</v>
      </c>
      <c r="S115" s="21">
        <v>348989</v>
      </c>
      <c r="T115" s="2"/>
      <c r="U115" s="24"/>
      <c r="V115" s="4"/>
    </row>
    <row r="116" spans="2:22" x14ac:dyDescent="0.3">
      <c r="B116" s="22" t="s">
        <v>21</v>
      </c>
      <c r="C116" s="21">
        <f t="shared" si="19"/>
        <v>6560937</v>
      </c>
      <c r="D116" s="23">
        <v>3482678</v>
      </c>
      <c r="E116" s="23">
        <v>692136</v>
      </c>
      <c r="F116" s="23">
        <v>577075</v>
      </c>
      <c r="G116" s="23"/>
      <c r="H116" s="23"/>
      <c r="I116" s="23">
        <v>110676</v>
      </c>
      <c r="J116" s="23">
        <v>1384877</v>
      </c>
      <c r="K116" s="23"/>
      <c r="L116" s="23"/>
      <c r="M116" s="23"/>
      <c r="N116" s="23"/>
      <c r="O116" s="23">
        <v>134908</v>
      </c>
      <c r="P116" s="23"/>
      <c r="Q116" s="23">
        <v>164125</v>
      </c>
      <c r="R116" s="23">
        <v>14462</v>
      </c>
      <c r="S116" s="21">
        <v>720559</v>
      </c>
      <c r="T116" s="2"/>
      <c r="U116" s="24"/>
      <c r="V116" s="4"/>
    </row>
    <row r="117" spans="2:22" x14ac:dyDescent="0.3">
      <c r="B117" s="22" t="s">
        <v>22</v>
      </c>
      <c r="C117" s="21">
        <f t="shared" si="19"/>
        <v>4302544</v>
      </c>
      <c r="D117" s="23">
        <v>2084171</v>
      </c>
      <c r="E117" s="23">
        <v>364776</v>
      </c>
      <c r="F117" s="23">
        <v>442066</v>
      </c>
      <c r="G117" s="23"/>
      <c r="H117" s="23"/>
      <c r="I117" s="23">
        <v>26174</v>
      </c>
      <c r="J117" s="23">
        <v>1111177</v>
      </c>
      <c r="K117" s="23"/>
      <c r="L117" s="23"/>
      <c r="M117" s="23"/>
      <c r="N117" s="23"/>
      <c r="O117" s="23">
        <v>192392</v>
      </c>
      <c r="P117" s="23"/>
      <c r="Q117" s="23">
        <v>60769</v>
      </c>
      <c r="R117" s="23">
        <v>21019</v>
      </c>
      <c r="S117" s="21">
        <v>1840415</v>
      </c>
      <c r="T117" s="2"/>
      <c r="U117" s="24"/>
      <c r="V117" s="4"/>
    </row>
    <row r="118" spans="2:22" x14ac:dyDescent="0.3">
      <c r="B118" s="22" t="s">
        <v>23</v>
      </c>
      <c r="C118" s="21">
        <f t="shared" si="19"/>
        <v>26219406</v>
      </c>
      <c r="D118" s="23">
        <v>9771014</v>
      </c>
      <c r="E118" s="23">
        <v>3069709</v>
      </c>
      <c r="F118" s="23">
        <v>2964945</v>
      </c>
      <c r="G118" s="23"/>
      <c r="H118" s="23"/>
      <c r="I118" s="23">
        <v>80190</v>
      </c>
      <c r="J118" s="23">
        <v>7571155</v>
      </c>
      <c r="K118" s="23"/>
      <c r="L118" s="23"/>
      <c r="M118" s="23"/>
      <c r="N118" s="23"/>
      <c r="O118" s="23">
        <v>1048777</v>
      </c>
      <c r="P118" s="23"/>
      <c r="Q118" s="23">
        <v>1243213</v>
      </c>
      <c r="R118" s="23">
        <v>470403</v>
      </c>
      <c r="S118" s="21">
        <v>-2006373</v>
      </c>
      <c r="T118" s="2"/>
      <c r="U118" s="24"/>
      <c r="V118" s="4"/>
    </row>
    <row r="119" spans="2:22" x14ac:dyDescent="0.3">
      <c r="B119" s="22" t="s">
        <v>24</v>
      </c>
      <c r="C119" s="21">
        <f t="shared" si="19"/>
        <v>6395116</v>
      </c>
      <c r="D119" s="23">
        <v>2389309</v>
      </c>
      <c r="E119" s="23">
        <v>709756</v>
      </c>
      <c r="F119" s="23">
        <v>666840</v>
      </c>
      <c r="G119" s="23"/>
      <c r="H119" s="23"/>
      <c r="I119" s="23">
        <v>27560</v>
      </c>
      <c r="J119" s="23">
        <v>1375106</v>
      </c>
      <c r="K119" s="23"/>
      <c r="L119" s="23"/>
      <c r="M119" s="23"/>
      <c r="N119" s="23"/>
      <c r="O119" s="23">
        <v>87500</v>
      </c>
      <c r="P119" s="23"/>
      <c r="Q119" s="23">
        <v>1122544</v>
      </c>
      <c r="R119" s="23">
        <v>16501</v>
      </c>
      <c r="S119" s="21">
        <v>-2641581</v>
      </c>
      <c r="T119" s="2"/>
      <c r="U119" s="24"/>
      <c r="V119" s="4"/>
    </row>
    <row r="120" spans="2:22" x14ac:dyDescent="0.3">
      <c r="B120" s="22" t="s">
        <v>25</v>
      </c>
      <c r="C120" s="21">
        <f t="shared" si="19"/>
        <v>9409079</v>
      </c>
      <c r="D120" s="23">
        <v>3704576</v>
      </c>
      <c r="E120" s="23">
        <v>1189922</v>
      </c>
      <c r="F120" s="23">
        <v>941453</v>
      </c>
      <c r="G120" s="23"/>
      <c r="H120" s="23"/>
      <c r="I120" s="23">
        <v>111341</v>
      </c>
      <c r="J120" s="23">
        <v>2498442</v>
      </c>
      <c r="K120" s="23"/>
      <c r="L120" s="23"/>
      <c r="M120" s="23"/>
      <c r="N120" s="23"/>
      <c r="O120" s="23">
        <v>169521</v>
      </c>
      <c r="P120" s="23"/>
      <c r="Q120" s="23">
        <v>766690</v>
      </c>
      <c r="R120" s="23">
        <v>27134</v>
      </c>
      <c r="S120" s="21">
        <v>4553509</v>
      </c>
      <c r="T120" s="2"/>
      <c r="U120" s="24"/>
      <c r="V120" s="4"/>
    </row>
    <row r="121" spans="2:22" x14ac:dyDescent="0.3">
      <c r="B121" s="22" t="s">
        <v>26</v>
      </c>
      <c r="C121" s="21">
        <f t="shared" si="19"/>
        <v>25495621</v>
      </c>
      <c r="D121" s="23">
        <v>10751640</v>
      </c>
      <c r="E121" s="23">
        <v>2912452</v>
      </c>
      <c r="F121" s="23">
        <v>2430541</v>
      </c>
      <c r="G121" s="23"/>
      <c r="H121" s="23"/>
      <c r="I121" s="23">
        <v>122439</v>
      </c>
      <c r="J121" s="23">
        <v>8140688</v>
      </c>
      <c r="K121" s="23"/>
      <c r="L121" s="23"/>
      <c r="M121" s="23"/>
      <c r="N121" s="23"/>
      <c r="O121" s="23">
        <v>267057</v>
      </c>
      <c r="P121" s="23"/>
      <c r="Q121" s="23">
        <v>806788</v>
      </c>
      <c r="R121" s="23">
        <v>64016</v>
      </c>
      <c r="S121" s="21">
        <v>-13274881</v>
      </c>
      <c r="T121" s="2"/>
      <c r="U121" s="24"/>
      <c r="V121" s="4"/>
    </row>
    <row r="122" spans="2:22" x14ac:dyDescent="0.3">
      <c r="B122" s="25" t="s">
        <v>27</v>
      </c>
      <c r="C122" s="21">
        <f t="shared" si="19"/>
        <v>53685016</v>
      </c>
      <c r="D122" s="23">
        <v>8285881</v>
      </c>
      <c r="E122" s="23">
        <v>454773</v>
      </c>
      <c r="F122" s="23">
        <v>11347706</v>
      </c>
      <c r="G122" s="23"/>
      <c r="H122" s="23"/>
      <c r="I122" s="23">
        <v>210612</v>
      </c>
      <c r="J122" s="23">
        <v>6053210</v>
      </c>
      <c r="K122" s="23">
        <v>50000</v>
      </c>
      <c r="L122" s="23">
        <v>15000</v>
      </c>
      <c r="M122" s="23">
        <v>84672</v>
      </c>
      <c r="N122" s="23"/>
      <c r="O122" s="23">
        <v>556777</v>
      </c>
      <c r="P122" s="23">
        <v>19580555</v>
      </c>
      <c r="Q122" s="23">
        <v>1445329</v>
      </c>
      <c r="R122" s="23">
        <v>5600501</v>
      </c>
      <c r="S122" s="21">
        <v>17727900</v>
      </c>
      <c r="T122" s="2"/>
      <c r="U122" s="24"/>
      <c r="V122" s="4"/>
    </row>
    <row r="123" spans="2:22" ht="16.5" x14ac:dyDescent="0.3">
      <c r="B123" s="26" t="s">
        <v>1175</v>
      </c>
      <c r="C123" s="21">
        <f t="shared" si="19"/>
        <v>45395167</v>
      </c>
      <c r="D123" s="23">
        <v>19478813</v>
      </c>
      <c r="E123" s="23">
        <v>5890401</v>
      </c>
      <c r="F123" s="23">
        <v>4384259</v>
      </c>
      <c r="G123" s="23"/>
      <c r="H123" s="23"/>
      <c r="I123" s="23">
        <v>28669</v>
      </c>
      <c r="J123" s="23">
        <v>13157845</v>
      </c>
      <c r="K123" s="23"/>
      <c r="L123" s="23"/>
      <c r="M123" s="23"/>
      <c r="N123" s="23"/>
      <c r="O123" s="23">
        <v>1313003</v>
      </c>
      <c r="P123" s="23"/>
      <c r="Q123" s="23">
        <v>1048554</v>
      </c>
      <c r="R123" s="23">
        <v>93623</v>
      </c>
      <c r="S123" s="21">
        <v>3728446</v>
      </c>
      <c r="T123" s="2"/>
      <c r="U123" s="24"/>
      <c r="V123" s="4"/>
    </row>
    <row r="124" spans="2:22" ht="16.5" x14ac:dyDescent="0.3">
      <c r="B124" s="26" t="s">
        <v>1176</v>
      </c>
      <c r="C124" s="21">
        <f t="shared" si="19"/>
        <v>57400967</v>
      </c>
      <c r="D124" s="23">
        <v>21526933</v>
      </c>
      <c r="E124" s="23">
        <v>6734494</v>
      </c>
      <c r="F124" s="23">
        <v>6254175</v>
      </c>
      <c r="G124" s="23"/>
      <c r="H124" s="23"/>
      <c r="I124" s="23">
        <v>79143</v>
      </c>
      <c r="J124" s="23">
        <v>14704611</v>
      </c>
      <c r="K124" s="23"/>
      <c r="L124" s="23"/>
      <c r="M124" s="23"/>
      <c r="N124" s="23"/>
      <c r="O124" s="23">
        <v>2881021</v>
      </c>
      <c r="P124" s="23"/>
      <c r="Q124" s="23">
        <v>5044850</v>
      </c>
      <c r="R124" s="23">
        <v>175740</v>
      </c>
      <c r="S124" s="21">
        <v>-1644721</v>
      </c>
      <c r="T124" s="2"/>
      <c r="U124" s="24"/>
      <c r="V124" s="4"/>
    </row>
    <row r="125" spans="2:22" x14ac:dyDescent="0.3">
      <c r="B125" s="26" t="s">
        <v>28</v>
      </c>
      <c r="C125" s="21">
        <f t="shared" si="19"/>
        <v>8865779</v>
      </c>
      <c r="D125" s="23">
        <v>3684008</v>
      </c>
      <c r="E125" s="23">
        <v>1204958</v>
      </c>
      <c r="F125" s="23">
        <v>828576</v>
      </c>
      <c r="G125" s="23"/>
      <c r="H125" s="23"/>
      <c r="I125" s="23">
        <v>31892</v>
      </c>
      <c r="J125" s="23">
        <v>2719122</v>
      </c>
      <c r="K125" s="23"/>
      <c r="L125" s="23"/>
      <c r="M125" s="23"/>
      <c r="N125" s="23"/>
      <c r="O125" s="23">
        <v>184120</v>
      </c>
      <c r="P125" s="23"/>
      <c r="Q125" s="23">
        <v>186173</v>
      </c>
      <c r="R125" s="23">
        <v>26930</v>
      </c>
      <c r="S125" s="21">
        <v>7357021</v>
      </c>
      <c r="T125" s="2"/>
      <c r="U125" s="24"/>
      <c r="V125" s="4"/>
    </row>
    <row r="126" spans="2:22" x14ac:dyDescent="0.3">
      <c r="B126" s="26" t="s">
        <v>29</v>
      </c>
      <c r="C126" s="21">
        <f t="shared" si="19"/>
        <v>23393693</v>
      </c>
      <c r="D126" s="23">
        <v>9399818</v>
      </c>
      <c r="E126" s="23">
        <v>3543888</v>
      </c>
      <c r="F126" s="23">
        <v>2523514</v>
      </c>
      <c r="G126" s="23"/>
      <c r="H126" s="23"/>
      <c r="I126" s="23">
        <v>59549</v>
      </c>
      <c r="J126" s="23">
        <v>6703526</v>
      </c>
      <c r="K126" s="23"/>
      <c r="L126" s="23"/>
      <c r="M126" s="23"/>
      <c r="N126" s="23"/>
      <c r="O126" s="23">
        <v>423020</v>
      </c>
      <c r="P126" s="23"/>
      <c r="Q126" s="23">
        <v>678110</v>
      </c>
      <c r="R126" s="23">
        <v>62268</v>
      </c>
      <c r="S126" s="21">
        <v>-4344660</v>
      </c>
      <c r="T126" s="2"/>
      <c r="U126" s="24"/>
      <c r="V126" s="4"/>
    </row>
    <row r="127" spans="2:22" x14ac:dyDescent="0.3">
      <c r="B127" s="26" t="s">
        <v>30</v>
      </c>
      <c r="C127" s="21">
        <f t="shared" si="19"/>
        <v>9032595</v>
      </c>
      <c r="D127" s="23">
        <v>3610460</v>
      </c>
      <c r="E127" s="23">
        <v>967874</v>
      </c>
      <c r="F127" s="23">
        <v>1340098</v>
      </c>
      <c r="G127" s="23"/>
      <c r="H127" s="23"/>
      <c r="I127" s="23">
        <v>68908</v>
      </c>
      <c r="J127" s="23">
        <v>2210149</v>
      </c>
      <c r="K127" s="23"/>
      <c r="L127" s="23"/>
      <c r="M127" s="23"/>
      <c r="N127" s="23"/>
      <c r="O127" s="23">
        <v>150011</v>
      </c>
      <c r="P127" s="23"/>
      <c r="Q127" s="23">
        <v>669574</v>
      </c>
      <c r="R127" s="23">
        <v>15521</v>
      </c>
      <c r="S127" s="21">
        <v>-1188866</v>
      </c>
      <c r="T127" s="2"/>
      <c r="U127" s="24"/>
      <c r="V127" s="4"/>
    </row>
    <row r="128" spans="2:22" x14ac:dyDescent="0.3">
      <c r="B128" s="26" t="s">
        <v>31</v>
      </c>
      <c r="C128" s="21">
        <f t="shared" si="19"/>
        <v>9422234</v>
      </c>
      <c r="D128" s="23">
        <v>3842835</v>
      </c>
      <c r="E128" s="23">
        <v>1098854</v>
      </c>
      <c r="F128" s="23">
        <v>1086850</v>
      </c>
      <c r="G128" s="23"/>
      <c r="H128" s="23"/>
      <c r="I128" s="23">
        <v>40691</v>
      </c>
      <c r="J128" s="23">
        <v>2780624</v>
      </c>
      <c r="K128" s="23"/>
      <c r="L128" s="23"/>
      <c r="M128" s="23"/>
      <c r="N128" s="23"/>
      <c r="O128" s="23">
        <v>382269</v>
      </c>
      <c r="P128" s="23"/>
      <c r="Q128" s="23">
        <v>156240</v>
      </c>
      <c r="R128" s="23">
        <v>33871</v>
      </c>
      <c r="S128" s="21">
        <v>10121576</v>
      </c>
      <c r="T128" s="2"/>
      <c r="U128" s="24"/>
      <c r="V128" s="4"/>
    </row>
    <row r="129" spans="2:22" x14ac:dyDescent="0.3">
      <c r="B129" s="26" t="s">
        <v>32</v>
      </c>
      <c r="C129" s="21">
        <f t="shared" si="19"/>
        <v>47224043</v>
      </c>
      <c r="D129" s="23">
        <v>19547024</v>
      </c>
      <c r="E129" s="23">
        <v>6321076</v>
      </c>
      <c r="F129" s="23">
        <v>4937219</v>
      </c>
      <c r="G129" s="23"/>
      <c r="H129" s="23"/>
      <c r="I129" s="23">
        <v>176196</v>
      </c>
      <c r="J129" s="23">
        <v>14150386</v>
      </c>
      <c r="K129" s="23"/>
      <c r="L129" s="23"/>
      <c r="M129" s="23"/>
      <c r="N129" s="23"/>
      <c r="O129" s="23">
        <v>1137404</v>
      </c>
      <c r="P129" s="23"/>
      <c r="Q129" s="23">
        <v>873405</v>
      </c>
      <c r="R129" s="23">
        <v>81333</v>
      </c>
      <c r="S129" s="21">
        <v>-151581</v>
      </c>
      <c r="T129" s="2"/>
      <c r="U129" s="24"/>
      <c r="V129" s="4"/>
    </row>
    <row r="130" spans="2:22" x14ac:dyDescent="0.3">
      <c r="B130" s="26" t="s">
        <v>565</v>
      </c>
      <c r="C130" s="21">
        <f t="shared" si="19"/>
        <v>32130087</v>
      </c>
      <c r="D130" s="23">
        <v>13398456</v>
      </c>
      <c r="E130" s="23">
        <v>3930541</v>
      </c>
      <c r="F130" s="23">
        <v>2798681</v>
      </c>
      <c r="G130" s="23"/>
      <c r="H130" s="23"/>
      <c r="I130" s="23">
        <v>18890</v>
      </c>
      <c r="J130" s="23">
        <v>9792920</v>
      </c>
      <c r="K130" s="23"/>
      <c r="L130" s="23"/>
      <c r="M130" s="23"/>
      <c r="N130" s="23"/>
      <c r="O130" s="23">
        <v>643530</v>
      </c>
      <c r="P130" s="23"/>
      <c r="Q130" s="23">
        <v>1405669</v>
      </c>
      <c r="R130" s="23">
        <v>141400</v>
      </c>
      <c r="S130" s="21">
        <v>1556757</v>
      </c>
      <c r="T130" s="2"/>
      <c r="U130" s="24"/>
      <c r="V130" s="4"/>
    </row>
    <row r="131" spans="2:22" x14ac:dyDescent="0.3">
      <c r="B131" s="26" t="s">
        <v>563</v>
      </c>
      <c r="C131" s="21">
        <f t="shared" si="19"/>
        <v>19624696</v>
      </c>
      <c r="D131" s="23">
        <v>8867207</v>
      </c>
      <c r="E131" s="23">
        <v>2623069</v>
      </c>
      <c r="F131" s="23">
        <v>2092530</v>
      </c>
      <c r="G131" s="23"/>
      <c r="H131" s="23"/>
      <c r="I131" s="23">
        <v>14070</v>
      </c>
      <c r="J131" s="23">
        <v>4899893</v>
      </c>
      <c r="K131" s="23"/>
      <c r="L131" s="23"/>
      <c r="M131" s="23"/>
      <c r="N131" s="23"/>
      <c r="O131" s="23">
        <v>506254</v>
      </c>
      <c r="P131" s="23"/>
      <c r="Q131" s="23">
        <v>588132</v>
      </c>
      <c r="R131" s="23">
        <v>33541</v>
      </c>
      <c r="S131" s="21">
        <v>-1953583</v>
      </c>
      <c r="T131" s="2"/>
      <c r="U131" s="24"/>
      <c r="V131" s="4"/>
    </row>
    <row r="132" spans="2:22" x14ac:dyDescent="0.3">
      <c r="B132" s="22" t="s">
        <v>33</v>
      </c>
      <c r="C132" s="21">
        <f t="shared" si="19"/>
        <v>15463665</v>
      </c>
      <c r="D132" s="23">
        <v>5845551</v>
      </c>
      <c r="E132" s="23">
        <v>2049496</v>
      </c>
      <c r="F132" s="23">
        <v>2001881</v>
      </c>
      <c r="G132" s="23"/>
      <c r="H132" s="23"/>
      <c r="I132" s="23">
        <v>116964</v>
      </c>
      <c r="J132" s="23">
        <v>4180189</v>
      </c>
      <c r="K132" s="23"/>
      <c r="L132" s="23"/>
      <c r="M132" s="23"/>
      <c r="N132" s="23"/>
      <c r="O132" s="23">
        <v>200640</v>
      </c>
      <c r="P132" s="23"/>
      <c r="Q132" s="23">
        <v>1028031</v>
      </c>
      <c r="R132" s="23">
        <v>40913</v>
      </c>
      <c r="S132" s="21">
        <v>-2417765</v>
      </c>
      <c r="T132" s="2"/>
      <c r="U132" s="24"/>
      <c r="V132" s="4"/>
    </row>
    <row r="133" spans="2:22" x14ac:dyDescent="0.3">
      <c r="B133" s="22" t="s">
        <v>34</v>
      </c>
      <c r="C133" s="21">
        <f t="shared" si="19"/>
        <v>9383869</v>
      </c>
      <c r="D133" s="23">
        <v>3668252</v>
      </c>
      <c r="E133" s="23">
        <v>1173415</v>
      </c>
      <c r="F133" s="23">
        <v>1026624</v>
      </c>
      <c r="G133" s="23"/>
      <c r="H133" s="23"/>
      <c r="I133" s="23">
        <v>14208</v>
      </c>
      <c r="J133" s="23">
        <v>2907830</v>
      </c>
      <c r="K133" s="23"/>
      <c r="L133" s="23"/>
      <c r="M133" s="23"/>
      <c r="N133" s="23"/>
      <c r="O133" s="23">
        <v>398609</v>
      </c>
      <c r="P133" s="23"/>
      <c r="Q133" s="23">
        <v>138800</v>
      </c>
      <c r="R133" s="23">
        <v>56131</v>
      </c>
      <c r="S133" s="21">
        <v>-2368524</v>
      </c>
      <c r="T133" s="2"/>
      <c r="U133" s="24"/>
      <c r="V133" s="4"/>
    </row>
    <row r="134" spans="2:22" x14ac:dyDescent="0.3">
      <c r="B134" s="22" t="s">
        <v>35</v>
      </c>
      <c r="C134" s="21">
        <f t="shared" si="19"/>
        <v>7385391</v>
      </c>
      <c r="D134" s="23">
        <v>3207658</v>
      </c>
      <c r="E134" s="23">
        <v>963528</v>
      </c>
      <c r="F134" s="23">
        <v>672988</v>
      </c>
      <c r="G134" s="23"/>
      <c r="H134" s="23"/>
      <c r="I134" s="23">
        <v>40809</v>
      </c>
      <c r="J134" s="23">
        <v>1789018</v>
      </c>
      <c r="K134" s="23"/>
      <c r="L134" s="23"/>
      <c r="M134" s="23"/>
      <c r="N134" s="23"/>
      <c r="O134" s="23">
        <v>262508</v>
      </c>
      <c r="P134" s="23"/>
      <c r="Q134" s="23">
        <v>439461</v>
      </c>
      <c r="R134" s="23">
        <v>9421</v>
      </c>
      <c r="S134" s="21">
        <v>17033414</v>
      </c>
      <c r="T134" s="2"/>
      <c r="U134" s="24"/>
      <c r="V134" s="4"/>
    </row>
    <row r="135" spans="2:22" x14ac:dyDescent="0.3">
      <c r="B135" s="22" t="s">
        <v>36</v>
      </c>
      <c r="C135" s="21">
        <f t="shared" si="19"/>
        <v>42030672</v>
      </c>
      <c r="D135" s="23">
        <v>16240957</v>
      </c>
      <c r="E135" s="23">
        <v>5051537</v>
      </c>
      <c r="F135" s="23">
        <v>4199187</v>
      </c>
      <c r="G135" s="23"/>
      <c r="H135" s="23"/>
      <c r="I135" s="23">
        <v>28886</v>
      </c>
      <c r="J135" s="23">
        <v>12464077</v>
      </c>
      <c r="K135" s="23"/>
      <c r="L135" s="23"/>
      <c r="M135" s="23"/>
      <c r="N135" s="23"/>
      <c r="O135" s="23">
        <v>906332</v>
      </c>
      <c r="P135" s="23"/>
      <c r="Q135" s="23">
        <v>2972297</v>
      </c>
      <c r="R135" s="23">
        <v>167399</v>
      </c>
      <c r="S135" s="21">
        <v>-454104</v>
      </c>
      <c r="T135" s="2"/>
      <c r="U135" s="24"/>
      <c r="V135" s="4"/>
    </row>
    <row r="136" spans="2:22" x14ac:dyDescent="0.3">
      <c r="B136" s="22" t="s">
        <v>37</v>
      </c>
      <c r="C136" s="21">
        <f t="shared" si="19"/>
        <v>7072669</v>
      </c>
      <c r="D136" s="23">
        <v>2881739</v>
      </c>
      <c r="E136" s="23">
        <v>754372</v>
      </c>
      <c r="F136" s="23">
        <v>785910</v>
      </c>
      <c r="G136" s="23"/>
      <c r="H136" s="23"/>
      <c r="I136" s="23">
        <v>70166</v>
      </c>
      <c r="J136" s="23">
        <v>2163035</v>
      </c>
      <c r="K136" s="23"/>
      <c r="L136" s="23"/>
      <c r="M136" s="23"/>
      <c r="N136" s="23"/>
      <c r="O136" s="23">
        <v>180143</v>
      </c>
      <c r="P136" s="23"/>
      <c r="Q136" s="23">
        <v>210961</v>
      </c>
      <c r="R136" s="23">
        <v>26343</v>
      </c>
      <c r="S136" s="21">
        <v>-1032385</v>
      </c>
      <c r="T136" s="2"/>
      <c r="U136" s="24"/>
      <c r="V136" s="4"/>
    </row>
    <row r="137" spans="2:22" x14ac:dyDescent="0.3">
      <c r="B137" s="22" t="s">
        <v>38</v>
      </c>
      <c r="C137" s="21">
        <f t="shared" si="19"/>
        <v>19598661</v>
      </c>
      <c r="D137" s="23">
        <v>7599221</v>
      </c>
      <c r="E137" s="23">
        <v>2849201</v>
      </c>
      <c r="F137" s="23">
        <v>1939735</v>
      </c>
      <c r="G137" s="23"/>
      <c r="H137" s="23"/>
      <c r="I137" s="23">
        <v>40986</v>
      </c>
      <c r="J137" s="23">
        <v>5883112</v>
      </c>
      <c r="K137" s="23"/>
      <c r="L137" s="23"/>
      <c r="M137" s="23"/>
      <c r="N137" s="23"/>
      <c r="O137" s="23">
        <v>622539</v>
      </c>
      <c r="P137" s="23"/>
      <c r="Q137" s="23">
        <v>562981</v>
      </c>
      <c r="R137" s="23">
        <v>100886</v>
      </c>
      <c r="S137" s="21">
        <v>9228798</v>
      </c>
      <c r="T137" s="2"/>
      <c r="U137" s="24"/>
      <c r="V137" s="4"/>
    </row>
    <row r="138" spans="2:22" x14ac:dyDescent="0.3">
      <c r="B138" s="22" t="s">
        <v>39</v>
      </c>
      <c r="C138" s="21">
        <f t="shared" si="19"/>
        <v>12595739</v>
      </c>
      <c r="D138" s="23">
        <v>4727971</v>
      </c>
      <c r="E138" s="23">
        <v>1728614</v>
      </c>
      <c r="F138" s="23">
        <v>1340728</v>
      </c>
      <c r="G138" s="23"/>
      <c r="H138" s="23"/>
      <c r="I138" s="23">
        <v>24161</v>
      </c>
      <c r="J138" s="23">
        <v>3444629</v>
      </c>
      <c r="K138" s="23"/>
      <c r="L138" s="23"/>
      <c r="M138" s="23"/>
      <c r="N138" s="23"/>
      <c r="O138" s="23">
        <v>185080</v>
      </c>
      <c r="P138" s="23"/>
      <c r="Q138" s="23">
        <v>1120988</v>
      </c>
      <c r="R138" s="23">
        <v>23568</v>
      </c>
      <c r="S138" s="21">
        <v>5096319</v>
      </c>
      <c r="T138" s="2"/>
      <c r="U138" s="24"/>
      <c r="V138" s="4"/>
    </row>
    <row r="139" spans="2:22" x14ac:dyDescent="0.3">
      <c r="B139" s="22" t="s">
        <v>40</v>
      </c>
      <c r="C139" s="21">
        <f t="shared" si="19"/>
        <v>9137623</v>
      </c>
      <c r="D139" s="23">
        <v>4133724</v>
      </c>
      <c r="E139" s="23">
        <v>1188201</v>
      </c>
      <c r="F139" s="23">
        <v>1035441</v>
      </c>
      <c r="G139" s="23"/>
      <c r="H139" s="23"/>
      <c r="I139" s="23">
        <v>48423</v>
      </c>
      <c r="J139" s="23">
        <v>2099747</v>
      </c>
      <c r="K139" s="23"/>
      <c r="L139" s="23"/>
      <c r="M139" s="23"/>
      <c r="N139" s="23"/>
      <c r="O139" s="23">
        <v>439052</v>
      </c>
      <c r="P139" s="23"/>
      <c r="Q139" s="23">
        <v>184053</v>
      </c>
      <c r="R139" s="23">
        <v>8982</v>
      </c>
      <c r="S139" s="21">
        <v>3482056</v>
      </c>
      <c r="T139" s="2"/>
      <c r="U139" s="24"/>
      <c r="V139" s="4"/>
    </row>
    <row r="140" spans="2:22" x14ac:dyDescent="0.3">
      <c r="B140" s="22" t="s">
        <v>41</v>
      </c>
      <c r="C140" s="21">
        <f t="shared" si="19"/>
        <v>11590696</v>
      </c>
      <c r="D140" s="23">
        <v>4585886</v>
      </c>
      <c r="E140" s="23">
        <v>1615689</v>
      </c>
      <c r="F140" s="23">
        <v>1132629</v>
      </c>
      <c r="G140" s="23"/>
      <c r="H140" s="23"/>
      <c r="I140" s="23">
        <v>75663</v>
      </c>
      <c r="J140" s="23">
        <v>3721721</v>
      </c>
      <c r="K140" s="23"/>
      <c r="L140" s="23"/>
      <c r="M140" s="23"/>
      <c r="N140" s="23"/>
      <c r="O140" s="23">
        <v>183459</v>
      </c>
      <c r="P140" s="23"/>
      <c r="Q140" s="23">
        <v>260033</v>
      </c>
      <c r="R140" s="23">
        <v>15616</v>
      </c>
      <c r="S140" s="21">
        <v>-1991124</v>
      </c>
      <c r="T140" s="2"/>
      <c r="U140" s="24"/>
      <c r="V140" s="4"/>
    </row>
    <row r="141" spans="2:22" x14ac:dyDescent="0.3">
      <c r="B141" s="22" t="s">
        <v>42</v>
      </c>
      <c r="C141" s="21">
        <f t="shared" si="19"/>
        <v>18424992</v>
      </c>
      <c r="D141" s="23">
        <v>6637388</v>
      </c>
      <c r="E141" s="23">
        <v>3298924</v>
      </c>
      <c r="F141" s="23">
        <v>1875959</v>
      </c>
      <c r="G141" s="23"/>
      <c r="H141" s="23"/>
      <c r="I141" s="23">
        <v>50450</v>
      </c>
      <c r="J141" s="23">
        <v>5360335</v>
      </c>
      <c r="K141" s="23"/>
      <c r="L141" s="23"/>
      <c r="M141" s="23"/>
      <c r="N141" s="23"/>
      <c r="O141" s="23">
        <v>492416</v>
      </c>
      <c r="P141" s="23"/>
      <c r="Q141" s="23">
        <v>657079</v>
      </c>
      <c r="R141" s="23">
        <v>52441</v>
      </c>
      <c r="S141" s="21">
        <v>-2773003</v>
      </c>
      <c r="T141" s="2"/>
      <c r="U141" s="24"/>
      <c r="V141" s="4"/>
    </row>
    <row r="142" spans="2:22" x14ac:dyDescent="0.3">
      <c r="B142" s="22" t="s">
        <v>43</v>
      </c>
      <c r="C142" s="21">
        <f t="shared" si="19"/>
        <v>22135075</v>
      </c>
      <c r="D142" s="23">
        <v>9096118</v>
      </c>
      <c r="E142" s="23">
        <v>2586139</v>
      </c>
      <c r="F142" s="23">
        <v>2536468</v>
      </c>
      <c r="G142" s="23"/>
      <c r="H142" s="23"/>
      <c r="I142" s="23">
        <v>208648</v>
      </c>
      <c r="J142" s="23">
        <v>5503432</v>
      </c>
      <c r="K142" s="23"/>
      <c r="L142" s="23"/>
      <c r="M142" s="23"/>
      <c r="N142" s="23"/>
      <c r="O142" s="23">
        <v>505642</v>
      </c>
      <c r="P142" s="23"/>
      <c r="Q142" s="23">
        <v>1649631</v>
      </c>
      <c r="R142" s="23">
        <v>48997</v>
      </c>
      <c r="S142" s="21">
        <v>644721</v>
      </c>
      <c r="T142" s="2"/>
      <c r="U142" s="24"/>
      <c r="V142" s="4"/>
    </row>
    <row r="143" spans="2:22" x14ac:dyDescent="0.3">
      <c r="B143" s="22" t="s">
        <v>44</v>
      </c>
      <c r="C143" s="21">
        <f t="shared" si="19"/>
        <v>7257350</v>
      </c>
      <c r="D143" s="23">
        <v>3021041</v>
      </c>
      <c r="E143" s="23">
        <v>705807</v>
      </c>
      <c r="F143" s="23">
        <v>1424726</v>
      </c>
      <c r="G143" s="23"/>
      <c r="H143" s="23"/>
      <c r="I143" s="23">
        <v>16198</v>
      </c>
      <c r="J143" s="23">
        <v>1579571</v>
      </c>
      <c r="K143" s="23"/>
      <c r="L143" s="23"/>
      <c r="M143" s="23"/>
      <c r="N143" s="23"/>
      <c r="O143" s="23">
        <v>167702</v>
      </c>
      <c r="P143" s="23"/>
      <c r="Q143" s="23">
        <v>327235</v>
      </c>
      <c r="R143" s="23">
        <v>15070</v>
      </c>
      <c r="S143" s="21">
        <v>469016</v>
      </c>
      <c r="T143" s="2"/>
      <c r="U143" s="24"/>
      <c r="V143" s="4"/>
    </row>
    <row r="144" spans="2:22" x14ac:dyDescent="0.3">
      <c r="B144" s="22" t="s">
        <v>45</v>
      </c>
      <c r="C144" s="21">
        <f t="shared" si="19"/>
        <v>23461106</v>
      </c>
      <c r="D144" s="23">
        <v>7880244</v>
      </c>
      <c r="E144" s="23">
        <v>2637274</v>
      </c>
      <c r="F144" s="23">
        <v>2498357</v>
      </c>
      <c r="G144" s="23"/>
      <c r="H144" s="23"/>
      <c r="I144" s="23">
        <v>57974</v>
      </c>
      <c r="J144" s="23">
        <v>6048019</v>
      </c>
      <c r="K144" s="23"/>
      <c r="L144" s="23"/>
      <c r="M144" s="23"/>
      <c r="N144" s="23"/>
      <c r="O144" s="23">
        <v>484570</v>
      </c>
      <c r="P144" s="23"/>
      <c r="Q144" s="23">
        <v>3807531</v>
      </c>
      <c r="R144" s="23">
        <v>47137</v>
      </c>
      <c r="S144" s="21">
        <v>-2210439</v>
      </c>
      <c r="T144" s="2"/>
      <c r="U144" s="24"/>
      <c r="V144" s="4"/>
    </row>
    <row r="145" spans="2:22" x14ac:dyDescent="0.3">
      <c r="B145" s="22" t="s">
        <v>46</v>
      </c>
      <c r="C145" s="21">
        <f t="shared" si="19"/>
        <v>5410847</v>
      </c>
      <c r="D145" s="23">
        <v>1849515</v>
      </c>
      <c r="E145" s="23">
        <v>471416</v>
      </c>
      <c r="F145" s="23">
        <v>467094</v>
      </c>
      <c r="G145" s="23"/>
      <c r="H145" s="23"/>
      <c r="I145" s="23">
        <v>8231</v>
      </c>
      <c r="J145" s="23">
        <v>1094253</v>
      </c>
      <c r="K145" s="23"/>
      <c r="L145" s="23"/>
      <c r="M145" s="23"/>
      <c r="N145" s="23"/>
      <c r="O145" s="23">
        <v>115052</v>
      </c>
      <c r="P145" s="23"/>
      <c r="Q145" s="23">
        <v>1390175</v>
      </c>
      <c r="R145" s="23">
        <v>15111</v>
      </c>
      <c r="S145" s="21">
        <v>-4254945</v>
      </c>
      <c r="T145" s="2"/>
      <c r="U145" s="24"/>
      <c r="V145" s="4"/>
    </row>
    <row r="146" spans="2:22" x14ac:dyDescent="0.3">
      <c r="B146" s="22" t="s">
        <v>47</v>
      </c>
      <c r="C146" s="21">
        <f t="shared" si="19"/>
        <v>17539993</v>
      </c>
      <c r="D146" s="23">
        <v>6926153</v>
      </c>
      <c r="E146" s="23">
        <v>2602197</v>
      </c>
      <c r="F146" s="23">
        <v>1852791</v>
      </c>
      <c r="G146" s="23"/>
      <c r="H146" s="23"/>
      <c r="I146" s="23">
        <v>38020</v>
      </c>
      <c r="J146" s="23">
        <v>5375039</v>
      </c>
      <c r="K146" s="23"/>
      <c r="L146" s="23"/>
      <c r="M146" s="23"/>
      <c r="N146" s="23"/>
      <c r="O146" s="23">
        <v>341005</v>
      </c>
      <c r="P146" s="23"/>
      <c r="Q146" s="23">
        <v>349867</v>
      </c>
      <c r="R146" s="23">
        <v>54921</v>
      </c>
      <c r="S146" s="21">
        <v>-4358602</v>
      </c>
      <c r="T146" s="2"/>
      <c r="U146" s="24"/>
      <c r="V146" s="4"/>
    </row>
    <row r="147" spans="2:22" x14ac:dyDescent="0.3">
      <c r="B147" s="22" t="s">
        <v>48</v>
      </c>
      <c r="C147" s="21">
        <f t="shared" si="19"/>
        <v>11967141</v>
      </c>
      <c r="D147" s="23">
        <v>5332535</v>
      </c>
      <c r="E147" s="23">
        <v>1125384</v>
      </c>
      <c r="F147" s="23">
        <v>1022545</v>
      </c>
      <c r="G147" s="23"/>
      <c r="H147" s="23"/>
      <c r="I147" s="23">
        <v>48476</v>
      </c>
      <c r="J147" s="23">
        <v>3905959</v>
      </c>
      <c r="K147" s="23"/>
      <c r="L147" s="23"/>
      <c r="M147" s="23"/>
      <c r="N147" s="23"/>
      <c r="O147" s="23">
        <v>223927</v>
      </c>
      <c r="P147" s="23"/>
      <c r="Q147" s="23">
        <v>243567</v>
      </c>
      <c r="R147" s="23">
        <v>64748</v>
      </c>
      <c r="S147" s="21">
        <v>-2239491</v>
      </c>
      <c r="T147" s="2"/>
      <c r="U147" s="24"/>
      <c r="V147" s="4"/>
    </row>
    <row r="148" spans="2:22" ht="15.75" thickBot="1" x14ac:dyDescent="0.35">
      <c r="B148" s="22" t="s">
        <v>49</v>
      </c>
      <c r="C148" s="21">
        <f t="shared" si="19"/>
        <v>13383450</v>
      </c>
      <c r="D148" s="23">
        <v>5950719</v>
      </c>
      <c r="E148" s="23">
        <v>1619567</v>
      </c>
      <c r="F148" s="23">
        <v>1380144</v>
      </c>
      <c r="G148" s="23"/>
      <c r="H148" s="23"/>
      <c r="I148" s="23">
        <v>35684</v>
      </c>
      <c r="J148" s="23">
        <v>3620347</v>
      </c>
      <c r="K148" s="23"/>
      <c r="L148" s="23"/>
      <c r="M148" s="23"/>
      <c r="N148" s="23"/>
      <c r="O148" s="23">
        <v>248578</v>
      </c>
      <c r="P148" s="23"/>
      <c r="Q148" s="23">
        <v>501892</v>
      </c>
      <c r="R148" s="23">
        <v>26519</v>
      </c>
      <c r="S148" s="21">
        <v>339782</v>
      </c>
      <c r="T148" s="2"/>
      <c r="U148" s="24"/>
      <c r="V148" s="4"/>
    </row>
    <row r="149" spans="2:22" ht="7.5" customHeight="1" thickTop="1" thickBot="1" x14ac:dyDescent="0.35">
      <c r="B149" s="22" t="s">
        <v>50</v>
      </c>
      <c r="C149" s="21">
        <f t="shared" si="19"/>
        <v>6356042</v>
      </c>
      <c r="D149" s="23">
        <v>2442390</v>
      </c>
      <c r="E149" s="23">
        <v>782109</v>
      </c>
      <c r="F149" s="23">
        <v>694762</v>
      </c>
      <c r="G149" s="23"/>
      <c r="H149" s="23"/>
      <c r="I149" s="23">
        <v>48947</v>
      </c>
      <c r="J149" s="23">
        <v>1819199</v>
      </c>
      <c r="K149" s="23"/>
      <c r="L149" s="23"/>
      <c r="M149" s="23"/>
      <c r="N149" s="23"/>
      <c r="O149" s="23">
        <v>365908</v>
      </c>
      <c r="P149" s="23"/>
      <c r="Q149" s="23">
        <v>189353</v>
      </c>
      <c r="R149" s="23">
        <v>13374</v>
      </c>
      <c r="S149" s="28"/>
      <c r="T149" s="2"/>
      <c r="U149" s="24"/>
      <c r="V149" s="4"/>
    </row>
    <row r="150" spans="2:22" ht="15.75" thickTop="1" x14ac:dyDescent="0.2">
      <c r="B150" s="27"/>
      <c r="C150" s="28"/>
      <c r="D150" s="28"/>
      <c r="E150" s="28"/>
      <c r="F150" s="28"/>
      <c r="G150" s="28"/>
      <c r="H150" s="28"/>
      <c r="I150" s="28"/>
      <c r="J150" s="28"/>
      <c r="K150" s="28"/>
      <c r="L150" s="28"/>
      <c r="M150" s="28"/>
      <c r="N150" s="28"/>
      <c r="O150" s="28"/>
      <c r="P150" s="28"/>
      <c r="Q150" s="28"/>
      <c r="R150" s="28"/>
      <c r="S150" s="887"/>
      <c r="T150" s="2"/>
      <c r="U150" s="24"/>
      <c r="V150" s="4"/>
    </row>
    <row r="151" spans="2:22" x14ac:dyDescent="0.2">
      <c r="B151" s="887" t="s">
        <v>541</v>
      </c>
      <c r="C151" s="887"/>
      <c r="D151" s="887"/>
      <c r="E151" s="887"/>
      <c r="F151" s="887"/>
      <c r="G151" s="887"/>
      <c r="H151" s="887"/>
      <c r="I151" s="887"/>
      <c r="J151" s="887"/>
      <c r="K151" s="887"/>
      <c r="L151" s="887"/>
      <c r="M151" s="887"/>
      <c r="N151" s="887"/>
      <c r="O151" s="887"/>
      <c r="P151" s="887"/>
      <c r="Q151" s="887"/>
      <c r="R151" s="887"/>
    </row>
    <row r="152" spans="2:22" x14ac:dyDescent="0.2">
      <c r="B152" s="1252" t="s">
        <v>575</v>
      </c>
      <c r="C152" s="1252"/>
      <c r="D152" s="1252"/>
      <c r="E152" s="1252"/>
      <c r="F152" s="1252"/>
      <c r="G152" s="1252"/>
      <c r="H152" s="1252"/>
      <c r="I152" s="1252"/>
      <c r="J152" s="1252"/>
      <c r="K152" s="1252"/>
      <c r="L152" s="1252"/>
    </row>
    <row r="153" spans="2:22" x14ac:dyDescent="0.2">
      <c r="B153" s="1252" t="s">
        <v>1177</v>
      </c>
      <c r="C153" s="1252"/>
      <c r="D153" s="1252"/>
      <c r="E153" s="1252"/>
      <c r="F153" s="1252"/>
      <c r="G153" s="1252"/>
      <c r="H153" s="1252"/>
      <c r="I153" s="1252"/>
      <c r="J153" s="1252"/>
      <c r="K153" s="1252"/>
      <c r="L153" s="1252"/>
    </row>
    <row r="154" spans="2:22" x14ac:dyDescent="0.2">
      <c r="B154" s="1253" t="s">
        <v>1377</v>
      </c>
      <c r="C154" s="1253"/>
      <c r="D154" s="1253"/>
      <c r="E154" s="1253"/>
      <c r="F154" s="1253"/>
      <c r="G154" s="1253"/>
      <c r="H154" s="1253"/>
      <c r="I154" s="1253"/>
      <c r="J154" s="1253"/>
      <c r="K154" s="1253"/>
      <c r="L154" s="1253"/>
    </row>
    <row r="155" spans="2:22" x14ac:dyDescent="0.2">
      <c r="B155" s="1252" t="s">
        <v>1179</v>
      </c>
      <c r="C155" s="1252"/>
      <c r="D155" s="1252"/>
      <c r="E155" s="1252"/>
      <c r="F155" s="1252"/>
      <c r="G155" s="1252"/>
      <c r="H155" s="1252"/>
      <c r="I155" s="1252"/>
      <c r="J155" s="1252"/>
      <c r="K155" s="1252"/>
      <c r="L155" s="1252"/>
    </row>
    <row r="156" spans="2:22" x14ac:dyDescent="0.2">
      <c r="B156" s="949" t="s">
        <v>1378</v>
      </c>
      <c r="C156" s="949"/>
      <c r="D156" s="949"/>
      <c r="E156" s="949"/>
      <c r="F156" s="949"/>
      <c r="G156" s="949"/>
      <c r="H156" s="949"/>
      <c r="I156" s="949"/>
      <c r="J156" s="949"/>
      <c r="K156" s="949"/>
      <c r="L156" s="949"/>
    </row>
    <row r="157" spans="2:22" x14ac:dyDescent="0.2">
      <c r="B157" s="949" t="s">
        <v>1380</v>
      </c>
      <c r="C157" s="949"/>
      <c r="D157" s="949"/>
      <c r="E157" s="949"/>
      <c r="F157" s="949"/>
      <c r="G157" s="949"/>
      <c r="H157" s="949"/>
      <c r="I157" s="949"/>
      <c r="J157" s="949"/>
      <c r="K157" s="949"/>
      <c r="L157" s="949"/>
    </row>
    <row r="158" spans="2:22" x14ac:dyDescent="0.2">
      <c r="B158" s="949" t="s">
        <v>1382</v>
      </c>
      <c r="C158" s="949"/>
      <c r="D158" s="949"/>
      <c r="E158" s="949"/>
      <c r="F158" s="949"/>
      <c r="G158" s="949"/>
      <c r="H158" s="949"/>
      <c r="I158" s="949"/>
      <c r="J158" s="949"/>
      <c r="K158" s="949"/>
      <c r="L158" s="949"/>
    </row>
    <row r="159" spans="2:22" x14ac:dyDescent="0.2">
      <c r="B159" s="934" t="s">
        <v>584</v>
      </c>
      <c r="C159" s="934"/>
      <c r="D159" s="934"/>
      <c r="E159" s="934"/>
      <c r="F159" s="934"/>
      <c r="G159" s="934"/>
      <c r="H159" s="934"/>
      <c r="I159" s="934"/>
      <c r="J159" s="934"/>
      <c r="K159" s="934"/>
      <c r="L159" s="934"/>
    </row>
  </sheetData>
  <mergeCells count="52">
    <mergeCell ref="B159:L159"/>
    <mergeCell ref="B157:L157"/>
    <mergeCell ref="B158:L158"/>
    <mergeCell ref="B98:L98"/>
    <mergeCell ref="B152:L152"/>
    <mergeCell ref="B153:L153"/>
    <mergeCell ref="B154:L154"/>
    <mergeCell ref="B155:L155"/>
    <mergeCell ref="B156:L156"/>
    <mergeCell ref="B105:B110"/>
    <mergeCell ref="D105:F106"/>
    <mergeCell ref="H105:M106"/>
    <mergeCell ref="B44:K44"/>
    <mergeCell ref="A2:K2"/>
    <mergeCell ref="A3:K3"/>
    <mergeCell ref="A5:B7"/>
    <mergeCell ref="C5:C7"/>
    <mergeCell ref="D5:E6"/>
    <mergeCell ref="F5:F7"/>
    <mergeCell ref="H5:H7"/>
    <mergeCell ref="I5:I7"/>
    <mergeCell ref="J5:J7"/>
    <mergeCell ref="K5:K7"/>
    <mergeCell ref="B48:L48"/>
    <mergeCell ref="B91:L91"/>
    <mergeCell ref="B95:L95"/>
    <mergeCell ref="B99:L99"/>
    <mergeCell ref="C105:C110"/>
    <mergeCell ref="L107:L110"/>
    <mergeCell ref="B92:L92"/>
    <mergeCell ref="B93:L93"/>
    <mergeCell ref="B94:L94"/>
    <mergeCell ref="B96:L96"/>
    <mergeCell ref="B97:L97"/>
    <mergeCell ref="B50:B51"/>
    <mergeCell ref="C50:C51"/>
    <mergeCell ref="D50:E50"/>
    <mergeCell ref="H50:L50"/>
    <mergeCell ref="S104:S109"/>
    <mergeCell ref="D107:D110"/>
    <mergeCell ref="E107:E110"/>
    <mergeCell ref="F107:F110"/>
    <mergeCell ref="H107:H110"/>
    <mergeCell ref="I107:I110"/>
    <mergeCell ref="J107:J110"/>
    <mergeCell ref="K107:K110"/>
    <mergeCell ref="O105:R106"/>
    <mergeCell ref="R107:R110"/>
    <mergeCell ref="M107:M110"/>
    <mergeCell ref="O107:O110"/>
    <mergeCell ref="P107:P110"/>
    <mergeCell ref="Q107:Q110"/>
  </mergeCells>
  <pageMargins left="0.15748031496062992" right="0.15748031496062992" top="0.74803149606299213" bottom="0.74803149606299213" header="0.31496062992125984" footer="0.31496062992125984"/>
  <pageSetup scale="60" orientation="landscape"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BDE78-AE04-44FE-A50B-D0AFDC0E60E0}">
  <dimension ref="A1:AC161"/>
  <sheetViews>
    <sheetView showGridLines="0" zoomScale="90" zoomScaleNormal="90" workbookViewId="0"/>
  </sheetViews>
  <sheetFormatPr baseColWidth="10" defaultColWidth="0" defaultRowHeight="0" customHeight="1" zeroHeight="1" x14ac:dyDescent="0.2"/>
  <cols>
    <col min="1" max="1" width="1.7109375" style="8" customWidth="1"/>
    <col min="2" max="2" width="53.28515625" style="8" customWidth="1"/>
    <col min="3" max="3" width="15.7109375" style="8" bestFit="1" customWidth="1"/>
    <col min="4" max="5" width="20.140625" style="8" customWidth="1"/>
    <col min="6" max="6" width="16.140625" style="8" customWidth="1"/>
    <col min="7" max="7" width="3" style="8" customWidth="1"/>
    <col min="8" max="8" width="19" style="8" customWidth="1"/>
    <col min="9" max="11" width="20.140625" style="8" customWidth="1"/>
    <col min="12" max="12" width="12.140625" style="8" bestFit="1" customWidth="1"/>
    <col min="13" max="13" width="11.42578125" style="8" customWidth="1"/>
    <col min="14" max="14" width="3.7109375" style="8" customWidth="1"/>
    <col min="15" max="15" width="23.42578125" style="8" customWidth="1"/>
    <col min="16" max="16" width="12.140625" style="8" bestFit="1" customWidth="1"/>
    <col min="17" max="17" width="17.42578125" style="8" customWidth="1"/>
    <col min="18" max="18" width="11.42578125" style="8" customWidth="1"/>
    <col min="19" max="19" width="15.140625" style="8" customWidth="1"/>
    <col min="20" max="20" width="3.7109375" style="8" customWidth="1"/>
    <col min="21" max="29" width="0" style="8" hidden="1" customWidth="1"/>
    <col min="30" max="16384" width="11.42578125" style="8" hidden="1"/>
  </cols>
  <sheetData>
    <row r="1" spans="1:28" s="59" customFormat="1" ht="15" customHeight="1" x14ac:dyDescent="0.2">
      <c r="B1" s="60"/>
      <c r="C1" s="61"/>
      <c r="D1" s="61"/>
      <c r="E1" s="61"/>
      <c r="F1" s="61"/>
      <c r="G1" s="61"/>
      <c r="H1" s="61"/>
      <c r="I1" s="61"/>
      <c r="J1" s="61"/>
      <c r="K1" s="61"/>
    </row>
    <row r="2" spans="1:28" s="5" customFormat="1" ht="15" customHeight="1" x14ac:dyDescent="0.2">
      <c r="A2" s="914" t="s">
        <v>1262</v>
      </c>
      <c r="B2" s="914"/>
      <c r="C2" s="914"/>
      <c r="D2" s="914"/>
      <c r="E2" s="914"/>
      <c r="F2" s="914"/>
      <c r="G2" s="914"/>
      <c r="H2" s="914"/>
      <c r="I2" s="914"/>
      <c r="J2" s="914"/>
      <c r="K2" s="914"/>
      <c r="L2" s="629"/>
      <c r="M2" s="629"/>
      <c r="N2" s="629"/>
      <c r="O2" s="629"/>
      <c r="P2" s="629"/>
      <c r="Q2" s="629"/>
      <c r="R2" s="629"/>
      <c r="S2" s="629"/>
      <c r="T2" s="629"/>
      <c r="U2" s="629"/>
      <c r="V2" s="629"/>
      <c r="W2" s="629"/>
      <c r="X2" s="629"/>
      <c r="Y2" s="629"/>
      <c r="Z2" s="629"/>
      <c r="AA2" s="629"/>
      <c r="AB2" s="629"/>
    </row>
    <row r="3" spans="1:28" s="634" customFormat="1" ht="18.75" thickBot="1" x14ac:dyDescent="0.25">
      <c r="A3" s="915" t="s">
        <v>1338</v>
      </c>
      <c r="B3" s="915"/>
      <c r="C3" s="915"/>
      <c r="D3" s="915"/>
      <c r="E3" s="915"/>
      <c r="F3" s="915"/>
      <c r="G3" s="915"/>
      <c r="H3" s="915"/>
      <c r="I3" s="915"/>
      <c r="J3" s="915"/>
      <c r="K3" s="915"/>
    </row>
    <row r="4" spans="1:28" s="634" customFormat="1" ht="19.5" thickTop="1" thickBot="1" x14ac:dyDescent="0.25">
      <c r="A4" s="916" t="s">
        <v>53</v>
      </c>
      <c r="B4" s="916"/>
      <c r="C4" s="917" t="s">
        <v>235</v>
      </c>
      <c r="D4" s="918" t="s">
        <v>140</v>
      </c>
      <c r="E4" s="918"/>
      <c r="F4" s="920" t="s">
        <v>236</v>
      </c>
      <c r="G4" s="849"/>
      <c r="H4" s="917" t="s">
        <v>237</v>
      </c>
      <c r="I4" s="917" t="s">
        <v>238</v>
      </c>
      <c r="J4" s="917" t="s">
        <v>239</v>
      </c>
      <c r="K4" s="921" t="s">
        <v>18</v>
      </c>
      <c r="L4" s="8"/>
      <c r="M4" s="8"/>
      <c r="N4" s="8"/>
      <c r="O4" s="8"/>
      <c r="P4" s="8"/>
      <c r="Q4" s="8"/>
      <c r="R4" s="8"/>
      <c r="S4" s="8"/>
    </row>
    <row r="5" spans="1:28" ht="16.5" thickTop="1" thickBot="1" x14ac:dyDescent="0.25">
      <c r="A5" s="916"/>
      <c r="B5" s="916"/>
      <c r="C5" s="917"/>
      <c r="D5" s="919"/>
      <c r="E5" s="919"/>
      <c r="F5" s="920"/>
      <c r="G5" s="851"/>
      <c r="H5" s="917"/>
      <c r="I5" s="917"/>
      <c r="J5" s="917"/>
      <c r="K5" s="922"/>
    </row>
    <row r="6" spans="1:28" ht="16.5" thickTop="1" thickBot="1" x14ac:dyDescent="0.25">
      <c r="A6" s="916"/>
      <c r="B6" s="916"/>
      <c r="C6" s="917"/>
      <c r="D6" s="345" t="s">
        <v>240</v>
      </c>
      <c r="E6" s="345" t="s">
        <v>241</v>
      </c>
      <c r="F6" s="920"/>
      <c r="G6" s="850"/>
      <c r="H6" s="917"/>
      <c r="I6" s="917"/>
      <c r="J6" s="917"/>
      <c r="K6" s="923"/>
    </row>
    <row r="7" spans="1:28" ht="15.75" thickTop="1" x14ac:dyDescent="0.2">
      <c r="A7" s="65"/>
      <c r="B7" s="66" t="s">
        <v>444</v>
      </c>
      <c r="C7" s="67"/>
      <c r="D7" s="68"/>
      <c r="E7" s="68"/>
      <c r="F7" s="65"/>
      <c r="G7" s="65"/>
      <c r="H7" s="67"/>
      <c r="I7" s="67"/>
      <c r="J7" s="65"/>
      <c r="K7" s="65"/>
    </row>
    <row r="8" spans="1:28" ht="15" x14ac:dyDescent="0.2">
      <c r="A8" s="69"/>
      <c r="B8" s="70" t="s">
        <v>532</v>
      </c>
      <c r="C8" s="71"/>
      <c r="D8" s="72"/>
      <c r="E8" s="71"/>
      <c r="F8" s="71"/>
      <c r="G8" s="71"/>
      <c r="H8" s="71"/>
      <c r="I8" s="71"/>
      <c r="J8" s="71"/>
      <c r="K8" s="73"/>
    </row>
    <row r="9" spans="1:28" ht="15" x14ac:dyDescent="0.2">
      <c r="A9" s="74"/>
      <c r="B9" s="74" t="s">
        <v>523</v>
      </c>
      <c r="C9" s="876">
        <v>87772657093.320007</v>
      </c>
      <c r="D9" s="877">
        <v>405914406902.12</v>
      </c>
      <c r="E9" s="876">
        <v>72886851627.149994</v>
      </c>
      <c r="F9" s="876">
        <v>478801258529.27002</v>
      </c>
      <c r="G9" s="876">
        <v>0</v>
      </c>
      <c r="H9" s="877">
        <v>121325614178.16997</v>
      </c>
      <c r="I9" s="876">
        <v>46105354566.189995</v>
      </c>
      <c r="J9" s="877">
        <v>3003292136.8000002</v>
      </c>
      <c r="K9" s="876">
        <v>737008176503.75</v>
      </c>
    </row>
    <row r="10" spans="1:28" ht="15.75" thickBot="1" x14ac:dyDescent="0.25">
      <c r="B10" s="74" t="s">
        <v>551</v>
      </c>
      <c r="C10" s="876">
        <v>426814610.06000006</v>
      </c>
      <c r="D10" s="876">
        <v>4627148405.0199995</v>
      </c>
      <c r="E10" s="876">
        <v>1324990019.4200001</v>
      </c>
      <c r="F10" s="876">
        <v>5952138424.4399996</v>
      </c>
      <c r="G10" s="876">
        <v>0</v>
      </c>
      <c r="H10" s="877">
        <v>1481765751.4400001</v>
      </c>
      <c r="I10" s="876">
        <v>849193752.75</v>
      </c>
      <c r="J10" s="876">
        <v>176640675.31000003</v>
      </c>
      <c r="K10" s="876">
        <v>8886553214</v>
      </c>
    </row>
    <row r="11" spans="1:28" ht="15.75" thickBot="1" x14ac:dyDescent="0.25">
      <c r="B11" s="77" t="s">
        <v>552</v>
      </c>
      <c r="C11" s="878">
        <v>88199471703.380005</v>
      </c>
      <c r="D11" s="878">
        <v>410541555307.14001</v>
      </c>
      <c r="E11" s="878">
        <v>74211841646.569992</v>
      </c>
      <c r="F11" s="878">
        <v>484753396953.71002</v>
      </c>
      <c r="G11" s="878">
        <v>0</v>
      </c>
      <c r="H11" s="878">
        <v>122807379929.60997</v>
      </c>
      <c r="I11" s="878">
        <v>46954548318.939995</v>
      </c>
      <c r="J11" s="878">
        <v>3179932812.1100001</v>
      </c>
      <c r="K11" s="878">
        <v>745894729717.75</v>
      </c>
    </row>
    <row r="12" spans="1:28" ht="15.75" thickBot="1" x14ac:dyDescent="0.25">
      <c r="A12" s="78"/>
      <c r="B12" s="70" t="s">
        <v>526</v>
      </c>
      <c r="C12" s="879"/>
      <c r="D12" s="879"/>
      <c r="E12" s="879"/>
      <c r="F12" s="879"/>
      <c r="G12" s="879"/>
      <c r="H12" s="880"/>
      <c r="I12" s="879"/>
      <c r="J12" s="879"/>
      <c r="K12" s="879"/>
    </row>
    <row r="13" spans="1:28" ht="15" x14ac:dyDescent="0.2">
      <c r="B13" s="74" t="s">
        <v>466</v>
      </c>
      <c r="C13" s="876">
        <v>14720958662.190001</v>
      </c>
      <c r="D13" s="876">
        <v>6191517580.2600002</v>
      </c>
      <c r="E13" s="876">
        <v>3374855977.7200003</v>
      </c>
      <c r="F13" s="876">
        <v>9566373557.9799995</v>
      </c>
      <c r="G13" s="876">
        <v>0</v>
      </c>
      <c r="H13" s="877">
        <v>9749373532.9299984</v>
      </c>
      <c r="I13" s="876">
        <v>29939898.57</v>
      </c>
      <c r="J13" s="876">
        <v>20152821.719999999</v>
      </c>
      <c r="K13" s="876">
        <v>34086798473.389999</v>
      </c>
    </row>
    <row r="14" spans="1:28" ht="15" x14ac:dyDescent="0.2">
      <c r="B14" s="74" t="s">
        <v>549</v>
      </c>
      <c r="C14" s="876">
        <v>163823932.66000003</v>
      </c>
      <c r="D14" s="876">
        <v>3211007298.2200003</v>
      </c>
      <c r="E14" s="876">
        <v>814107415.58000004</v>
      </c>
      <c r="F14" s="876">
        <v>4025114713.8000002</v>
      </c>
      <c r="G14" s="876">
        <v>0</v>
      </c>
      <c r="H14" s="877">
        <v>22.82</v>
      </c>
      <c r="I14" s="876">
        <v>16180043.139999997</v>
      </c>
      <c r="J14" s="876">
        <v>119198440.32999997</v>
      </c>
      <c r="K14" s="876">
        <v>4324317152.75</v>
      </c>
    </row>
    <row r="15" spans="1:28" ht="30" x14ac:dyDescent="0.2">
      <c r="B15" s="79" t="s">
        <v>550</v>
      </c>
      <c r="C15" s="876">
        <v>38582693.520000003</v>
      </c>
      <c r="D15" s="876">
        <v>855972344.43000019</v>
      </c>
      <c r="E15" s="876">
        <v>193069740.02000001</v>
      </c>
      <c r="F15" s="876">
        <v>1049042084.4500002</v>
      </c>
      <c r="G15" s="876">
        <v>0</v>
      </c>
      <c r="H15" s="877">
        <v>0</v>
      </c>
      <c r="I15" s="876">
        <v>4453757.1500000004</v>
      </c>
      <c r="J15" s="876">
        <v>28286001.539999995</v>
      </c>
      <c r="K15" s="876">
        <v>1120364536.6600001</v>
      </c>
    </row>
    <row r="16" spans="1:28" ht="15" x14ac:dyDescent="0.2">
      <c r="B16" s="74" t="s">
        <v>548</v>
      </c>
      <c r="C16" s="876">
        <v>168162.32</v>
      </c>
      <c r="D16" s="876">
        <v>3336579.9</v>
      </c>
      <c r="E16" s="876">
        <v>1036702.65</v>
      </c>
      <c r="F16" s="876">
        <v>4373282.55</v>
      </c>
      <c r="G16" s="876">
        <v>0</v>
      </c>
      <c r="H16" s="877">
        <v>176.99</v>
      </c>
      <c r="I16" s="876">
        <v>1096478.3800000001</v>
      </c>
      <c r="J16" s="876">
        <v>154439.87</v>
      </c>
      <c r="K16" s="876">
        <v>5792540.1100000003</v>
      </c>
    </row>
    <row r="17" spans="1:11" ht="15.75" thickBot="1" x14ac:dyDescent="0.25">
      <c r="B17" s="74" t="s">
        <v>524</v>
      </c>
      <c r="C17" s="876">
        <v>1452938032.24</v>
      </c>
      <c r="D17" s="876">
        <v>3698320848.4700003</v>
      </c>
      <c r="E17" s="876">
        <v>1004125956.0700001</v>
      </c>
      <c r="F17" s="876">
        <v>4702446804.54</v>
      </c>
      <c r="G17" s="876">
        <v>0</v>
      </c>
      <c r="H17" s="877">
        <v>4341767395.2800007</v>
      </c>
      <c r="I17" s="876">
        <v>138968914.82999998</v>
      </c>
      <c r="J17" s="876">
        <v>147200027.55000001</v>
      </c>
      <c r="K17" s="876">
        <v>10783321174.440001</v>
      </c>
    </row>
    <row r="18" spans="1:11" ht="15.75" thickBot="1" x14ac:dyDescent="0.25">
      <c r="B18" s="77" t="s">
        <v>553</v>
      </c>
      <c r="C18" s="878">
        <v>16376471482.93</v>
      </c>
      <c r="D18" s="878">
        <v>13960154651.279999</v>
      </c>
      <c r="E18" s="878">
        <v>5387195792.04</v>
      </c>
      <c r="F18" s="878">
        <v>19347350443.32</v>
      </c>
      <c r="G18" s="878">
        <v>0</v>
      </c>
      <c r="H18" s="878">
        <v>14091141128.019999</v>
      </c>
      <c r="I18" s="878">
        <v>190639092.06999999</v>
      </c>
      <c r="J18" s="878">
        <v>314991731.00999999</v>
      </c>
      <c r="K18" s="878">
        <v>50320593877.349998</v>
      </c>
    </row>
    <row r="19" spans="1:11" ht="15.75" thickBot="1" x14ac:dyDescent="0.25">
      <c r="A19" s="80"/>
      <c r="B19" s="81" t="s">
        <v>533</v>
      </c>
      <c r="C19" s="878">
        <v>104575943186.31</v>
      </c>
      <c r="D19" s="878">
        <v>424501709958.42004</v>
      </c>
      <c r="E19" s="878">
        <v>79599037438.609985</v>
      </c>
      <c r="F19" s="878">
        <v>504100747397.03003</v>
      </c>
      <c r="G19" s="878">
        <v>0</v>
      </c>
      <c r="H19" s="878">
        <v>136898521057.62997</v>
      </c>
      <c r="I19" s="878">
        <v>47145187411.009995</v>
      </c>
      <c r="J19" s="878">
        <v>3494924543.1199999</v>
      </c>
      <c r="K19" s="878">
        <v>796215323595.1001</v>
      </c>
    </row>
    <row r="20" spans="1:11" ht="15" x14ac:dyDescent="0.2">
      <c r="A20" s="69"/>
      <c r="B20" s="70" t="s">
        <v>452</v>
      </c>
      <c r="C20" s="876"/>
      <c r="D20" s="876"/>
      <c r="E20" s="876"/>
      <c r="F20" s="876"/>
      <c r="G20" s="876"/>
      <c r="H20" s="876"/>
      <c r="I20" s="876"/>
      <c r="J20" s="876"/>
      <c r="K20" s="876"/>
    </row>
    <row r="21" spans="1:11" ht="15" x14ac:dyDescent="0.2">
      <c r="A21" s="82"/>
      <c r="B21" s="83" t="s">
        <v>453</v>
      </c>
      <c r="C21" s="876"/>
      <c r="D21" s="876"/>
      <c r="E21" s="876"/>
      <c r="F21" s="876"/>
      <c r="G21" s="876"/>
      <c r="H21" s="876"/>
      <c r="I21" s="876"/>
      <c r="J21" s="876"/>
      <c r="K21" s="876"/>
    </row>
    <row r="22" spans="1:11" ht="15" x14ac:dyDescent="0.2">
      <c r="B22" s="84" t="s">
        <v>534</v>
      </c>
      <c r="C22" s="876">
        <v>13615148275.069998</v>
      </c>
      <c r="D22" s="876">
        <v>195129264453.51001</v>
      </c>
      <c r="E22" s="876">
        <v>61683465506.240005</v>
      </c>
      <c r="F22" s="876">
        <v>256812729959.75</v>
      </c>
      <c r="G22" s="876"/>
      <c r="H22" s="876">
        <v>1530100848.9499998</v>
      </c>
      <c r="I22" s="876">
        <v>6577837025.1199999</v>
      </c>
      <c r="J22" s="876">
        <v>8983405073.7999992</v>
      </c>
      <c r="K22" s="876">
        <v>287519221182.69</v>
      </c>
    </row>
    <row r="23" spans="1:11" ht="15" x14ac:dyDescent="0.2">
      <c r="B23" s="82" t="s">
        <v>462</v>
      </c>
      <c r="C23" s="876">
        <v>4247751652.4400005</v>
      </c>
      <c r="D23" s="876">
        <v>65027232328.490021</v>
      </c>
      <c r="E23" s="876">
        <v>20332332688.73</v>
      </c>
      <c r="F23" s="876">
        <v>85359565017.220016</v>
      </c>
      <c r="G23" s="876"/>
      <c r="H23" s="876">
        <v>18184977.27</v>
      </c>
      <c r="I23" s="876">
        <v>398865519.39999998</v>
      </c>
      <c r="J23" s="876">
        <v>2966644435.7600002</v>
      </c>
      <c r="K23" s="876">
        <v>92991011602.090027</v>
      </c>
    </row>
    <row r="24" spans="1:11" ht="15.75" thickBot="1" x14ac:dyDescent="0.25">
      <c r="A24" s="74"/>
      <c r="B24" s="74" t="s">
        <v>114</v>
      </c>
      <c r="C24" s="876">
        <v>2893371514.8600001</v>
      </c>
      <c r="D24" s="876">
        <v>54241096575.900002</v>
      </c>
      <c r="E24" s="876">
        <v>17952559329.360004</v>
      </c>
      <c r="F24" s="876">
        <v>72193655905.26001</v>
      </c>
      <c r="G24" s="876"/>
      <c r="H24" s="876">
        <v>86878410.320000008</v>
      </c>
      <c r="I24" s="876">
        <v>17584511792.66</v>
      </c>
      <c r="J24" s="876">
        <v>2675016420.5699997</v>
      </c>
      <c r="K24" s="876">
        <v>95433434043.670013</v>
      </c>
    </row>
    <row r="25" spans="1:11" ht="15.75" thickBot="1" x14ac:dyDescent="0.25">
      <c r="A25" s="74"/>
      <c r="B25" s="77" t="s">
        <v>554</v>
      </c>
      <c r="C25" s="878">
        <v>20756271442.369999</v>
      </c>
      <c r="D25" s="878">
        <v>314397593357.90002</v>
      </c>
      <c r="E25" s="878">
        <v>99968357524.330002</v>
      </c>
      <c r="F25" s="878">
        <v>414365950882.23004</v>
      </c>
      <c r="G25" s="878"/>
      <c r="H25" s="878">
        <v>1635164236.5399997</v>
      </c>
      <c r="I25" s="878">
        <v>24561214337.18</v>
      </c>
      <c r="J25" s="878">
        <v>14625065930.129999</v>
      </c>
      <c r="K25" s="878">
        <v>475943666828.45001</v>
      </c>
    </row>
    <row r="26" spans="1:11" ht="15" x14ac:dyDescent="0.2">
      <c r="A26" s="79"/>
      <c r="B26" s="85" t="s">
        <v>536</v>
      </c>
      <c r="C26" s="876"/>
      <c r="D26" s="876"/>
      <c r="E26" s="876"/>
      <c r="F26" s="876"/>
      <c r="G26" s="876"/>
      <c r="H26" s="876"/>
      <c r="I26" s="876"/>
      <c r="J26" s="876"/>
      <c r="K26" s="876"/>
    </row>
    <row r="27" spans="1:11" ht="15" x14ac:dyDescent="0.2">
      <c r="A27" s="79"/>
      <c r="B27" s="79" t="s">
        <v>455</v>
      </c>
      <c r="C27" s="881">
        <v>0</v>
      </c>
      <c r="D27" s="882">
        <v>0</v>
      </c>
      <c r="E27" s="882">
        <v>0</v>
      </c>
      <c r="F27" s="882">
        <v>0</v>
      </c>
      <c r="G27" s="882"/>
      <c r="H27" s="881">
        <v>0</v>
      </c>
      <c r="I27" s="881">
        <v>0</v>
      </c>
      <c r="J27" s="881">
        <v>0</v>
      </c>
      <c r="K27" s="876">
        <v>0</v>
      </c>
    </row>
    <row r="28" spans="1:11" ht="15" x14ac:dyDescent="0.2">
      <c r="A28" s="79"/>
      <c r="B28" s="79" t="s">
        <v>528</v>
      </c>
      <c r="C28" s="876">
        <v>8838858.7699999996</v>
      </c>
      <c r="D28" s="876">
        <v>2372962395.3799996</v>
      </c>
      <c r="E28" s="876">
        <v>44357672.170000002</v>
      </c>
      <c r="F28" s="876">
        <v>2417320067.5499997</v>
      </c>
      <c r="G28" s="876"/>
      <c r="H28" s="876">
        <v>1099.3800000000001</v>
      </c>
      <c r="I28" s="876">
        <v>239292976.25</v>
      </c>
      <c r="J28" s="876">
        <v>6517455.6500000004</v>
      </c>
      <c r="K28" s="876">
        <v>2671970457.5999999</v>
      </c>
    </row>
    <row r="29" spans="1:11" ht="15" x14ac:dyDescent="0.2">
      <c r="A29" s="82"/>
      <c r="B29" s="82" t="s">
        <v>456</v>
      </c>
      <c r="C29" s="876">
        <v>21977669327.959999</v>
      </c>
      <c r="D29" s="876">
        <v>121074604202.21002</v>
      </c>
      <c r="E29" s="876">
        <v>30718737189.979996</v>
      </c>
      <c r="F29" s="876">
        <v>151793341392.19</v>
      </c>
      <c r="G29" s="876"/>
      <c r="H29" s="876">
        <v>17692364505.970001</v>
      </c>
      <c r="I29" s="876">
        <v>3307826207.6799998</v>
      </c>
      <c r="J29" s="876">
        <v>4473360227.2799988</v>
      </c>
      <c r="K29" s="876">
        <v>199244561661.07999</v>
      </c>
    </row>
    <row r="30" spans="1:11" ht="15" x14ac:dyDescent="0.2">
      <c r="A30" s="82"/>
      <c r="B30" s="82" t="s">
        <v>585</v>
      </c>
      <c r="C30" s="876">
        <v>0</v>
      </c>
      <c r="D30" s="876">
        <v>0</v>
      </c>
      <c r="E30" s="876">
        <v>0</v>
      </c>
      <c r="F30" s="876">
        <v>0</v>
      </c>
      <c r="G30" s="876"/>
      <c r="H30" s="876">
        <v>0</v>
      </c>
      <c r="I30" s="876">
        <v>0</v>
      </c>
      <c r="J30" s="876">
        <v>0</v>
      </c>
      <c r="K30" s="876">
        <v>0</v>
      </c>
    </row>
    <row r="31" spans="1:11" ht="15" x14ac:dyDescent="0.2">
      <c r="A31" s="82"/>
      <c r="B31" s="82" t="s">
        <v>535</v>
      </c>
      <c r="C31" s="876">
        <v>811388.38</v>
      </c>
      <c r="D31" s="876">
        <v>13651922.01</v>
      </c>
      <c r="E31" s="876">
        <v>4091868.6</v>
      </c>
      <c r="F31" s="876">
        <v>17743790.609999999</v>
      </c>
      <c r="G31" s="876"/>
      <c r="H31" s="876">
        <v>73.930000000000007</v>
      </c>
      <c r="I31" s="876">
        <v>843207.35000000009</v>
      </c>
      <c r="J31" s="876">
        <v>601539.73</v>
      </c>
      <c r="K31" s="876">
        <v>20000000</v>
      </c>
    </row>
    <row r="32" spans="1:11" ht="18" customHeight="1" thickBot="1" x14ac:dyDescent="0.25">
      <c r="A32" s="82"/>
      <c r="B32" s="82" t="s">
        <v>537</v>
      </c>
      <c r="C32" s="876">
        <v>3350122.26</v>
      </c>
      <c r="D32" s="876">
        <v>54482477.850000001</v>
      </c>
      <c r="E32" s="876">
        <v>17005057.68</v>
      </c>
      <c r="F32" s="876">
        <v>71487535.530000001</v>
      </c>
      <c r="G32" s="876"/>
      <c r="H32" s="876">
        <v>168.05</v>
      </c>
      <c r="I32" s="876">
        <v>4060110.65</v>
      </c>
      <c r="J32" s="876">
        <v>2500324.84</v>
      </c>
      <c r="K32" s="876">
        <v>81398261.330000013</v>
      </c>
    </row>
    <row r="33" spans="1:19" ht="30.75" thickBot="1" x14ac:dyDescent="0.25">
      <c r="A33" s="82"/>
      <c r="B33" s="66" t="s">
        <v>556</v>
      </c>
      <c r="C33" s="878">
        <v>21990669697.369999</v>
      </c>
      <c r="D33" s="878">
        <v>123515700997.45003</v>
      </c>
      <c r="E33" s="878">
        <v>30784191788.429993</v>
      </c>
      <c r="F33" s="878">
        <v>154299892785.88</v>
      </c>
      <c r="G33" s="878"/>
      <c r="H33" s="878">
        <v>17692365847.330002</v>
      </c>
      <c r="I33" s="878">
        <v>3552022501.9299998</v>
      </c>
      <c r="J33" s="878">
        <v>4482979547.4999981</v>
      </c>
      <c r="K33" s="878">
        <v>202017930380.01001</v>
      </c>
    </row>
    <row r="34" spans="1:19" ht="15" x14ac:dyDescent="0.2">
      <c r="A34" s="87"/>
      <c r="B34" s="88" t="s">
        <v>457</v>
      </c>
      <c r="C34" s="876"/>
      <c r="D34" s="876"/>
      <c r="E34" s="876"/>
      <c r="F34" s="876"/>
      <c r="G34" s="876"/>
      <c r="H34" s="876"/>
      <c r="I34" s="876"/>
      <c r="J34" s="876"/>
      <c r="K34" s="876"/>
    </row>
    <row r="35" spans="1:19" ht="30" x14ac:dyDescent="0.2">
      <c r="A35" s="87"/>
      <c r="B35" s="89" t="s">
        <v>458</v>
      </c>
      <c r="C35" s="876">
        <v>1724042605.98</v>
      </c>
      <c r="D35" s="876">
        <v>15728936618.77</v>
      </c>
      <c r="E35" s="876">
        <v>1184103080.3699999</v>
      </c>
      <c r="F35" s="876">
        <v>16913039699.139999</v>
      </c>
      <c r="G35" s="876"/>
      <c r="H35" s="876">
        <v>1620794264.1000004</v>
      </c>
      <c r="I35" s="876">
        <v>989299299.08000016</v>
      </c>
      <c r="J35" s="876">
        <v>93368852.689999998</v>
      </c>
      <c r="K35" s="876">
        <v>21340544720.990002</v>
      </c>
    </row>
    <row r="36" spans="1:19" ht="15" x14ac:dyDescent="0.2">
      <c r="A36" s="87"/>
      <c r="B36" s="87" t="s">
        <v>459</v>
      </c>
      <c r="C36" s="876">
        <v>40086599022.450005</v>
      </c>
      <c r="D36" s="876">
        <v>6340071443.29</v>
      </c>
      <c r="E36" s="876">
        <v>5237605438.0299997</v>
      </c>
      <c r="F36" s="876">
        <v>11577676881.32</v>
      </c>
      <c r="G36" s="876"/>
      <c r="H36" s="876">
        <v>8372602095.5100002</v>
      </c>
      <c r="I36" s="876">
        <v>1181979407.0599999</v>
      </c>
      <c r="J36" s="876">
        <v>0</v>
      </c>
      <c r="K36" s="876">
        <v>61218857406.340004</v>
      </c>
    </row>
    <row r="37" spans="1:19" ht="15" x14ac:dyDescent="0.2">
      <c r="A37" s="87"/>
      <c r="B37" s="87" t="s">
        <v>460</v>
      </c>
      <c r="C37" s="876">
        <v>149365699.01999998</v>
      </c>
      <c r="D37" s="876">
        <v>14744898652.370001</v>
      </c>
      <c r="E37" s="876">
        <v>993924277.87000024</v>
      </c>
      <c r="F37" s="876">
        <v>15738822930.240002</v>
      </c>
      <c r="G37" s="876"/>
      <c r="H37" s="882">
        <v>1125230.0700000003</v>
      </c>
      <c r="I37" s="876">
        <v>2302197.0700000003</v>
      </c>
      <c r="J37" s="876">
        <v>148796462.19000003</v>
      </c>
      <c r="K37" s="876">
        <v>16040412518.590002</v>
      </c>
    </row>
    <row r="38" spans="1:19" ht="30" x14ac:dyDescent="0.2">
      <c r="A38" s="87"/>
      <c r="B38" s="89" t="s">
        <v>580</v>
      </c>
      <c r="C38" s="876"/>
      <c r="D38" s="876"/>
      <c r="E38" s="876"/>
      <c r="F38" s="876"/>
      <c r="G38" s="876"/>
      <c r="H38" s="876"/>
      <c r="I38" s="876"/>
      <c r="J38" s="876"/>
      <c r="K38" s="876"/>
    </row>
    <row r="39" spans="1:19" ht="15.75" thickBot="1" x14ac:dyDescent="0.25">
      <c r="A39" s="87"/>
      <c r="B39" s="87" t="s">
        <v>228</v>
      </c>
      <c r="C39" s="876">
        <v>428699512.32999992</v>
      </c>
      <c r="D39" s="876">
        <v>1229509150.6300001</v>
      </c>
      <c r="E39" s="876">
        <v>354726801.75999999</v>
      </c>
      <c r="F39" s="876">
        <v>1584235952.3900001</v>
      </c>
      <c r="G39" s="876"/>
      <c r="H39" s="876">
        <v>1149903295.4100001</v>
      </c>
      <c r="I39" s="876">
        <v>119011144.95</v>
      </c>
      <c r="J39" s="876">
        <v>52160012.880000003</v>
      </c>
      <c r="K39" s="876">
        <v>3334009917.96</v>
      </c>
    </row>
    <row r="40" spans="1:19" ht="15.75" thickBot="1" x14ac:dyDescent="0.25">
      <c r="A40" s="87"/>
      <c r="B40" s="88" t="s">
        <v>555</v>
      </c>
      <c r="C40" s="878">
        <v>42388706839.780006</v>
      </c>
      <c r="D40" s="878">
        <v>38043415865.059998</v>
      </c>
      <c r="E40" s="878">
        <v>7770359598.0299997</v>
      </c>
      <c r="F40" s="878">
        <v>45813775463.089996</v>
      </c>
      <c r="G40" s="878"/>
      <c r="H40" s="878">
        <v>11144424885.09</v>
      </c>
      <c r="I40" s="878">
        <v>2292592048.1599998</v>
      </c>
      <c r="J40" s="878">
        <v>294325327.76000005</v>
      </c>
      <c r="K40" s="878">
        <v>101933824563.88</v>
      </c>
    </row>
    <row r="41" spans="1:19" ht="15.75" thickBot="1" x14ac:dyDescent="0.25">
      <c r="A41" s="87"/>
      <c r="B41" s="81" t="s">
        <v>557</v>
      </c>
      <c r="C41" s="878">
        <v>85135647979.520004</v>
      </c>
      <c r="D41" s="878">
        <v>475956710220.41003</v>
      </c>
      <c r="E41" s="878">
        <v>138522908910.79001</v>
      </c>
      <c r="F41" s="878">
        <v>614479619131.20007</v>
      </c>
      <c r="G41" s="878"/>
      <c r="H41" s="878">
        <v>30471954968.960003</v>
      </c>
      <c r="I41" s="878">
        <v>30405828887.27</v>
      </c>
      <c r="J41" s="878">
        <v>19402370805.389996</v>
      </c>
      <c r="K41" s="878">
        <v>779895421772.34009</v>
      </c>
    </row>
    <row r="42" spans="1:19" ht="15.75" thickBot="1" x14ac:dyDescent="0.25">
      <c r="A42" s="90"/>
      <c r="B42" s="91" t="s">
        <v>558</v>
      </c>
      <c r="C42" s="883">
        <f>+C19-C41</f>
        <v>19440295206.789993</v>
      </c>
      <c r="D42" s="883">
        <f t="shared" ref="D42:K42" si="0">+D19-D41</f>
        <v>-51455000261.98999</v>
      </c>
      <c r="E42" s="883">
        <f t="shared" si="0"/>
        <v>-58923871472.180023</v>
      </c>
      <c r="F42" s="883">
        <f t="shared" si="0"/>
        <v>-110378871734.17004</v>
      </c>
      <c r="G42" s="883"/>
      <c r="H42" s="883">
        <f t="shared" si="0"/>
        <v>106426566088.66997</v>
      </c>
      <c r="I42" s="883">
        <f t="shared" si="0"/>
        <v>16739358523.739994</v>
      </c>
      <c r="J42" s="883">
        <f t="shared" si="0"/>
        <v>-15907446262.269997</v>
      </c>
      <c r="K42" s="883">
        <f t="shared" si="0"/>
        <v>16319901822.76001</v>
      </c>
    </row>
    <row r="43" spans="1:19" ht="15.75" thickTop="1" x14ac:dyDescent="0.2">
      <c r="A43" s="93"/>
      <c r="B43" s="925" t="s">
        <v>515</v>
      </c>
      <c r="C43" s="925"/>
      <c r="D43" s="925"/>
      <c r="E43" s="925"/>
      <c r="F43" s="925"/>
      <c r="G43" s="925"/>
      <c r="H43" s="925"/>
      <c r="I43" s="925"/>
      <c r="J43" s="925"/>
      <c r="K43" s="925"/>
    </row>
    <row r="44" spans="1:19" ht="15" x14ac:dyDescent="0.2">
      <c r="A44" s="93"/>
      <c r="B44" s="29"/>
      <c r="C44" s="29"/>
      <c r="D44" s="94"/>
      <c r="E44" s="94"/>
      <c r="F44" s="29"/>
      <c r="G44" s="29"/>
      <c r="H44" s="29"/>
      <c r="I44" s="29"/>
      <c r="J44" s="29"/>
      <c r="K44" s="29"/>
    </row>
    <row r="45" spans="1:19" ht="15" x14ac:dyDescent="0.2">
      <c r="A45" s="93"/>
      <c r="B45" s="29"/>
      <c r="C45" s="95"/>
      <c r="D45" s="95"/>
      <c r="E45" s="95"/>
      <c r="F45" s="95"/>
      <c r="G45" s="95"/>
      <c r="H45" s="95"/>
      <c r="I45" s="95"/>
      <c r="J45" s="95"/>
      <c r="K45" s="95"/>
    </row>
    <row r="46" spans="1:19" ht="16.5" x14ac:dyDescent="0.3">
      <c r="A46" s="93"/>
      <c r="C46" s="39"/>
      <c r="D46" s="39"/>
      <c r="E46" s="39"/>
      <c r="F46" s="39"/>
      <c r="G46" s="39"/>
      <c r="H46" s="39"/>
      <c r="I46" s="38"/>
      <c r="J46" s="38"/>
      <c r="K46" s="40"/>
      <c r="L46" s="38"/>
    </row>
    <row r="47" spans="1:19" ht="18.75" thickBot="1" x14ac:dyDescent="0.25">
      <c r="A47" s="856"/>
      <c r="B47" s="926" t="s">
        <v>1339</v>
      </c>
      <c r="C47" s="926"/>
      <c r="D47" s="926"/>
      <c r="E47" s="926"/>
      <c r="F47" s="926"/>
      <c r="G47" s="926"/>
      <c r="H47" s="926"/>
      <c r="I47" s="926"/>
      <c r="J47" s="926"/>
      <c r="K47" s="926"/>
      <c r="L47" s="926"/>
      <c r="M47" s="848"/>
      <c r="N47" s="848"/>
      <c r="O47" s="848"/>
      <c r="P47" s="848"/>
      <c r="Q47" s="848"/>
      <c r="R47" s="848"/>
      <c r="S47" s="848"/>
    </row>
    <row r="48" spans="1:19" s="848" customFormat="1" ht="19.5" thickTop="1" thickBot="1" x14ac:dyDescent="0.25">
      <c r="A48" s="8"/>
      <c r="B48" s="927" t="s">
        <v>574</v>
      </c>
      <c r="C48" s="928" t="s">
        <v>18</v>
      </c>
      <c r="D48" s="929" t="s">
        <v>465</v>
      </c>
      <c r="E48" s="929"/>
      <c r="F48" s="619"/>
      <c r="G48" s="619"/>
      <c r="H48" s="929" t="s">
        <v>526</v>
      </c>
      <c r="I48" s="929"/>
      <c r="J48" s="929"/>
      <c r="K48" s="929"/>
      <c r="L48" s="929"/>
      <c r="M48" s="8"/>
      <c r="N48" s="8"/>
      <c r="O48" s="8"/>
      <c r="P48" s="8"/>
      <c r="Q48" s="8"/>
      <c r="R48" s="8"/>
      <c r="S48" s="8"/>
    </row>
    <row r="49" spans="1:19" s="848" customFormat="1" ht="76.5" thickTop="1" thickBot="1" x14ac:dyDescent="0.25">
      <c r="A49" s="8"/>
      <c r="B49" s="927"/>
      <c r="C49" s="928"/>
      <c r="D49" s="175" t="s">
        <v>523</v>
      </c>
      <c r="E49" s="175" t="s">
        <v>464</v>
      </c>
      <c r="F49" s="175"/>
      <c r="G49" s="175"/>
      <c r="H49" s="175" t="s">
        <v>466</v>
      </c>
      <c r="I49" s="175" t="s">
        <v>549</v>
      </c>
      <c r="J49" s="175" t="s">
        <v>550</v>
      </c>
      <c r="K49" s="175" t="s">
        <v>548</v>
      </c>
      <c r="L49" s="175" t="s">
        <v>524</v>
      </c>
      <c r="M49" s="8"/>
      <c r="N49" s="8"/>
      <c r="O49" s="8"/>
      <c r="P49" s="8"/>
      <c r="Q49" s="8"/>
      <c r="R49" s="8"/>
      <c r="S49" s="8"/>
    </row>
    <row r="50" spans="1:19" ht="15.75" thickTop="1" x14ac:dyDescent="0.3">
      <c r="B50" s="42"/>
      <c r="C50" s="42"/>
      <c r="D50" s="42"/>
      <c r="E50" s="42"/>
      <c r="F50" s="42"/>
      <c r="G50" s="42"/>
      <c r="H50" s="42"/>
      <c r="I50" s="42"/>
      <c r="J50" s="42"/>
      <c r="K50" s="43"/>
      <c r="L50" s="42"/>
    </row>
    <row r="51" spans="1:19" ht="15" x14ac:dyDescent="0.3">
      <c r="B51" s="42" t="s">
        <v>359</v>
      </c>
      <c r="C51" s="44">
        <f>+SUM(D51:L51)</f>
        <v>796215324</v>
      </c>
      <c r="D51" s="44">
        <f>+SUM(D52:D87)</f>
        <v>737008177</v>
      </c>
      <c r="E51" s="44">
        <f t="shared" ref="E51:L51" si="1">+SUM(E52:E87)</f>
        <v>8886553</v>
      </c>
      <c r="F51" s="44"/>
      <c r="G51" s="44">
        <f t="shared" si="1"/>
        <v>0</v>
      </c>
      <c r="H51" s="44">
        <f t="shared" si="1"/>
        <v>34086798</v>
      </c>
      <c r="I51" s="44">
        <f t="shared" si="1"/>
        <v>4324317</v>
      </c>
      <c r="J51" s="44">
        <f t="shared" si="1"/>
        <v>1120365</v>
      </c>
      <c r="K51" s="44">
        <f t="shared" si="1"/>
        <v>5793</v>
      </c>
      <c r="L51" s="44">
        <f t="shared" si="1"/>
        <v>10783321</v>
      </c>
    </row>
    <row r="52" spans="1:19" ht="15" x14ac:dyDescent="0.3">
      <c r="B52" s="42" t="s">
        <v>19</v>
      </c>
      <c r="C52" s="46">
        <f t="shared" ref="C52:C87" si="2">+SUM(D52:L52)</f>
        <v>11221477</v>
      </c>
      <c r="D52" s="46">
        <v>11118077</v>
      </c>
      <c r="E52" s="46">
        <v>1360</v>
      </c>
      <c r="F52" s="46"/>
      <c r="G52" s="46"/>
      <c r="H52" s="46">
        <v>1500</v>
      </c>
      <c r="I52" s="46">
        <v>28264</v>
      </c>
      <c r="J52" s="46">
        <v>7149</v>
      </c>
      <c r="K52" s="46">
        <v>0</v>
      </c>
      <c r="L52" s="46">
        <v>65127</v>
      </c>
    </row>
    <row r="53" spans="1:19" ht="15" x14ac:dyDescent="0.3">
      <c r="B53" s="42" t="s">
        <v>570</v>
      </c>
      <c r="C53" s="46">
        <f t="shared" si="2"/>
        <v>38290178</v>
      </c>
      <c r="D53" s="46">
        <v>38004327</v>
      </c>
      <c r="E53" s="46">
        <v>33582</v>
      </c>
      <c r="F53" s="46"/>
      <c r="G53" s="46"/>
      <c r="H53" s="46">
        <v>5339</v>
      </c>
      <c r="I53" s="46">
        <v>100789</v>
      </c>
      <c r="J53" s="46">
        <v>24401</v>
      </c>
      <c r="K53" s="46">
        <v>0</v>
      </c>
      <c r="L53" s="46">
        <v>121740</v>
      </c>
    </row>
    <row r="54" spans="1:19" ht="15" x14ac:dyDescent="0.3">
      <c r="B54" s="42" t="s">
        <v>21</v>
      </c>
      <c r="C54" s="46">
        <f t="shared" si="2"/>
        <v>7577983</v>
      </c>
      <c r="D54" s="46">
        <v>7458829</v>
      </c>
      <c r="E54" s="46">
        <v>13995</v>
      </c>
      <c r="F54" s="46"/>
      <c r="G54" s="46"/>
      <c r="H54" s="46">
        <v>1182</v>
      </c>
      <c r="I54" s="46">
        <v>43996</v>
      </c>
      <c r="J54" s="46">
        <v>4297</v>
      </c>
      <c r="K54" s="46">
        <v>0</v>
      </c>
      <c r="L54" s="46">
        <v>55684</v>
      </c>
    </row>
    <row r="55" spans="1:19" ht="15" x14ac:dyDescent="0.3">
      <c r="B55" s="42" t="s">
        <v>22</v>
      </c>
      <c r="C55" s="46">
        <f t="shared" si="2"/>
        <v>5718711</v>
      </c>
      <c r="D55" s="46">
        <v>5652181</v>
      </c>
      <c r="E55" s="46">
        <v>5068</v>
      </c>
      <c r="F55" s="46"/>
      <c r="G55" s="46"/>
      <c r="H55" s="46">
        <v>1133</v>
      </c>
      <c r="I55" s="46">
        <v>16094</v>
      </c>
      <c r="J55" s="46">
        <v>7145</v>
      </c>
      <c r="K55" s="46">
        <v>0</v>
      </c>
      <c r="L55" s="46">
        <v>37090</v>
      </c>
    </row>
    <row r="56" spans="1:19" ht="15" x14ac:dyDescent="0.3">
      <c r="B56" s="42" t="s">
        <v>23</v>
      </c>
      <c r="C56" s="46">
        <f t="shared" si="2"/>
        <v>30419300</v>
      </c>
      <c r="D56" s="46">
        <v>29882454</v>
      </c>
      <c r="E56" s="46">
        <v>70136</v>
      </c>
      <c r="F56" s="46"/>
      <c r="G56" s="46"/>
      <c r="H56" s="46">
        <v>5399</v>
      </c>
      <c r="I56" s="46">
        <v>304277</v>
      </c>
      <c r="J56" s="46">
        <v>29795</v>
      </c>
      <c r="K56" s="46">
        <v>0</v>
      </c>
      <c r="L56" s="46">
        <v>127239</v>
      </c>
    </row>
    <row r="57" spans="1:19" ht="15" x14ac:dyDescent="0.3">
      <c r="B57" s="42" t="s">
        <v>24</v>
      </c>
      <c r="C57" s="46">
        <f t="shared" si="2"/>
        <v>4980000</v>
      </c>
      <c r="D57" s="46">
        <v>4886327</v>
      </c>
      <c r="E57" s="46">
        <v>6276</v>
      </c>
      <c r="F57" s="46"/>
      <c r="G57" s="46"/>
      <c r="H57" s="46">
        <v>868</v>
      </c>
      <c r="I57" s="46">
        <v>20637</v>
      </c>
      <c r="J57" s="46">
        <v>12715</v>
      </c>
      <c r="K57" s="46">
        <v>0</v>
      </c>
      <c r="L57" s="46">
        <v>53177</v>
      </c>
    </row>
    <row r="58" spans="1:19" ht="15" x14ac:dyDescent="0.3">
      <c r="B58" s="42" t="s">
        <v>25</v>
      </c>
      <c r="C58" s="46">
        <f t="shared" si="2"/>
        <v>8134302</v>
      </c>
      <c r="D58" s="46">
        <v>7562956</v>
      </c>
      <c r="E58" s="46">
        <v>21342</v>
      </c>
      <c r="F58" s="46"/>
      <c r="G58" s="46"/>
      <c r="H58" s="46">
        <v>2305</v>
      </c>
      <c r="I58" s="46">
        <v>463377</v>
      </c>
      <c r="J58" s="46">
        <v>19201</v>
      </c>
      <c r="K58" s="46">
        <v>0</v>
      </c>
      <c r="L58" s="46">
        <v>65121</v>
      </c>
    </row>
    <row r="59" spans="1:19" ht="15" x14ac:dyDescent="0.3">
      <c r="B59" s="42" t="s">
        <v>26</v>
      </c>
      <c r="C59" s="46">
        <f t="shared" si="2"/>
        <v>32304753</v>
      </c>
      <c r="D59" s="46">
        <v>32004583</v>
      </c>
      <c r="E59" s="46">
        <v>47831</v>
      </c>
      <c r="F59" s="46"/>
      <c r="G59" s="46"/>
      <c r="H59" s="46">
        <v>7970</v>
      </c>
      <c r="I59" s="46">
        <v>69581</v>
      </c>
      <c r="J59" s="46">
        <v>45012</v>
      </c>
      <c r="K59" s="46">
        <v>0</v>
      </c>
      <c r="L59" s="46">
        <v>129776</v>
      </c>
    </row>
    <row r="60" spans="1:19" ht="15" x14ac:dyDescent="0.3">
      <c r="B60" s="42" t="s">
        <v>27</v>
      </c>
      <c r="C60" s="46">
        <f t="shared" si="2"/>
        <v>49156610</v>
      </c>
      <c r="D60" s="46">
        <v>0</v>
      </c>
      <c r="E60" s="46">
        <v>7506322</v>
      </c>
      <c r="F60" s="46"/>
      <c r="G60" s="46"/>
      <c r="H60" s="46">
        <v>33951691</v>
      </c>
      <c r="I60" s="46">
        <v>900614</v>
      </c>
      <c r="J60" s="46">
        <v>203133</v>
      </c>
      <c r="K60" s="46">
        <v>0</v>
      </c>
      <c r="L60" s="46">
        <v>6594850</v>
      </c>
    </row>
    <row r="61" spans="1:19" ht="16.5" x14ac:dyDescent="0.3">
      <c r="B61" s="42" t="s">
        <v>1175</v>
      </c>
      <c r="C61" s="46">
        <f t="shared" si="2"/>
        <v>69822594</v>
      </c>
      <c r="D61" s="46">
        <v>69234629</v>
      </c>
      <c r="E61" s="46">
        <v>23999</v>
      </c>
      <c r="F61" s="46"/>
      <c r="G61" s="46"/>
      <c r="H61" s="46">
        <v>7123</v>
      </c>
      <c r="I61" s="46">
        <v>170810</v>
      </c>
      <c r="J61" s="46">
        <v>56742</v>
      </c>
      <c r="K61" s="46">
        <v>0</v>
      </c>
      <c r="L61" s="46">
        <v>329291</v>
      </c>
    </row>
    <row r="62" spans="1:19" ht="16.5" x14ac:dyDescent="0.3">
      <c r="B62" s="42" t="s">
        <v>1176</v>
      </c>
      <c r="C62" s="46">
        <f t="shared" si="2"/>
        <v>62546931</v>
      </c>
      <c r="D62" s="46">
        <v>61771794</v>
      </c>
      <c r="E62" s="46">
        <v>162172</v>
      </c>
      <c r="F62" s="46"/>
      <c r="G62" s="46"/>
      <c r="H62" s="46">
        <v>8436</v>
      </c>
      <c r="I62" s="46">
        <v>161668</v>
      </c>
      <c r="J62" s="46">
        <v>67328</v>
      </c>
      <c r="K62" s="46">
        <v>0</v>
      </c>
      <c r="L62" s="46">
        <v>375533</v>
      </c>
    </row>
    <row r="63" spans="1:19" ht="15" x14ac:dyDescent="0.3">
      <c r="B63" s="42" t="s">
        <v>28</v>
      </c>
      <c r="C63" s="46">
        <f t="shared" si="2"/>
        <v>7825085</v>
      </c>
      <c r="D63" s="46">
        <v>7698442</v>
      </c>
      <c r="E63" s="46">
        <v>19612</v>
      </c>
      <c r="F63" s="46"/>
      <c r="G63" s="46"/>
      <c r="H63" s="46">
        <v>2147</v>
      </c>
      <c r="I63" s="46">
        <v>29884</v>
      </c>
      <c r="J63" s="46">
        <v>9180</v>
      </c>
      <c r="K63" s="46">
        <v>0</v>
      </c>
      <c r="L63" s="46">
        <v>65820</v>
      </c>
    </row>
    <row r="64" spans="1:19" ht="15" x14ac:dyDescent="0.3">
      <c r="B64" s="42" t="s">
        <v>29</v>
      </c>
      <c r="C64" s="46">
        <f t="shared" si="2"/>
        <v>33799187</v>
      </c>
      <c r="D64" s="46">
        <v>33507127</v>
      </c>
      <c r="E64" s="46">
        <v>41104</v>
      </c>
      <c r="F64" s="46"/>
      <c r="G64" s="46"/>
      <c r="H64" s="46">
        <v>6440</v>
      </c>
      <c r="I64" s="46">
        <v>121441</v>
      </c>
      <c r="J64" s="46">
        <v>29416</v>
      </c>
      <c r="K64" s="46">
        <v>0</v>
      </c>
      <c r="L64" s="46">
        <v>93659</v>
      </c>
    </row>
    <row r="65" spans="2:12" ht="15" x14ac:dyDescent="0.3">
      <c r="B65" s="42" t="s">
        <v>30</v>
      </c>
      <c r="C65" s="46">
        <f t="shared" si="2"/>
        <v>5354897</v>
      </c>
      <c r="D65" s="46">
        <v>5110513</v>
      </c>
      <c r="E65" s="46">
        <v>10780</v>
      </c>
      <c r="F65" s="46"/>
      <c r="G65" s="46"/>
      <c r="H65" s="46">
        <v>3074</v>
      </c>
      <c r="I65" s="46">
        <v>126951</v>
      </c>
      <c r="J65" s="46">
        <v>18727</v>
      </c>
      <c r="K65" s="46">
        <v>0</v>
      </c>
      <c r="L65" s="46">
        <v>84852</v>
      </c>
    </row>
    <row r="66" spans="2:12" ht="15" x14ac:dyDescent="0.3">
      <c r="B66" s="42" t="s">
        <v>31</v>
      </c>
      <c r="C66" s="46">
        <f t="shared" si="2"/>
        <v>9660736</v>
      </c>
      <c r="D66" s="46">
        <v>9538492</v>
      </c>
      <c r="E66" s="46">
        <v>12617</v>
      </c>
      <c r="F66" s="46"/>
      <c r="G66" s="46"/>
      <c r="H66" s="46">
        <v>1739</v>
      </c>
      <c r="I66" s="46">
        <v>35109</v>
      </c>
      <c r="J66" s="46">
        <v>9535</v>
      </c>
      <c r="K66" s="46">
        <v>1488</v>
      </c>
      <c r="L66" s="46">
        <v>61756</v>
      </c>
    </row>
    <row r="67" spans="2:12" ht="15" x14ac:dyDescent="0.3">
      <c r="B67" s="42" t="s">
        <v>32</v>
      </c>
      <c r="C67" s="46">
        <f t="shared" si="2"/>
        <v>63120593</v>
      </c>
      <c r="D67" s="46">
        <v>62473556</v>
      </c>
      <c r="E67" s="46">
        <v>57372</v>
      </c>
      <c r="F67" s="46"/>
      <c r="G67" s="46"/>
      <c r="H67" s="46">
        <v>11394</v>
      </c>
      <c r="I67" s="46">
        <v>243650</v>
      </c>
      <c r="J67" s="46">
        <v>93770</v>
      </c>
      <c r="K67" s="46">
        <v>81</v>
      </c>
      <c r="L67" s="46">
        <v>240770</v>
      </c>
    </row>
    <row r="68" spans="2:12" ht="15" x14ac:dyDescent="0.3">
      <c r="B68" s="42" t="s">
        <v>565</v>
      </c>
      <c r="C68" s="46">
        <f t="shared" si="2"/>
        <v>36031433</v>
      </c>
      <c r="D68" s="46">
        <v>35435525</v>
      </c>
      <c r="E68" s="46">
        <v>133763</v>
      </c>
      <c r="F68" s="46"/>
      <c r="G68" s="46"/>
      <c r="H68" s="46">
        <v>7845</v>
      </c>
      <c r="I68" s="46">
        <v>160317</v>
      </c>
      <c r="J68" s="46">
        <v>50513</v>
      </c>
      <c r="K68" s="46">
        <v>0</v>
      </c>
      <c r="L68" s="46">
        <v>243470</v>
      </c>
    </row>
    <row r="69" spans="2:12" ht="15" x14ac:dyDescent="0.3">
      <c r="B69" s="42" t="s">
        <v>563</v>
      </c>
      <c r="C69" s="46">
        <f t="shared" si="2"/>
        <v>23740387</v>
      </c>
      <c r="D69" s="46">
        <v>23509155</v>
      </c>
      <c r="E69" s="46">
        <v>10565</v>
      </c>
      <c r="F69" s="46"/>
      <c r="G69" s="46"/>
      <c r="H69" s="46">
        <v>4377</v>
      </c>
      <c r="I69" s="46">
        <v>87033</v>
      </c>
      <c r="J69" s="46">
        <v>28185</v>
      </c>
      <c r="K69" s="46">
        <v>0</v>
      </c>
      <c r="L69" s="46">
        <v>101072</v>
      </c>
    </row>
    <row r="70" spans="2:12" ht="15" x14ac:dyDescent="0.3">
      <c r="B70" s="42" t="s">
        <v>33</v>
      </c>
      <c r="C70" s="46">
        <f t="shared" si="2"/>
        <v>14594758</v>
      </c>
      <c r="D70" s="46">
        <v>14333121</v>
      </c>
      <c r="E70" s="46">
        <v>14237</v>
      </c>
      <c r="F70" s="46"/>
      <c r="G70" s="46"/>
      <c r="H70" s="46">
        <v>2545</v>
      </c>
      <c r="I70" s="46">
        <v>122856</v>
      </c>
      <c r="J70" s="46">
        <v>26352</v>
      </c>
      <c r="K70" s="46">
        <v>0</v>
      </c>
      <c r="L70" s="46">
        <v>95647</v>
      </c>
    </row>
    <row r="71" spans="2:12" ht="15" x14ac:dyDescent="0.3">
      <c r="B71" s="42" t="s">
        <v>34</v>
      </c>
      <c r="C71" s="46">
        <f t="shared" si="2"/>
        <v>7624190</v>
      </c>
      <c r="D71" s="46">
        <v>7207894</v>
      </c>
      <c r="E71" s="46">
        <v>318496</v>
      </c>
      <c r="F71" s="46"/>
      <c r="G71" s="46"/>
      <c r="H71" s="46">
        <v>1472</v>
      </c>
      <c r="I71" s="46">
        <v>31813</v>
      </c>
      <c r="J71" s="46">
        <v>8256</v>
      </c>
      <c r="K71" s="46">
        <v>0</v>
      </c>
      <c r="L71" s="46">
        <v>56259</v>
      </c>
    </row>
    <row r="72" spans="2:12" ht="15" x14ac:dyDescent="0.3">
      <c r="B72" s="42" t="s">
        <v>35</v>
      </c>
      <c r="C72" s="46">
        <f t="shared" si="2"/>
        <v>5873467</v>
      </c>
      <c r="D72" s="46">
        <v>5779267</v>
      </c>
      <c r="E72" s="46">
        <v>3440</v>
      </c>
      <c r="F72" s="46"/>
      <c r="G72" s="46"/>
      <c r="H72" s="46">
        <v>1355</v>
      </c>
      <c r="I72" s="46">
        <v>29428</v>
      </c>
      <c r="J72" s="46">
        <v>7305</v>
      </c>
      <c r="K72" s="46">
        <v>0</v>
      </c>
      <c r="L72" s="46">
        <v>52672</v>
      </c>
    </row>
    <row r="73" spans="2:12" ht="15" x14ac:dyDescent="0.3">
      <c r="B73" s="42" t="s">
        <v>36</v>
      </c>
      <c r="C73" s="46">
        <f t="shared" si="2"/>
        <v>66150271</v>
      </c>
      <c r="D73" s="46">
        <v>65672462</v>
      </c>
      <c r="E73" s="46">
        <v>5855</v>
      </c>
      <c r="F73" s="46"/>
      <c r="G73" s="46"/>
      <c r="H73" s="46">
        <v>7296</v>
      </c>
      <c r="I73" s="46">
        <v>168054</v>
      </c>
      <c r="J73" s="46">
        <v>70176</v>
      </c>
      <c r="K73" s="46">
        <v>0</v>
      </c>
      <c r="L73" s="46">
        <v>226428</v>
      </c>
    </row>
    <row r="74" spans="2:12" ht="15" x14ac:dyDescent="0.3">
      <c r="B74" s="42" t="s">
        <v>37</v>
      </c>
      <c r="C74" s="46">
        <f t="shared" si="2"/>
        <v>7554066</v>
      </c>
      <c r="D74" s="46">
        <v>7434277</v>
      </c>
      <c r="E74" s="46">
        <v>18657</v>
      </c>
      <c r="F74" s="46"/>
      <c r="G74" s="46"/>
      <c r="H74" s="46">
        <v>2368</v>
      </c>
      <c r="I74" s="46">
        <v>31414</v>
      </c>
      <c r="J74" s="46">
        <v>11237</v>
      </c>
      <c r="K74" s="46">
        <v>0</v>
      </c>
      <c r="L74" s="46">
        <v>56113</v>
      </c>
    </row>
    <row r="75" spans="2:12" ht="15" x14ac:dyDescent="0.3">
      <c r="B75" s="42" t="s">
        <v>38</v>
      </c>
      <c r="C75" s="46">
        <f t="shared" si="2"/>
        <v>20577923</v>
      </c>
      <c r="D75" s="46">
        <v>20047028</v>
      </c>
      <c r="E75" s="46">
        <v>61707</v>
      </c>
      <c r="F75" s="46"/>
      <c r="G75" s="46"/>
      <c r="H75" s="46">
        <v>5760</v>
      </c>
      <c r="I75" s="46">
        <v>125688</v>
      </c>
      <c r="J75" s="46">
        <v>25471</v>
      </c>
      <c r="K75" s="46">
        <v>852</v>
      </c>
      <c r="L75" s="46">
        <v>311417</v>
      </c>
    </row>
    <row r="76" spans="2:12" ht="15" x14ac:dyDescent="0.3">
      <c r="B76" s="42" t="s">
        <v>39</v>
      </c>
      <c r="C76" s="46">
        <f t="shared" si="2"/>
        <v>24220651</v>
      </c>
      <c r="D76" s="46">
        <v>24039269</v>
      </c>
      <c r="E76" s="46">
        <v>10987</v>
      </c>
      <c r="F76" s="46"/>
      <c r="G76" s="46"/>
      <c r="H76" s="46">
        <v>2186</v>
      </c>
      <c r="I76" s="46">
        <v>54167</v>
      </c>
      <c r="J76" s="46">
        <v>30441</v>
      </c>
      <c r="K76" s="46">
        <v>0</v>
      </c>
      <c r="L76" s="46">
        <v>83601</v>
      </c>
    </row>
    <row r="77" spans="2:12" ht="15" x14ac:dyDescent="0.3">
      <c r="B77" s="42" t="s">
        <v>40</v>
      </c>
      <c r="C77" s="46">
        <f t="shared" si="2"/>
        <v>16223650</v>
      </c>
      <c r="D77" s="46">
        <v>16097246</v>
      </c>
      <c r="E77" s="46">
        <v>5990</v>
      </c>
      <c r="F77" s="46"/>
      <c r="G77" s="46"/>
      <c r="H77" s="46">
        <v>2413</v>
      </c>
      <c r="I77" s="46">
        <v>29691</v>
      </c>
      <c r="J77" s="46">
        <v>7571</v>
      </c>
      <c r="K77" s="46">
        <v>0</v>
      </c>
      <c r="L77" s="46">
        <v>80739</v>
      </c>
    </row>
    <row r="78" spans="2:12" ht="15" x14ac:dyDescent="0.3">
      <c r="B78" s="42" t="s">
        <v>41</v>
      </c>
      <c r="C78" s="46">
        <f t="shared" si="2"/>
        <v>16703566</v>
      </c>
      <c r="D78" s="46">
        <v>16544182</v>
      </c>
      <c r="E78" s="46">
        <v>5899</v>
      </c>
      <c r="F78" s="46"/>
      <c r="G78" s="46"/>
      <c r="H78" s="46">
        <v>3557</v>
      </c>
      <c r="I78" s="46">
        <v>59920</v>
      </c>
      <c r="J78" s="46">
        <v>23516</v>
      </c>
      <c r="K78" s="46">
        <v>574</v>
      </c>
      <c r="L78" s="46">
        <v>65918</v>
      </c>
    </row>
    <row r="79" spans="2:12" ht="15" x14ac:dyDescent="0.3">
      <c r="B79" s="42" t="s">
        <v>42</v>
      </c>
      <c r="C79" s="46">
        <f t="shared" si="2"/>
        <v>18046789</v>
      </c>
      <c r="D79" s="46">
        <v>17760490</v>
      </c>
      <c r="E79" s="46">
        <v>46902</v>
      </c>
      <c r="F79" s="46"/>
      <c r="G79" s="46"/>
      <c r="H79" s="46">
        <v>2734</v>
      </c>
      <c r="I79" s="46">
        <v>92471</v>
      </c>
      <c r="J79" s="46">
        <v>25154</v>
      </c>
      <c r="K79" s="46">
        <v>0</v>
      </c>
      <c r="L79" s="46">
        <v>119038</v>
      </c>
    </row>
    <row r="80" spans="2:12" ht="15" x14ac:dyDescent="0.3">
      <c r="B80" s="42" t="s">
        <v>43</v>
      </c>
      <c r="C80" s="46">
        <f t="shared" si="2"/>
        <v>21074707</v>
      </c>
      <c r="D80" s="46">
        <v>20700217</v>
      </c>
      <c r="E80" s="46">
        <v>37325</v>
      </c>
      <c r="F80" s="46"/>
      <c r="G80" s="46"/>
      <c r="H80" s="46">
        <v>5188</v>
      </c>
      <c r="I80" s="46">
        <v>164695</v>
      </c>
      <c r="J80" s="46">
        <v>40462</v>
      </c>
      <c r="K80" s="46">
        <v>0</v>
      </c>
      <c r="L80" s="46">
        <v>126820</v>
      </c>
    </row>
    <row r="81" spans="2:12" ht="15" x14ac:dyDescent="0.3">
      <c r="B81" s="42" t="s">
        <v>44</v>
      </c>
      <c r="C81" s="46">
        <f t="shared" si="2"/>
        <v>7322069</v>
      </c>
      <c r="D81" s="46">
        <v>7220968</v>
      </c>
      <c r="E81" s="46">
        <v>13492</v>
      </c>
      <c r="F81" s="46"/>
      <c r="G81" s="46"/>
      <c r="H81" s="46">
        <v>1500</v>
      </c>
      <c r="I81" s="46">
        <v>18750</v>
      </c>
      <c r="J81" s="46">
        <v>10425</v>
      </c>
      <c r="K81" s="46">
        <v>0</v>
      </c>
      <c r="L81" s="46">
        <v>56934</v>
      </c>
    </row>
    <row r="82" spans="2:12" ht="15" x14ac:dyDescent="0.3">
      <c r="B82" s="42" t="s">
        <v>45</v>
      </c>
      <c r="C82" s="46">
        <f t="shared" si="2"/>
        <v>24242465</v>
      </c>
      <c r="D82" s="46">
        <v>23882914</v>
      </c>
      <c r="E82" s="46">
        <v>15786</v>
      </c>
      <c r="F82" s="46"/>
      <c r="G82" s="46"/>
      <c r="H82" s="46">
        <v>7263</v>
      </c>
      <c r="I82" s="46">
        <v>72629</v>
      </c>
      <c r="J82" s="46">
        <v>52864</v>
      </c>
      <c r="K82" s="46">
        <v>0</v>
      </c>
      <c r="L82" s="46">
        <v>211009</v>
      </c>
    </row>
    <row r="83" spans="2:12" ht="15" x14ac:dyDescent="0.3">
      <c r="B83" s="42" t="s">
        <v>46</v>
      </c>
      <c r="C83" s="46">
        <f t="shared" si="2"/>
        <v>3489516</v>
      </c>
      <c r="D83" s="46">
        <v>3371606</v>
      </c>
      <c r="E83" s="46">
        <v>36385</v>
      </c>
      <c r="F83" s="46"/>
      <c r="G83" s="46"/>
      <c r="H83" s="46">
        <v>695</v>
      </c>
      <c r="I83" s="46">
        <v>19815</v>
      </c>
      <c r="J83" s="46">
        <v>3409</v>
      </c>
      <c r="K83" s="46">
        <v>0</v>
      </c>
      <c r="L83" s="46">
        <v>57606</v>
      </c>
    </row>
    <row r="84" spans="2:12" ht="15" x14ac:dyDescent="0.3">
      <c r="B84" s="42" t="s">
        <v>47</v>
      </c>
      <c r="C84" s="46">
        <f t="shared" si="2"/>
        <v>14760104</v>
      </c>
      <c r="D84" s="46">
        <v>14506058</v>
      </c>
      <c r="E84" s="46">
        <v>44329</v>
      </c>
      <c r="F84" s="46"/>
      <c r="G84" s="46"/>
      <c r="H84" s="46">
        <v>3421</v>
      </c>
      <c r="I84" s="46">
        <v>89327</v>
      </c>
      <c r="J84" s="46">
        <v>29262</v>
      </c>
      <c r="K84" s="46">
        <v>467</v>
      </c>
      <c r="L84" s="46">
        <v>87240</v>
      </c>
    </row>
    <row r="85" spans="2:12" ht="15" x14ac:dyDescent="0.3">
      <c r="B85" s="42" t="s">
        <v>48</v>
      </c>
      <c r="C85" s="46">
        <f t="shared" si="2"/>
        <v>8612328</v>
      </c>
      <c r="D85" s="46">
        <v>8387909</v>
      </c>
      <c r="E85" s="46">
        <v>35358</v>
      </c>
      <c r="F85" s="46"/>
      <c r="G85" s="46"/>
      <c r="H85" s="46">
        <v>3616</v>
      </c>
      <c r="I85" s="46">
        <v>52916</v>
      </c>
      <c r="J85" s="46">
        <v>11478</v>
      </c>
      <c r="K85" s="46">
        <v>2600</v>
      </c>
      <c r="L85" s="46">
        <v>118451</v>
      </c>
    </row>
    <row r="86" spans="2:12" ht="15" x14ac:dyDescent="0.3">
      <c r="B86" s="42" t="s">
        <v>49</v>
      </c>
      <c r="C86" s="46">
        <f t="shared" si="2"/>
        <v>12243232</v>
      </c>
      <c r="D86" s="46">
        <v>12076202</v>
      </c>
      <c r="E86" s="46">
        <v>21475</v>
      </c>
      <c r="F86" s="46"/>
      <c r="G86" s="46"/>
      <c r="H86" s="46">
        <v>2132</v>
      </c>
      <c r="I86" s="46">
        <v>46323</v>
      </c>
      <c r="J86" s="46">
        <v>9408</v>
      </c>
      <c r="K86" s="46">
        <v>-269</v>
      </c>
      <c r="L86" s="46">
        <v>87961</v>
      </c>
    </row>
    <row r="87" spans="2:12" ht="15.75" thickBot="1" x14ac:dyDescent="0.35">
      <c r="B87" s="48" t="s">
        <v>50</v>
      </c>
      <c r="C87" s="49">
        <f t="shared" si="2"/>
        <v>7196415</v>
      </c>
      <c r="D87" s="49">
        <v>7098100</v>
      </c>
      <c r="E87" s="49">
        <v>12337</v>
      </c>
      <c r="F87" s="49"/>
      <c r="G87" s="49"/>
      <c r="H87" s="49">
        <v>1335</v>
      </c>
      <c r="I87" s="49">
        <v>29868</v>
      </c>
      <c r="J87" s="49">
        <v>11334</v>
      </c>
      <c r="K87" s="49">
        <v>0</v>
      </c>
      <c r="L87" s="49">
        <v>43441</v>
      </c>
    </row>
    <row r="88" spans="2:12" ht="15.75" thickTop="1" x14ac:dyDescent="0.3">
      <c r="B88" s="42"/>
      <c r="C88" s="42"/>
      <c r="D88" s="42"/>
      <c r="E88" s="42"/>
      <c r="F88" s="42"/>
      <c r="G88" s="42"/>
      <c r="H88" s="42"/>
      <c r="I88" s="42"/>
      <c r="J88" s="42"/>
      <c r="K88" s="43"/>
      <c r="L88" s="42"/>
    </row>
    <row r="89" spans="2:12" ht="15" x14ac:dyDescent="0.25">
      <c r="B89" s="930" t="s">
        <v>540</v>
      </c>
      <c r="C89" s="930"/>
      <c r="D89" s="930"/>
      <c r="E89" s="930"/>
      <c r="F89" s="930"/>
      <c r="G89" s="930"/>
      <c r="H89" s="930"/>
      <c r="I89" s="930"/>
      <c r="J89" s="930"/>
      <c r="K89" s="930"/>
      <c r="L89" s="930"/>
    </row>
    <row r="90" spans="2:12" ht="15.75" customHeight="1" x14ac:dyDescent="0.2">
      <c r="B90" s="931" t="s">
        <v>575</v>
      </c>
      <c r="C90" s="931"/>
      <c r="D90" s="931"/>
      <c r="E90" s="931"/>
      <c r="F90" s="931"/>
      <c r="G90" s="931"/>
      <c r="H90" s="931"/>
      <c r="I90" s="931"/>
      <c r="J90" s="931"/>
      <c r="K90" s="931"/>
      <c r="L90" s="931"/>
    </row>
    <row r="91" spans="2:12" ht="15.75" customHeight="1" x14ac:dyDescent="0.2">
      <c r="B91" s="931" t="s">
        <v>1177</v>
      </c>
      <c r="C91" s="931"/>
      <c r="D91" s="931"/>
      <c r="E91" s="931"/>
      <c r="F91" s="931"/>
      <c r="G91" s="931"/>
      <c r="H91" s="931"/>
      <c r="I91" s="931"/>
      <c r="J91" s="931"/>
      <c r="K91" s="931"/>
      <c r="L91" s="931"/>
    </row>
    <row r="92" spans="2:12" ht="15.75" customHeight="1" x14ac:dyDescent="0.25">
      <c r="B92" s="932" t="s">
        <v>1377</v>
      </c>
      <c r="C92" s="932"/>
      <c r="D92" s="932"/>
      <c r="E92" s="932"/>
      <c r="F92" s="932"/>
      <c r="G92" s="932"/>
      <c r="H92" s="932"/>
      <c r="I92" s="932"/>
      <c r="J92" s="932"/>
      <c r="K92" s="932"/>
      <c r="L92" s="932"/>
    </row>
    <row r="93" spans="2:12" ht="15.75" customHeight="1" x14ac:dyDescent="0.25">
      <c r="B93" s="933" t="s">
        <v>1179</v>
      </c>
      <c r="C93" s="933"/>
      <c r="D93" s="933"/>
      <c r="E93" s="933"/>
      <c r="F93" s="933"/>
      <c r="G93" s="933"/>
      <c r="H93" s="933"/>
      <c r="I93" s="933"/>
      <c r="J93" s="933"/>
      <c r="K93" s="933"/>
      <c r="L93" s="933"/>
    </row>
    <row r="94" spans="2:12" ht="15.75" customHeight="1" x14ac:dyDescent="0.25">
      <c r="B94" s="924" t="s">
        <v>1378</v>
      </c>
      <c r="C94" s="924"/>
      <c r="D94" s="924"/>
      <c r="E94" s="924"/>
      <c r="F94" s="924"/>
      <c r="G94" s="924"/>
      <c r="H94" s="924"/>
      <c r="I94" s="924"/>
      <c r="J94" s="924"/>
      <c r="K94" s="924"/>
      <c r="L94" s="924"/>
    </row>
    <row r="95" spans="2:12" ht="15.75" customHeight="1" x14ac:dyDescent="0.25">
      <c r="B95" s="924" t="s">
        <v>1380</v>
      </c>
      <c r="C95" s="924"/>
      <c r="D95" s="924"/>
      <c r="E95" s="924"/>
      <c r="F95" s="924"/>
      <c r="G95" s="924"/>
      <c r="H95" s="924"/>
      <c r="I95" s="924"/>
      <c r="J95" s="924"/>
      <c r="K95" s="924"/>
      <c r="L95" s="924"/>
    </row>
    <row r="96" spans="2:12" ht="15.75" customHeight="1" x14ac:dyDescent="0.2">
      <c r="B96" s="949" t="s">
        <v>1383</v>
      </c>
      <c r="C96" s="949"/>
      <c r="D96" s="949"/>
      <c r="E96" s="949"/>
      <c r="F96" s="949"/>
      <c r="G96" s="949"/>
      <c r="H96" s="949"/>
      <c r="I96" s="949"/>
      <c r="J96" s="949"/>
      <c r="K96" s="949"/>
      <c r="L96" s="949"/>
    </row>
    <row r="97" spans="2:29" ht="15" x14ac:dyDescent="0.2">
      <c r="B97" s="934" t="s">
        <v>1340</v>
      </c>
      <c r="C97" s="934"/>
      <c r="D97" s="934"/>
      <c r="E97" s="934"/>
      <c r="F97" s="934"/>
      <c r="G97" s="934"/>
      <c r="H97" s="934"/>
      <c r="I97" s="934"/>
      <c r="J97" s="934"/>
      <c r="K97" s="934"/>
      <c r="L97" s="934"/>
    </row>
    <row r="98" spans="2:29" ht="15" x14ac:dyDescent="0.2">
      <c r="B98" s="615"/>
      <c r="C98" s="615"/>
      <c r="D98" s="615"/>
      <c r="E98" s="615"/>
      <c r="F98" s="615"/>
      <c r="G98" s="615"/>
      <c r="H98" s="615"/>
      <c r="I98" s="615"/>
      <c r="J98" s="615"/>
      <c r="K98" s="615"/>
      <c r="L98" s="615"/>
    </row>
    <row r="99" spans="2:29" ht="15" x14ac:dyDescent="0.3">
      <c r="B99" s="41"/>
      <c r="C99" s="41"/>
      <c r="D99" s="41"/>
      <c r="E99" s="41"/>
      <c r="F99" s="41"/>
      <c r="G99" s="41"/>
      <c r="H99" s="41"/>
      <c r="I99" s="41"/>
      <c r="J99" s="41"/>
      <c r="K99" s="52"/>
      <c r="L99" s="41"/>
    </row>
    <row r="100" spans="2:29" ht="18.75" thickBot="1" x14ac:dyDescent="0.25">
      <c r="M100" s="845"/>
      <c r="N100" s="845"/>
      <c r="O100" s="845"/>
      <c r="P100" s="845"/>
      <c r="Q100" s="845"/>
      <c r="R100" s="845"/>
      <c r="S100" s="845"/>
    </row>
    <row r="101" spans="2:29" ht="15.75" customHeight="1" thickTop="1" thickBot="1" x14ac:dyDescent="0.25">
      <c r="B101" s="845" t="s">
        <v>1339</v>
      </c>
      <c r="C101" s="845"/>
      <c r="D101" s="845"/>
      <c r="E101" s="845"/>
      <c r="F101" s="845"/>
      <c r="G101" s="845"/>
      <c r="H101" s="845"/>
      <c r="I101" s="845"/>
      <c r="J101" s="845"/>
      <c r="K101" s="845"/>
      <c r="L101" s="845"/>
      <c r="M101" s="6"/>
      <c r="N101" s="6"/>
      <c r="O101" s="936" t="s">
        <v>457</v>
      </c>
      <c r="P101" s="936"/>
      <c r="Q101" s="936"/>
      <c r="R101" s="936"/>
      <c r="S101" s="940" t="s">
        <v>110</v>
      </c>
    </row>
    <row r="102" spans="2:29" ht="61.5" thickTop="1" thickBot="1" x14ac:dyDescent="0.25">
      <c r="B102" s="936" t="s">
        <v>574</v>
      </c>
      <c r="C102" s="936" t="s">
        <v>229</v>
      </c>
      <c r="D102" s="936" t="s">
        <v>453</v>
      </c>
      <c r="E102" s="936"/>
      <c r="F102" s="936"/>
      <c r="G102" s="6"/>
      <c r="H102" s="6" t="s">
        <v>527</v>
      </c>
      <c r="I102" s="6"/>
      <c r="J102" s="6"/>
      <c r="K102" s="6"/>
      <c r="L102" s="6"/>
      <c r="M102" s="824"/>
      <c r="N102" s="9"/>
      <c r="O102" s="939"/>
      <c r="P102" s="939"/>
      <c r="Q102" s="939"/>
      <c r="R102" s="939"/>
      <c r="S102" s="941"/>
      <c r="T102" s="5"/>
      <c r="U102" s="5"/>
      <c r="V102" s="5"/>
      <c r="W102" s="5"/>
      <c r="X102" s="5"/>
      <c r="Y102" s="5"/>
      <c r="Z102" s="5"/>
      <c r="AA102" s="5"/>
      <c r="AB102" s="5"/>
      <c r="AC102" s="5"/>
    </row>
    <row r="103" spans="2:29" ht="15.75" thickBot="1" x14ac:dyDescent="0.25">
      <c r="B103" s="937"/>
      <c r="C103" s="937"/>
      <c r="D103" s="939"/>
      <c r="E103" s="939"/>
      <c r="F103" s="939"/>
      <c r="G103" s="9"/>
      <c r="H103" s="824"/>
      <c r="I103" s="824"/>
      <c r="J103" s="824"/>
      <c r="K103" s="824"/>
      <c r="L103" s="824"/>
      <c r="M103" s="941" t="s">
        <v>530</v>
      </c>
      <c r="N103" s="11"/>
      <c r="O103" s="941" t="s">
        <v>458</v>
      </c>
      <c r="P103" s="941" t="s">
        <v>459</v>
      </c>
      <c r="Q103" s="941" t="s">
        <v>460</v>
      </c>
      <c r="R103" s="941" t="s">
        <v>228</v>
      </c>
      <c r="S103" s="941"/>
      <c r="T103" s="5"/>
      <c r="U103" s="5"/>
      <c r="V103" s="5"/>
      <c r="W103" s="5"/>
      <c r="X103" s="5"/>
      <c r="Y103" s="5"/>
      <c r="Z103" s="5"/>
      <c r="AA103" s="5"/>
      <c r="AB103" s="5"/>
      <c r="AC103" s="5"/>
    </row>
    <row r="104" spans="2:29" ht="15" x14ac:dyDescent="0.2">
      <c r="B104" s="937"/>
      <c r="C104" s="937"/>
      <c r="D104" s="941" t="s">
        <v>534</v>
      </c>
      <c r="E104" s="941" t="s">
        <v>462</v>
      </c>
      <c r="F104" s="941" t="s">
        <v>114</v>
      </c>
      <c r="G104" s="11"/>
      <c r="H104" s="941" t="s">
        <v>455</v>
      </c>
      <c r="I104" s="943" t="s">
        <v>528</v>
      </c>
      <c r="J104" s="943" t="s">
        <v>456</v>
      </c>
      <c r="K104" s="947" t="s">
        <v>583</v>
      </c>
      <c r="L104" s="943" t="s">
        <v>529</v>
      </c>
      <c r="M104" s="941"/>
      <c r="N104" s="11"/>
      <c r="O104" s="941"/>
      <c r="P104" s="941"/>
      <c r="Q104" s="941"/>
      <c r="R104" s="941"/>
      <c r="S104" s="941"/>
      <c r="T104" s="2"/>
      <c r="V104" s="4"/>
    </row>
    <row r="105" spans="2:29" ht="15" x14ac:dyDescent="0.2">
      <c r="B105" s="937"/>
      <c r="C105" s="937"/>
      <c r="D105" s="941"/>
      <c r="E105" s="941"/>
      <c r="F105" s="941"/>
      <c r="G105" s="11"/>
      <c r="H105" s="941"/>
      <c r="I105" s="944"/>
      <c r="J105" s="944"/>
      <c r="K105" s="947"/>
      <c r="L105" s="944"/>
      <c r="M105" s="941"/>
      <c r="N105" s="11"/>
      <c r="O105" s="941"/>
      <c r="P105" s="941"/>
      <c r="Q105" s="941" t="s">
        <v>364</v>
      </c>
      <c r="R105" s="941" t="s">
        <v>365</v>
      </c>
      <c r="S105" s="941"/>
      <c r="T105" s="2"/>
      <c r="V105" s="4"/>
    </row>
    <row r="106" spans="2:29" ht="15.75" thickBot="1" x14ac:dyDescent="0.25">
      <c r="B106" s="937"/>
      <c r="C106" s="937"/>
      <c r="D106" s="941"/>
      <c r="E106" s="941"/>
      <c r="F106" s="941"/>
      <c r="G106" s="11"/>
      <c r="H106" s="941"/>
      <c r="I106" s="944"/>
      <c r="J106" s="944"/>
      <c r="K106" s="947"/>
      <c r="L106" s="944"/>
      <c r="M106" s="942"/>
      <c r="N106" s="12"/>
      <c r="O106" s="942"/>
      <c r="P106" s="942"/>
      <c r="Q106" s="942"/>
      <c r="R106" s="942"/>
      <c r="S106" s="942"/>
      <c r="T106" s="2"/>
      <c r="V106" s="4"/>
    </row>
    <row r="107" spans="2:29" ht="16.5" thickTop="1" thickBot="1" x14ac:dyDescent="0.25">
      <c r="B107" s="938"/>
      <c r="C107" s="938"/>
      <c r="D107" s="942"/>
      <c r="E107" s="942"/>
      <c r="F107" s="942"/>
      <c r="G107" s="12"/>
      <c r="H107" s="942"/>
      <c r="I107" s="945"/>
      <c r="J107" s="945"/>
      <c r="K107" s="948"/>
      <c r="L107" s="945"/>
      <c r="M107" s="9"/>
      <c r="N107" s="9"/>
      <c r="O107" s="9"/>
      <c r="P107" s="9"/>
      <c r="Q107" s="9"/>
      <c r="R107" s="9"/>
      <c r="S107" s="9"/>
      <c r="T107" s="2"/>
      <c r="V107" s="4"/>
    </row>
    <row r="108" spans="2:29" ht="15.75" thickTop="1" x14ac:dyDescent="0.2">
      <c r="B108" s="9"/>
      <c r="C108" s="9"/>
      <c r="D108" s="9"/>
      <c r="E108" s="9"/>
      <c r="F108" s="9"/>
      <c r="G108" s="9"/>
      <c r="H108" s="9"/>
      <c r="I108" s="9"/>
      <c r="J108" s="9"/>
      <c r="K108" s="9"/>
      <c r="L108" s="9"/>
      <c r="M108" s="14">
        <f t="shared" ref="E108:R109" si="3">+SUM(M110:M145)</f>
        <v>81398</v>
      </c>
      <c r="N108" s="14"/>
      <c r="O108" s="14">
        <f t="shared" si="3"/>
        <v>21340545</v>
      </c>
      <c r="P108" s="14">
        <f t="shared" si="3"/>
        <v>61218857</v>
      </c>
      <c r="Q108" s="14">
        <f t="shared" si="3"/>
        <v>16040413</v>
      </c>
      <c r="R108" s="14">
        <f t="shared" si="3"/>
        <v>3334010</v>
      </c>
      <c r="S108" s="15">
        <f>+C51-C109</f>
        <v>694200101</v>
      </c>
      <c r="T108" s="2"/>
      <c r="V108" s="4"/>
    </row>
    <row r="109" spans="2:29" ht="10.5" customHeight="1" x14ac:dyDescent="0.2">
      <c r="B109" s="13" t="s">
        <v>359</v>
      </c>
      <c r="C109" s="14">
        <f>+SUM(D108:R108)</f>
        <v>102015223</v>
      </c>
      <c r="D109" s="14">
        <f>+SUM(D111:D146)</f>
        <v>287519221</v>
      </c>
      <c r="E109" s="14">
        <f t="shared" si="3"/>
        <v>92991012</v>
      </c>
      <c r="F109" s="14">
        <f t="shared" si="3"/>
        <v>95433434</v>
      </c>
      <c r="G109" s="14">
        <f t="shared" si="3"/>
        <v>0</v>
      </c>
      <c r="H109" s="14">
        <f t="shared" si="3"/>
        <v>0</v>
      </c>
      <c r="I109" s="14">
        <f t="shared" si="3"/>
        <v>2671970</v>
      </c>
      <c r="J109" s="14">
        <f t="shared" si="3"/>
        <v>199244562</v>
      </c>
      <c r="K109" s="14">
        <f t="shared" si="3"/>
        <v>0</v>
      </c>
      <c r="L109" s="14">
        <f t="shared" si="3"/>
        <v>20000</v>
      </c>
      <c r="M109" s="14"/>
      <c r="N109" s="20"/>
      <c r="O109" s="14"/>
      <c r="P109" s="14"/>
      <c r="Q109" s="14"/>
      <c r="R109" s="14"/>
      <c r="S109" s="15"/>
      <c r="T109" s="2"/>
      <c r="V109" s="4"/>
    </row>
    <row r="110" spans="2:29" ht="15" x14ac:dyDescent="0.3">
      <c r="B110" s="13"/>
      <c r="C110" s="14"/>
      <c r="D110" s="14"/>
      <c r="E110" s="14"/>
      <c r="F110" s="14"/>
      <c r="G110" s="20"/>
      <c r="H110" s="14"/>
      <c r="I110" s="14"/>
      <c r="J110" s="14"/>
      <c r="K110" s="14"/>
      <c r="L110" s="14"/>
      <c r="M110" s="20">
        <v>0</v>
      </c>
      <c r="N110" s="23"/>
      <c r="O110" s="20">
        <v>173268</v>
      </c>
      <c r="P110" s="20">
        <v>0</v>
      </c>
      <c r="Q110" s="20">
        <v>286935</v>
      </c>
      <c r="R110" s="20">
        <v>16620</v>
      </c>
      <c r="S110" s="21">
        <f t="shared" ref="S110:S145" si="4">+C52-C111</f>
        <v>666990</v>
      </c>
      <c r="T110" s="2"/>
      <c r="V110" s="4"/>
    </row>
    <row r="111" spans="2:29" ht="15" x14ac:dyDescent="0.3">
      <c r="B111" s="22" t="s">
        <v>19</v>
      </c>
      <c r="C111" s="20">
        <v>10554487</v>
      </c>
      <c r="D111" s="20">
        <v>4598823</v>
      </c>
      <c r="E111" s="20">
        <v>1666063</v>
      </c>
      <c r="F111" s="20">
        <v>1141869</v>
      </c>
      <c r="G111" s="23"/>
      <c r="H111" s="20">
        <v>0</v>
      </c>
      <c r="I111" s="20">
        <v>7874</v>
      </c>
      <c r="J111" s="20">
        <v>2663035</v>
      </c>
      <c r="K111" s="20">
        <v>0</v>
      </c>
      <c r="L111" s="20">
        <v>0</v>
      </c>
      <c r="M111" s="20">
        <v>0</v>
      </c>
      <c r="N111" s="23"/>
      <c r="O111" s="20">
        <v>1073606</v>
      </c>
      <c r="P111" s="20">
        <v>0</v>
      </c>
      <c r="Q111" s="20">
        <v>366666</v>
      </c>
      <c r="R111" s="20">
        <v>37478</v>
      </c>
      <c r="S111" s="21">
        <f t="shared" si="4"/>
        <v>10020928</v>
      </c>
      <c r="T111" s="16"/>
      <c r="U111" s="17"/>
      <c r="V111" s="18"/>
      <c r="W111" s="19"/>
      <c r="X111" s="19"/>
      <c r="Y111" s="19"/>
      <c r="Z111" s="19"/>
      <c r="AA111" s="19"/>
      <c r="AB111" s="19"/>
      <c r="AC111" s="19"/>
    </row>
    <row r="112" spans="2:29" ht="15" x14ac:dyDescent="0.3">
      <c r="B112" s="22" t="s">
        <v>570</v>
      </c>
      <c r="C112" s="20">
        <v>28269250</v>
      </c>
      <c r="D112" s="20">
        <v>11864055</v>
      </c>
      <c r="E112" s="20">
        <v>3379619</v>
      </c>
      <c r="F112" s="20">
        <v>2698934</v>
      </c>
      <c r="G112" s="23"/>
      <c r="H112" s="20">
        <v>0</v>
      </c>
      <c r="I112" s="20">
        <v>143404</v>
      </c>
      <c r="J112" s="20">
        <v>8705488</v>
      </c>
      <c r="K112" s="20">
        <v>0</v>
      </c>
      <c r="L112" s="20">
        <v>0</v>
      </c>
      <c r="M112" s="20">
        <v>0</v>
      </c>
      <c r="N112" s="23"/>
      <c r="O112" s="20">
        <v>208037</v>
      </c>
      <c r="P112" s="20">
        <v>0</v>
      </c>
      <c r="Q112" s="20">
        <v>82432</v>
      </c>
      <c r="R112" s="20">
        <v>15604</v>
      </c>
      <c r="S112" s="21">
        <f t="shared" si="4"/>
        <v>119173</v>
      </c>
      <c r="T112" s="16"/>
      <c r="U112" s="17"/>
      <c r="V112" s="18"/>
      <c r="W112" s="19"/>
      <c r="X112" s="19"/>
      <c r="Y112" s="19"/>
      <c r="Z112" s="19"/>
      <c r="AA112" s="19"/>
      <c r="AB112" s="19"/>
      <c r="AC112" s="19"/>
    </row>
    <row r="113" spans="2:22" ht="15" x14ac:dyDescent="0.3">
      <c r="B113" s="22" t="s">
        <v>21</v>
      </c>
      <c r="C113" s="20">
        <v>7458810</v>
      </c>
      <c r="D113" s="20">
        <v>3854078</v>
      </c>
      <c r="E113" s="20">
        <v>858812</v>
      </c>
      <c r="F113" s="20">
        <v>717834</v>
      </c>
      <c r="G113" s="23"/>
      <c r="H113" s="20">
        <v>0</v>
      </c>
      <c r="I113" s="20">
        <v>122671</v>
      </c>
      <c r="J113" s="20">
        <v>1599342</v>
      </c>
      <c r="K113" s="20">
        <v>0</v>
      </c>
      <c r="L113" s="20">
        <v>0</v>
      </c>
      <c r="M113" s="20">
        <v>0</v>
      </c>
      <c r="N113" s="23"/>
      <c r="O113" s="20">
        <v>416261</v>
      </c>
      <c r="P113" s="20">
        <v>0</v>
      </c>
      <c r="Q113" s="20">
        <v>61167</v>
      </c>
      <c r="R113" s="20">
        <v>7278</v>
      </c>
      <c r="S113" s="21">
        <f t="shared" si="4"/>
        <v>421150</v>
      </c>
      <c r="T113" s="2"/>
      <c r="U113" s="24"/>
      <c r="V113" s="4"/>
    </row>
    <row r="114" spans="2:22" ht="15" x14ac:dyDescent="0.3">
      <c r="B114" s="22" t="s">
        <v>22</v>
      </c>
      <c r="C114" s="20">
        <v>5297561</v>
      </c>
      <c r="D114" s="20">
        <v>2357937</v>
      </c>
      <c r="E114" s="20">
        <v>425100</v>
      </c>
      <c r="F114" s="20">
        <v>825053</v>
      </c>
      <c r="G114" s="23"/>
      <c r="H114" s="20">
        <v>0</v>
      </c>
      <c r="I114" s="20">
        <v>32297</v>
      </c>
      <c r="J114" s="20">
        <v>1172468</v>
      </c>
      <c r="K114" s="20">
        <v>0</v>
      </c>
      <c r="L114" s="20">
        <v>0</v>
      </c>
      <c r="M114" s="20">
        <v>0</v>
      </c>
      <c r="N114" s="23"/>
      <c r="O114" s="20">
        <v>957780</v>
      </c>
      <c r="P114" s="20">
        <v>0</v>
      </c>
      <c r="Q114" s="20">
        <v>568339</v>
      </c>
      <c r="R114" s="20">
        <v>67239</v>
      </c>
      <c r="S114" s="21">
        <f t="shared" si="4"/>
        <v>2020462</v>
      </c>
      <c r="T114" s="2"/>
      <c r="U114" s="24"/>
      <c r="V114" s="4"/>
    </row>
    <row r="115" spans="2:22" ht="15" x14ac:dyDescent="0.3">
      <c r="B115" s="22" t="s">
        <v>23</v>
      </c>
      <c r="C115" s="20">
        <v>28398838</v>
      </c>
      <c r="D115" s="20">
        <v>10749539</v>
      </c>
      <c r="E115" s="20">
        <v>3934363</v>
      </c>
      <c r="F115" s="20">
        <v>3673568</v>
      </c>
      <c r="G115" s="23"/>
      <c r="H115" s="20">
        <v>0</v>
      </c>
      <c r="I115" s="20">
        <v>75830</v>
      </c>
      <c r="J115" s="20">
        <v>8372180</v>
      </c>
      <c r="K115" s="20">
        <v>0</v>
      </c>
      <c r="L115" s="20">
        <v>0</v>
      </c>
      <c r="M115" s="20">
        <v>0</v>
      </c>
      <c r="N115" s="23"/>
      <c r="O115" s="20">
        <v>216035</v>
      </c>
      <c r="P115" s="20">
        <v>0</v>
      </c>
      <c r="Q115" s="20">
        <v>123784</v>
      </c>
      <c r="R115" s="20">
        <v>15826</v>
      </c>
      <c r="S115" s="21">
        <f t="shared" si="4"/>
        <v>-1232812</v>
      </c>
      <c r="T115" s="2"/>
      <c r="U115" s="24"/>
      <c r="V115" s="4"/>
    </row>
    <row r="116" spans="2:22" ht="15" x14ac:dyDescent="0.3">
      <c r="B116" s="22" t="s">
        <v>24</v>
      </c>
      <c r="C116" s="20">
        <v>6212812</v>
      </c>
      <c r="D116" s="20">
        <v>2682365</v>
      </c>
      <c r="E116" s="20">
        <v>842127</v>
      </c>
      <c r="F116" s="20">
        <v>774433</v>
      </c>
      <c r="G116" s="23"/>
      <c r="H116" s="20">
        <v>0</v>
      </c>
      <c r="I116" s="20">
        <v>27376</v>
      </c>
      <c r="J116" s="20">
        <v>1530866</v>
      </c>
      <c r="K116" s="20">
        <v>0</v>
      </c>
      <c r="L116" s="20">
        <v>0</v>
      </c>
      <c r="M116" s="20">
        <v>0</v>
      </c>
      <c r="N116" s="23"/>
      <c r="O116" s="20">
        <v>276936</v>
      </c>
      <c r="P116" s="20">
        <v>0</v>
      </c>
      <c r="Q116" s="20">
        <v>371098</v>
      </c>
      <c r="R116" s="20">
        <v>20430</v>
      </c>
      <c r="S116" s="21">
        <f t="shared" si="4"/>
        <v>-2200756</v>
      </c>
      <c r="T116" s="2"/>
      <c r="U116" s="24"/>
      <c r="V116" s="4"/>
    </row>
    <row r="117" spans="2:22" ht="15" x14ac:dyDescent="0.3">
      <c r="B117" s="22" t="s">
        <v>25</v>
      </c>
      <c r="C117" s="20">
        <v>10335058</v>
      </c>
      <c r="D117" s="20">
        <v>4053808</v>
      </c>
      <c r="E117" s="20">
        <v>1506518</v>
      </c>
      <c r="F117" s="20">
        <v>1243643</v>
      </c>
      <c r="G117" s="23"/>
      <c r="H117" s="20">
        <v>0</v>
      </c>
      <c r="I117" s="20">
        <v>138085</v>
      </c>
      <c r="J117" s="20">
        <v>2724540</v>
      </c>
      <c r="K117" s="20">
        <v>0</v>
      </c>
      <c r="L117" s="20">
        <v>0</v>
      </c>
      <c r="M117" s="20">
        <v>0</v>
      </c>
      <c r="N117" s="23"/>
      <c r="O117" s="20">
        <v>314539</v>
      </c>
      <c r="P117" s="20">
        <v>0</v>
      </c>
      <c r="Q117" s="20">
        <v>388253</v>
      </c>
      <c r="R117" s="20">
        <v>52220</v>
      </c>
      <c r="S117" s="21">
        <f t="shared" si="4"/>
        <v>4339593</v>
      </c>
      <c r="T117" s="2"/>
      <c r="U117" s="24"/>
      <c r="V117" s="4"/>
    </row>
    <row r="118" spans="2:22" ht="15" x14ac:dyDescent="0.3">
      <c r="B118" s="22" t="s">
        <v>26</v>
      </c>
      <c r="C118" s="20">
        <v>27965160</v>
      </c>
      <c r="D118" s="20">
        <v>11777090</v>
      </c>
      <c r="E118" s="20">
        <v>3262040</v>
      </c>
      <c r="F118" s="20">
        <v>2960543</v>
      </c>
      <c r="G118" s="23"/>
      <c r="H118" s="20">
        <v>0</v>
      </c>
      <c r="I118" s="20">
        <v>162445</v>
      </c>
      <c r="J118" s="20">
        <v>9048030</v>
      </c>
      <c r="K118" s="20">
        <v>0</v>
      </c>
      <c r="L118" s="20">
        <v>0</v>
      </c>
      <c r="M118" s="20">
        <v>81398</v>
      </c>
      <c r="N118" s="23"/>
      <c r="O118" s="20">
        <v>588265</v>
      </c>
      <c r="P118" s="20">
        <v>61218857</v>
      </c>
      <c r="Q118" s="20">
        <v>505804</v>
      </c>
      <c r="R118" s="20">
        <v>2134603</v>
      </c>
      <c r="S118" s="21">
        <f t="shared" si="4"/>
        <v>-47583020</v>
      </c>
      <c r="T118" s="2"/>
      <c r="U118" s="24"/>
      <c r="V118" s="4"/>
    </row>
    <row r="119" spans="2:22" ht="15" x14ac:dyDescent="0.3">
      <c r="B119" s="25" t="s">
        <v>27</v>
      </c>
      <c r="C119" s="20">
        <v>96739630</v>
      </c>
      <c r="D119" s="20">
        <v>8949688</v>
      </c>
      <c r="E119" s="20">
        <v>502512</v>
      </c>
      <c r="F119" s="20">
        <v>16501904</v>
      </c>
      <c r="G119" s="23"/>
      <c r="H119" s="20">
        <v>0</v>
      </c>
      <c r="I119" s="20">
        <v>204127</v>
      </c>
      <c r="J119" s="20">
        <v>6032472</v>
      </c>
      <c r="K119" s="20">
        <v>0</v>
      </c>
      <c r="L119" s="20">
        <v>20000</v>
      </c>
      <c r="M119" s="20">
        <v>0</v>
      </c>
      <c r="N119" s="23"/>
      <c r="O119" s="20">
        <v>1045722</v>
      </c>
      <c r="P119" s="20">
        <v>0</v>
      </c>
      <c r="Q119" s="20">
        <v>947555</v>
      </c>
      <c r="R119" s="20">
        <v>47361</v>
      </c>
      <c r="S119" s="21">
        <f t="shared" si="4"/>
        <v>20643741</v>
      </c>
      <c r="T119" s="2"/>
      <c r="U119" s="24"/>
      <c r="V119" s="4"/>
    </row>
    <row r="120" spans="2:22" ht="16.5" x14ac:dyDescent="0.3">
      <c r="B120" s="26" t="s">
        <v>1175</v>
      </c>
      <c r="C120" s="20">
        <v>49178853</v>
      </c>
      <c r="D120" s="20">
        <v>21330333</v>
      </c>
      <c r="E120" s="20">
        <v>6544683</v>
      </c>
      <c r="F120" s="20">
        <v>5053529</v>
      </c>
      <c r="G120" s="23"/>
      <c r="H120" s="20">
        <v>0</v>
      </c>
      <c r="I120" s="20">
        <v>31193</v>
      </c>
      <c r="J120" s="20">
        <v>14178477</v>
      </c>
      <c r="K120" s="20">
        <v>0</v>
      </c>
      <c r="L120" s="20">
        <v>0</v>
      </c>
      <c r="M120" s="20">
        <v>0</v>
      </c>
      <c r="N120" s="23"/>
      <c r="O120" s="20">
        <v>3667075</v>
      </c>
      <c r="P120" s="20">
        <v>0</v>
      </c>
      <c r="Q120" s="20">
        <v>1108903</v>
      </c>
      <c r="R120" s="20">
        <v>159180</v>
      </c>
      <c r="S120" s="21">
        <f t="shared" si="4"/>
        <v>2852378</v>
      </c>
      <c r="T120" s="2"/>
      <c r="U120" s="24"/>
      <c r="V120" s="4"/>
    </row>
    <row r="121" spans="2:22" ht="16.5" x14ac:dyDescent="0.3">
      <c r="B121" s="26" t="s">
        <v>1176</v>
      </c>
      <c r="C121" s="20">
        <v>59694553</v>
      </c>
      <c r="D121" s="20">
        <v>23498825</v>
      </c>
      <c r="E121" s="20">
        <v>8072649</v>
      </c>
      <c r="F121" s="20">
        <v>7224801</v>
      </c>
      <c r="G121" s="23"/>
      <c r="H121" s="20">
        <v>0</v>
      </c>
      <c r="I121" s="20">
        <v>98991</v>
      </c>
      <c r="J121" s="20">
        <v>15864129</v>
      </c>
      <c r="K121" s="20">
        <v>0</v>
      </c>
      <c r="L121" s="20">
        <v>0</v>
      </c>
      <c r="M121" s="20">
        <v>0</v>
      </c>
      <c r="N121" s="23"/>
      <c r="O121" s="20">
        <v>219348</v>
      </c>
      <c r="P121" s="20">
        <v>0</v>
      </c>
      <c r="Q121" s="20">
        <v>127243</v>
      </c>
      <c r="R121" s="20">
        <v>20159</v>
      </c>
      <c r="S121" s="21">
        <f t="shared" si="4"/>
        <v>-2141763</v>
      </c>
      <c r="T121" s="2"/>
      <c r="U121" s="24"/>
      <c r="V121" s="4"/>
    </row>
    <row r="122" spans="2:22" ht="15" x14ac:dyDescent="0.3">
      <c r="B122" s="26" t="s">
        <v>28</v>
      </c>
      <c r="C122" s="20">
        <v>9966848</v>
      </c>
      <c r="D122" s="20">
        <v>4026797</v>
      </c>
      <c r="E122" s="20">
        <v>1460786</v>
      </c>
      <c r="F122" s="20">
        <v>1034595</v>
      </c>
      <c r="G122" s="23"/>
      <c r="H122" s="20">
        <v>0</v>
      </c>
      <c r="I122" s="20">
        <v>33009</v>
      </c>
      <c r="J122" s="20">
        <v>3044911</v>
      </c>
      <c r="K122" s="20">
        <v>0</v>
      </c>
      <c r="L122" s="20">
        <v>0</v>
      </c>
      <c r="M122" s="20">
        <v>0</v>
      </c>
      <c r="N122" s="23"/>
      <c r="O122" s="20">
        <v>542818</v>
      </c>
      <c r="P122" s="20">
        <v>0</v>
      </c>
      <c r="Q122" s="20">
        <v>437131</v>
      </c>
      <c r="R122" s="20">
        <v>43650</v>
      </c>
      <c r="S122" s="21">
        <f t="shared" si="4"/>
        <v>7786850</v>
      </c>
      <c r="T122" s="2"/>
      <c r="U122" s="24"/>
      <c r="V122" s="4"/>
    </row>
    <row r="123" spans="2:22" ht="15" x14ac:dyDescent="0.3">
      <c r="B123" s="26" t="s">
        <v>29</v>
      </c>
      <c r="C123" s="20">
        <v>26012337</v>
      </c>
      <c r="D123" s="20">
        <v>10446239</v>
      </c>
      <c r="E123" s="20">
        <v>3925227</v>
      </c>
      <c r="F123" s="20">
        <v>3180303</v>
      </c>
      <c r="G123" s="23"/>
      <c r="H123" s="20">
        <v>0</v>
      </c>
      <c r="I123" s="20">
        <v>60727</v>
      </c>
      <c r="J123" s="20">
        <v>7376242</v>
      </c>
      <c r="K123" s="20">
        <v>0</v>
      </c>
      <c r="L123" s="20">
        <v>0</v>
      </c>
      <c r="M123" s="20">
        <v>0</v>
      </c>
      <c r="N123" s="23"/>
      <c r="O123" s="20">
        <v>253894</v>
      </c>
      <c r="P123" s="20">
        <v>0</v>
      </c>
      <c r="Q123" s="20">
        <v>386320</v>
      </c>
      <c r="R123" s="20">
        <v>7542</v>
      </c>
      <c r="S123" s="21">
        <f t="shared" si="4"/>
        <v>-5060831</v>
      </c>
      <c r="T123" s="2"/>
      <c r="U123" s="24"/>
      <c r="V123" s="4"/>
    </row>
    <row r="124" spans="2:22" ht="15" x14ac:dyDescent="0.3">
      <c r="B124" s="26" t="s">
        <v>30</v>
      </c>
      <c r="C124" s="20">
        <v>10415728</v>
      </c>
      <c r="D124" s="20">
        <v>3975639</v>
      </c>
      <c r="E124" s="20">
        <v>1146737</v>
      </c>
      <c r="F124" s="20">
        <v>2173473</v>
      </c>
      <c r="G124" s="23"/>
      <c r="H124" s="20">
        <v>0</v>
      </c>
      <c r="I124" s="20">
        <v>84591</v>
      </c>
      <c r="J124" s="20">
        <v>2387532</v>
      </c>
      <c r="K124" s="20">
        <v>0</v>
      </c>
      <c r="L124" s="20">
        <v>0</v>
      </c>
      <c r="M124" s="20">
        <v>0</v>
      </c>
      <c r="N124" s="23"/>
      <c r="O124" s="20">
        <v>559803</v>
      </c>
      <c r="P124" s="20">
        <v>0</v>
      </c>
      <c r="Q124" s="20">
        <v>142411</v>
      </c>
      <c r="R124" s="20">
        <v>17088</v>
      </c>
      <c r="S124" s="21">
        <f t="shared" si="4"/>
        <v>-1245720</v>
      </c>
      <c r="T124" s="2"/>
      <c r="U124" s="24"/>
      <c r="V124" s="4"/>
    </row>
    <row r="125" spans="2:22" ht="15" x14ac:dyDescent="0.3">
      <c r="B125" s="26" t="s">
        <v>31</v>
      </c>
      <c r="C125" s="20">
        <v>10906456</v>
      </c>
      <c r="D125" s="20">
        <v>4344965</v>
      </c>
      <c r="E125" s="20">
        <v>1455130</v>
      </c>
      <c r="F125" s="20">
        <v>1378290</v>
      </c>
      <c r="G125" s="23"/>
      <c r="H125" s="20">
        <v>0</v>
      </c>
      <c r="I125" s="20">
        <v>44933</v>
      </c>
      <c r="J125" s="20">
        <v>2963836</v>
      </c>
      <c r="K125" s="20">
        <v>0</v>
      </c>
      <c r="L125" s="20">
        <v>0</v>
      </c>
      <c r="M125" s="20">
        <v>0</v>
      </c>
      <c r="N125" s="23"/>
      <c r="O125" s="20">
        <v>1647852</v>
      </c>
      <c r="P125" s="20">
        <v>0</v>
      </c>
      <c r="Q125" s="20">
        <v>604730</v>
      </c>
      <c r="R125" s="20">
        <v>70501</v>
      </c>
      <c r="S125" s="21">
        <f t="shared" si="4"/>
        <v>10784168</v>
      </c>
      <c r="T125" s="2"/>
      <c r="U125" s="24"/>
      <c r="V125" s="4"/>
    </row>
    <row r="126" spans="2:22" ht="15" x14ac:dyDescent="0.3">
      <c r="B126" s="26" t="s">
        <v>32</v>
      </c>
      <c r="C126" s="20">
        <v>52336425</v>
      </c>
      <c r="D126" s="20">
        <v>21450441</v>
      </c>
      <c r="E126" s="20">
        <v>6986884</v>
      </c>
      <c r="F126" s="20">
        <v>6037125</v>
      </c>
      <c r="G126" s="23"/>
      <c r="H126" s="20">
        <v>0</v>
      </c>
      <c r="I126" s="20">
        <v>195301</v>
      </c>
      <c r="J126" s="20">
        <v>15343591</v>
      </c>
      <c r="K126" s="20">
        <v>0</v>
      </c>
      <c r="L126" s="20">
        <v>0</v>
      </c>
      <c r="M126" s="20">
        <v>0</v>
      </c>
      <c r="N126" s="23"/>
      <c r="O126" s="20">
        <v>676514</v>
      </c>
      <c r="P126" s="20">
        <v>0</v>
      </c>
      <c r="Q126" s="20">
        <v>612848</v>
      </c>
      <c r="R126" s="20">
        <v>118543</v>
      </c>
      <c r="S126" s="21">
        <f t="shared" si="4"/>
        <v>1978337</v>
      </c>
      <c r="T126" s="2"/>
      <c r="U126" s="24"/>
      <c r="V126" s="4"/>
    </row>
    <row r="127" spans="2:22" ht="15" x14ac:dyDescent="0.3">
      <c r="B127" s="26" t="s">
        <v>565</v>
      </c>
      <c r="C127" s="20">
        <v>34053096</v>
      </c>
      <c r="D127" s="20">
        <v>14452454</v>
      </c>
      <c r="E127" s="20">
        <v>4440955</v>
      </c>
      <c r="F127" s="20">
        <v>2989737</v>
      </c>
      <c r="G127" s="23"/>
      <c r="H127" s="20">
        <v>0</v>
      </c>
      <c r="I127" s="20">
        <v>18008</v>
      </c>
      <c r="J127" s="20">
        <v>10744037</v>
      </c>
      <c r="K127" s="20">
        <v>0</v>
      </c>
      <c r="L127" s="20">
        <v>0</v>
      </c>
      <c r="M127" s="20">
        <v>0</v>
      </c>
      <c r="N127" s="23"/>
      <c r="O127" s="20">
        <v>587959</v>
      </c>
      <c r="P127" s="20">
        <v>0</v>
      </c>
      <c r="Q127" s="20">
        <v>366025</v>
      </c>
      <c r="R127" s="20">
        <v>11878</v>
      </c>
      <c r="S127" s="21">
        <f t="shared" si="4"/>
        <v>1559548</v>
      </c>
      <c r="T127" s="2"/>
      <c r="U127" s="24"/>
      <c r="V127" s="4"/>
    </row>
    <row r="128" spans="2:22" ht="15" x14ac:dyDescent="0.3">
      <c r="B128" s="26" t="s">
        <v>563</v>
      </c>
      <c r="C128" s="20">
        <v>22180839</v>
      </c>
      <c r="D128" s="20">
        <v>9865058</v>
      </c>
      <c r="E128" s="20">
        <v>2985722</v>
      </c>
      <c r="F128" s="20">
        <v>3038159</v>
      </c>
      <c r="G128" s="23"/>
      <c r="H128" s="20">
        <v>0</v>
      </c>
      <c r="I128" s="20">
        <v>16461</v>
      </c>
      <c r="J128" s="20">
        <v>5309577</v>
      </c>
      <c r="K128" s="20">
        <v>0</v>
      </c>
      <c r="L128" s="20">
        <v>0</v>
      </c>
      <c r="M128" s="20">
        <v>0</v>
      </c>
      <c r="N128" s="23"/>
      <c r="O128" s="20">
        <v>324713</v>
      </c>
      <c r="P128" s="20">
        <v>0</v>
      </c>
      <c r="Q128" s="20">
        <v>351502</v>
      </c>
      <c r="R128" s="20">
        <v>15852</v>
      </c>
      <c r="S128" s="21">
        <f t="shared" si="4"/>
        <v>-2276252</v>
      </c>
      <c r="T128" s="2"/>
      <c r="U128" s="24"/>
      <c r="V128" s="4"/>
    </row>
    <row r="129" spans="2:22" ht="15" x14ac:dyDescent="0.3">
      <c r="B129" s="22" t="s">
        <v>33</v>
      </c>
      <c r="C129" s="20">
        <v>16871010</v>
      </c>
      <c r="D129" s="20">
        <v>6581531</v>
      </c>
      <c r="E129" s="20">
        <v>2528186</v>
      </c>
      <c r="F129" s="20">
        <v>2453556</v>
      </c>
      <c r="G129" s="23"/>
      <c r="H129" s="20">
        <v>0</v>
      </c>
      <c r="I129" s="20">
        <v>116580</v>
      </c>
      <c r="J129" s="20">
        <v>4499090</v>
      </c>
      <c r="K129" s="20">
        <v>0</v>
      </c>
      <c r="L129" s="20">
        <v>0</v>
      </c>
      <c r="M129" s="20">
        <v>0</v>
      </c>
      <c r="N129" s="23"/>
      <c r="O129" s="20">
        <v>560607</v>
      </c>
      <c r="P129" s="20">
        <v>0</v>
      </c>
      <c r="Q129" s="20">
        <v>79688</v>
      </c>
      <c r="R129" s="20">
        <v>10581</v>
      </c>
      <c r="S129" s="21">
        <f t="shared" si="4"/>
        <v>-3030364</v>
      </c>
      <c r="T129" s="2"/>
      <c r="U129" s="24"/>
      <c r="V129" s="4"/>
    </row>
    <row r="130" spans="2:22" ht="15" x14ac:dyDescent="0.3">
      <c r="B130" s="22" t="s">
        <v>34</v>
      </c>
      <c r="C130" s="20">
        <v>10654554</v>
      </c>
      <c r="D130" s="20">
        <v>4108694</v>
      </c>
      <c r="E130" s="20">
        <v>1449796</v>
      </c>
      <c r="F130" s="20">
        <v>1353752</v>
      </c>
      <c r="G130" s="23"/>
      <c r="H130" s="20">
        <v>0</v>
      </c>
      <c r="I130" s="20">
        <v>17660</v>
      </c>
      <c r="J130" s="20">
        <v>3073776</v>
      </c>
      <c r="K130" s="20">
        <v>0</v>
      </c>
      <c r="L130" s="20">
        <v>0</v>
      </c>
      <c r="M130" s="20">
        <v>0</v>
      </c>
      <c r="N130" s="23"/>
      <c r="O130" s="20">
        <v>698698</v>
      </c>
      <c r="P130" s="20">
        <v>0</v>
      </c>
      <c r="Q130" s="20">
        <v>316200</v>
      </c>
      <c r="R130" s="20">
        <v>2054</v>
      </c>
      <c r="S130" s="21">
        <f t="shared" si="4"/>
        <v>-2687019</v>
      </c>
      <c r="T130" s="2"/>
      <c r="U130" s="24"/>
      <c r="V130" s="4"/>
    </row>
    <row r="131" spans="2:22" ht="15" x14ac:dyDescent="0.3">
      <c r="B131" s="22" t="s">
        <v>35</v>
      </c>
      <c r="C131" s="20">
        <v>8560486</v>
      </c>
      <c r="D131" s="20">
        <v>3557601</v>
      </c>
      <c r="E131" s="20">
        <v>1192623</v>
      </c>
      <c r="F131" s="20">
        <v>764291</v>
      </c>
      <c r="G131" s="23"/>
      <c r="H131" s="20">
        <v>0</v>
      </c>
      <c r="I131" s="20">
        <v>49506</v>
      </c>
      <c r="J131" s="20">
        <v>1979513</v>
      </c>
      <c r="K131" s="20">
        <v>0</v>
      </c>
      <c r="L131" s="20">
        <v>0</v>
      </c>
      <c r="M131" s="20">
        <v>0</v>
      </c>
      <c r="N131" s="23"/>
      <c r="O131" s="20">
        <v>986844</v>
      </c>
      <c r="P131" s="20">
        <v>0</v>
      </c>
      <c r="Q131" s="20">
        <v>754946</v>
      </c>
      <c r="R131" s="20">
        <v>14803</v>
      </c>
      <c r="S131" s="21">
        <f t="shared" si="4"/>
        <v>22208131</v>
      </c>
      <c r="T131" s="2"/>
      <c r="U131" s="24"/>
      <c r="V131" s="4"/>
    </row>
    <row r="132" spans="2:22" ht="15" x14ac:dyDescent="0.3">
      <c r="B132" s="22" t="s">
        <v>36</v>
      </c>
      <c r="C132" s="20">
        <v>43942140</v>
      </c>
      <c r="D132" s="20">
        <v>17774321</v>
      </c>
      <c r="E132" s="20">
        <v>5985103</v>
      </c>
      <c r="F132" s="20">
        <v>4725264</v>
      </c>
      <c r="G132" s="23"/>
      <c r="H132" s="20">
        <v>0</v>
      </c>
      <c r="I132" s="20">
        <v>36006</v>
      </c>
      <c r="J132" s="20">
        <v>13664853</v>
      </c>
      <c r="K132" s="20">
        <v>0</v>
      </c>
      <c r="L132" s="20">
        <v>0</v>
      </c>
      <c r="M132" s="20">
        <v>0</v>
      </c>
      <c r="N132" s="23"/>
      <c r="O132" s="20">
        <v>163518</v>
      </c>
      <c r="P132" s="20">
        <v>0</v>
      </c>
      <c r="Q132" s="20">
        <v>76845</v>
      </c>
      <c r="R132" s="20">
        <v>22648</v>
      </c>
      <c r="S132" s="21">
        <f t="shared" si="4"/>
        <v>-203882</v>
      </c>
      <c r="T132" s="2"/>
      <c r="U132" s="24"/>
      <c r="V132" s="4"/>
    </row>
    <row r="133" spans="2:22" ht="15" x14ac:dyDescent="0.3">
      <c r="B133" s="22" t="s">
        <v>37</v>
      </c>
      <c r="C133" s="20">
        <v>7757948</v>
      </c>
      <c r="D133" s="20">
        <v>3184206</v>
      </c>
      <c r="E133" s="20">
        <v>942039</v>
      </c>
      <c r="F133" s="20">
        <v>853023</v>
      </c>
      <c r="G133" s="23"/>
      <c r="H133" s="20">
        <v>0</v>
      </c>
      <c r="I133" s="20">
        <v>92593</v>
      </c>
      <c r="J133" s="20">
        <v>2423076</v>
      </c>
      <c r="K133" s="20">
        <v>0</v>
      </c>
      <c r="L133" s="20">
        <v>0</v>
      </c>
      <c r="M133" s="20">
        <v>0</v>
      </c>
      <c r="N133" s="23"/>
      <c r="O133" s="20">
        <v>674177</v>
      </c>
      <c r="P133" s="20">
        <v>0</v>
      </c>
      <c r="Q133" s="20">
        <v>421662</v>
      </c>
      <c r="R133" s="20">
        <v>30737</v>
      </c>
      <c r="S133" s="21">
        <f t="shared" si="4"/>
        <v>-1231437</v>
      </c>
      <c r="T133" s="2"/>
      <c r="U133" s="24"/>
      <c r="V133" s="4"/>
    </row>
    <row r="134" spans="2:22" ht="15" x14ac:dyDescent="0.3">
      <c r="B134" s="22" t="s">
        <v>38</v>
      </c>
      <c r="C134" s="20">
        <v>21809360</v>
      </c>
      <c r="D134" s="20">
        <v>8417081</v>
      </c>
      <c r="E134" s="20">
        <v>3326985</v>
      </c>
      <c r="F134" s="20">
        <v>2396450</v>
      </c>
      <c r="G134" s="23"/>
      <c r="H134" s="20">
        <v>0</v>
      </c>
      <c r="I134" s="20">
        <v>51623</v>
      </c>
      <c r="J134" s="20">
        <v>6490645</v>
      </c>
      <c r="K134" s="20">
        <v>0</v>
      </c>
      <c r="L134" s="20">
        <v>0</v>
      </c>
      <c r="M134" s="20">
        <v>0</v>
      </c>
      <c r="N134" s="23"/>
      <c r="O134" s="20">
        <v>339457</v>
      </c>
      <c r="P134" s="20">
        <v>0</v>
      </c>
      <c r="Q134" s="20">
        <v>412333</v>
      </c>
      <c r="R134" s="20">
        <v>11012</v>
      </c>
      <c r="S134" s="21">
        <f t="shared" si="4"/>
        <v>10538813</v>
      </c>
      <c r="T134" s="2"/>
      <c r="U134" s="24"/>
      <c r="V134" s="4"/>
    </row>
    <row r="135" spans="2:22" ht="15" x14ac:dyDescent="0.3">
      <c r="B135" s="22" t="s">
        <v>39</v>
      </c>
      <c r="C135" s="20">
        <v>13681838</v>
      </c>
      <c r="D135" s="20">
        <v>5241807</v>
      </c>
      <c r="E135" s="20">
        <v>2195178</v>
      </c>
      <c r="F135" s="20">
        <v>1684747</v>
      </c>
      <c r="G135" s="23"/>
      <c r="H135" s="20">
        <v>0</v>
      </c>
      <c r="I135" s="20">
        <v>30611</v>
      </c>
      <c r="J135" s="20">
        <v>3766693</v>
      </c>
      <c r="K135" s="20">
        <v>0</v>
      </c>
      <c r="L135" s="20">
        <v>0</v>
      </c>
      <c r="M135" s="20">
        <v>0</v>
      </c>
      <c r="N135" s="23"/>
      <c r="O135" s="20">
        <v>551669</v>
      </c>
      <c r="P135" s="20">
        <v>0</v>
      </c>
      <c r="Q135" s="20">
        <v>96408</v>
      </c>
      <c r="R135" s="20">
        <v>7058</v>
      </c>
      <c r="S135" s="21">
        <f t="shared" si="4"/>
        <v>6009915</v>
      </c>
      <c r="T135" s="2"/>
      <c r="U135" s="24"/>
      <c r="V135" s="4"/>
    </row>
    <row r="136" spans="2:22" ht="15" x14ac:dyDescent="0.3">
      <c r="B136" s="22" t="s">
        <v>40</v>
      </c>
      <c r="C136" s="20">
        <v>10213735</v>
      </c>
      <c r="D136" s="20">
        <v>4650862</v>
      </c>
      <c r="E136" s="20">
        <v>1289815</v>
      </c>
      <c r="F136" s="20">
        <v>1154286</v>
      </c>
      <c r="G136" s="23"/>
      <c r="H136" s="20">
        <v>0</v>
      </c>
      <c r="I136" s="20">
        <v>56719</v>
      </c>
      <c r="J136" s="20">
        <v>2406918</v>
      </c>
      <c r="K136" s="20">
        <v>0</v>
      </c>
      <c r="L136" s="20">
        <v>0</v>
      </c>
      <c r="M136" s="20">
        <v>0</v>
      </c>
      <c r="N136" s="23"/>
      <c r="O136" s="20">
        <v>193613</v>
      </c>
      <c r="P136" s="20">
        <v>0</v>
      </c>
      <c r="Q136" s="20">
        <v>159386</v>
      </c>
      <c r="R136" s="20">
        <v>20169</v>
      </c>
      <c r="S136" s="21">
        <f t="shared" si="4"/>
        <v>3925481</v>
      </c>
      <c r="T136" s="2"/>
      <c r="U136" s="24"/>
      <c r="V136" s="4"/>
    </row>
    <row r="137" spans="2:22" ht="15" x14ac:dyDescent="0.3">
      <c r="B137" s="22" t="s">
        <v>41</v>
      </c>
      <c r="C137" s="20">
        <v>12778085</v>
      </c>
      <c r="D137" s="20">
        <v>5078643</v>
      </c>
      <c r="E137" s="20">
        <v>1907803</v>
      </c>
      <c r="F137" s="20">
        <v>1216769</v>
      </c>
      <c r="G137" s="23"/>
      <c r="H137" s="20">
        <v>0</v>
      </c>
      <c r="I137" s="20">
        <v>81399</v>
      </c>
      <c r="J137" s="20">
        <v>4120303</v>
      </c>
      <c r="K137" s="20">
        <v>0</v>
      </c>
      <c r="L137" s="20">
        <v>0</v>
      </c>
      <c r="M137" s="20">
        <v>0</v>
      </c>
      <c r="N137" s="23"/>
      <c r="O137" s="20">
        <v>638873</v>
      </c>
      <c r="P137" s="20">
        <v>0</v>
      </c>
      <c r="Q137" s="20">
        <v>255518</v>
      </c>
      <c r="R137" s="20">
        <v>54359</v>
      </c>
      <c r="S137" s="21">
        <f t="shared" si="4"/>
        <v>-2212744</v>
      </c>
      <c r="T137" s="2"/>
      <c r="U137" s="24"/>
      <c r="V137" s="4"/>
    </row>
    <row r="138" spans="2:22" ht="15" x14ac:dyDescent="0.3">
      <c r="B138" s="22" t="s">
        <v>42</v>
      </c>
      <c r="C138" s="20">
        <v>20259533</v>
      </c>
      <c r="D138" s="20">
        <v>7372305</v>
      </c>
      <c r="E138" s="20">
        <v>3730923</v>
      </c>
      <c r="F138" s="20">
        <v>2277004</v>
      </c>
      <c r="G138" s="23"/>
      <c r="H138" s="20">
        <v>0</v>
      </c>
      <c r="I138" s="20">
        <v>62149</v>
      </c>
      <c r="J138" s="20">
        <v>5868402</v>
      </c>
      <c r="K138" s="20">
        <v>0</v>
      </c>
      <c r="L138" s="20">
        <v>0</v>
      </c>
      <c r="M138" s="20">
        <v>0</v>
      </c>
      <c r="N138" s="23"/>
      <c r="O138" s="20">
        <v>680856</v>
      </c>
      <c r="P138" s="20">
        <v>0</v>
      </c>
      <c r="Q138" s="20">
        <v>625198</v>
      </c>
      <c r="R138" s="20">
        <v>35971</v>
      </c>
      <c r="S138" s="21">
        <f t="shared" si="4"/>
        <v>-3696420</v>
      </c>
      <c r="T138" s="2"/>
      <c r="U138" s="24"/>
      <c r="V138" s="4"/>
    </row>
    <row r="139" spans="2:22" ht="15" x14ac:dyDescent="0.3">
      <c r="B139" s="22" t="s">
        <v>43</v>
      </c>
      <c r="C139" s="20">
        <v>24771127</v>
      </c>
      <c r="D139" s="20">
        <v>10172531</v>
      </c>
      <c r="E139" s="20">
        <v>3162817</v>
      </c>
      <c r="F139" s="20">
        <v>3859971</v>
      </c>
      <c r="G139" s="23"/>
      <c r="H139" s="20">
        <v>0</v>
      </c>
      <c r="I139" s="20">
        <v>258388</v>
      </c>
      <c r="J139" s="20">
        <v>5975395</v>
      </c>
      <c r="K139" s="20">
        <v>0</v>
      </c>
      <c r="L139" s="20">
        <v>0</v>
      </c>
      <c r="M139" s="20">
        <v>0</v>
      </c>
      <c r="N139" s="23"/>
      <c r="O139" s="20">
        <v>211499</v>
      </c>
      <c r="P139" s="20">
        <v>0</v>
      </c>
      <c r="Q139" s="20">
        <v>71328</v>
      </c>
      <c r="R139" s="20">
        <v>15909</v>
      </c>
      <c r="S139" s="21">
        <f t="shared" si="4"/>
        <v>-56951</v>
      </c>
      <c r="T139" s="2"/>
      <c r="U139" s="24"/>
      <c r="V139" s="4"/>
    </row>
    <row r="140" spans="2:22" ht="15" x14ac:dyDescent="0.3">
      <c r="B140" s="22" t="s">
        <v>44</v>
      </c>
      <c r="C140" s="20">
        <v>7379020</v>
      </c>
      <c r="D140" s="20">
        <v>3602516</v>
      </c>
      <c r="E140" s="20">
        <v>869652</v>
      </c>
      <c r="F140" s="20">
        <v>823409</v>
      </c>
      <c r="G140" s="23"/>
      <c r="H140" s="20">
        <v>0</v>
      </c>
      <c r="I140" s="20">
        <v>17776</v>
      </c>
      <c r="J140" s="20">
        <v>1766931</v>
      </c>
      <c r="K140" s="20">
        <v>0</v>
      </c>
      <c r="L140" s="20">
        <v>0</v>
      </c>
      <c r="M140" s="20">
        <v>0</v>
      </c>
      <c r="N140" s="23"/>
      <c r="O140" s="20">
        <v>681482</v>
      </c>
      <c r="P140" s="20">
        <v>0</v>
      </c>
      <c r="Q140" s="20">
        <v>3782790</v>
      </c>
      <c r="R140" s="20">
        <v>91459</v>
      </c>
      <c r="S140" s="21">
        <f t="shared" si="4"/>
        <v>-2025373</v>
      </c>
      <c r="T140" s="2"/>
      <c r="U140" s="24"/>
      <c r="V140" s="4"/>
    </row>
    <row r="141" spans="2:22" ht="15" x14ac:dyDescent="0.3">
      <c r="B141" s="22" t="s">
        <v>45</v>
      </c>
      <c r="C141" s="20">
        <v>26267838</v>
      </c>
      <c r="D141" s="20">
        <v>8818469</v>
      </c>
      <c r="E141" s="20">
        <v>3254434</v>
      </c>
      <c r="F141" s="20">
        <v>2785523</v>
      </c>
      <c r="G141" s="23"/>
      <c r="H141" s="20">
        <v>0</v>
      </c>
      <c r="I141" s="20">
        <v>94053</v>
      </c>
      <c r="J141" s="20">
        <v>6759628</v>
      </c>
      <c r="K141" s="20">
        <v>0</v>
      </c>
      <c r="L141" s="20">
        <v>0</v>
      </c>
      <c r="M141" s="20">
        <v>0</v>
      </c>
      <c r="N141" s="23"/>
      <c r="O141" s="20">
        <v>72017</v>
      </c>
      <c r="P141" s="20">
        <v>0</v>
      </c>
      <c r="Q141" s="20">
        <v>297241</v>
      </c>
      <c r="R141" s="20">
        <v>1530</v>
      </c>
      <c r="S141" s="21">
        <f t="shared" si="4"/>
        <v>-1270791</v>
      </c>
      <c r="T141" s="2"/>
      <c r="U141" s="24"/>
      <c r="V141" s="4"/>
    </row>
    <row r="142" spans="2:22" ht="15" x14ac:dyDescent="0.3">
      <c r="B142" s="22" t="s">
        <v>46</v>
      </c>
      <c r="C142" s="20">
        <v>4760307</v>
      </c>
      <c r="D142" s="20">
        <v>2060443</v>
      </c>
      <c r="E142" s="20">
        <v>554651</v>
      </c>
      <c r="F142" s="20">
        <v>562390</v>
      </c>
      <c r="G142" s="23"/>
      <c r="H142" s="20">
        <v>0</v>
      </c>
      <c r="I142" s="20">
        <v>9204</v>
      </c>
      <c r="J142" s="20">
        <v>1202831</v>
      </c>
      <c r="K142" s="20">
        <v>0</v>
      </c>
      <c r="L142" s="20">
        <v>0</v>
      </c>
      <c r="M142" s="20">
        <v>0</v>
      </c>
      <c r="N142" s="23"/>
      <c r="O142" s="20">
        <v>376053</v>
      </c>
      <c r="P142" s="20">
        <v>0</v>
      </c>
      <c r="Q142" s="20">
        <v>295307</v>
      </c>
      <c r="R142" s="20">
        <v>66784</v>
      </c>
      <c r="S142" s="21">
        <f t="shared" si="4"/>
        <v>-4836288</v>
      </c>
      <c r="T142" s="2"/>
      <c r="U142" s="24"/>
      <c r="V142" s="4"/>
    </row>
    <row r="143" spans="2:22" ht="15" x14ac:dyDescent="0.3">
      <c r="B143" s="22" t="s">
        <v>47</v>
      </c>
      <c r="C143" s="20">
        <v>19596392</v>
      </c>
      <c r="D143" s="20">
        <v>7702569</v>
      </c>
      <c r="E143" s="20">
        <v>3043632</v>
      </c>
      <c r="F143" s="20">
        <v>2199846</v>
      </c>
      <c r="G143" s="23"/>
      <c r="H143" s="20">
        <v>0</v>
      </c>
      <c r="I143" s="20">
        <v>51510</v>
      </c>
      <c r="J143" s="20">
        <v>5860691</v>
      </c>
      <c r="K143" s="20">
        <v>0</v>
      </c>
      <c r="L143" s="20">
        <v>0</v>
      </c>
      <c r="M143" s="20">
        <v>0</v>
      </c>
      <c r="N143" s="23"/>
      <c r="O143" s="20">
        <v>265625</v>
      </c>
      <c r="P143" s="20">
        <v>0</v>
      </c>
      <c r="Q143" s="20">
        <v>181418</v>
      </c>
      <c r="R143" s="20">
        <v>31421</v>
      </c>
      <c r="S143" s="21">
        <f t="shared" si="4"/>
        <v>-4443830</v>
      </c>
      <c r="T143" s="2"/>
      <c r="U143" s="24"/>
      <c r="V143" s="4"/>
    </row>
    <row r="144" spans="2:22" ht="15" x14ac:dyDescent="0.3">
      <c r="B144" s="22" t="s">
        <v>48</v>
      </c>
      <c r="C144" s="20">
        <v>13056158</v>
      </c>
      <c r="D144" s="20">
        <v>5725555</v>
      </c>
      <c r="E144" s="20">
        <v>1340883</v>
      </c>
      <c r="F144" s="20">
        <v>1235358</v>
      </c>
      <c r="G144" s="23"/>
      <c r="H144" s="20">
        <v>0</v>
      </c>
      <c r="I144" s="20">
        <v>61569</v>
      </c>
      <c r="J144" s="20">
        <v>4214329</v>
      </c>
      <c r="K144" s="20">
        <v>0</v>
      </c>
      <c r="L144" s="20">
        <v>0</v>
      </c>
      <c r="M144" s="20">
        <v>0</v>
      </c>
      <c r="N144" s="23"/>
      <c r="O144" s="20">
        <v>269294</v>
      </c>
      <c r="P144" s="20">
        <v>0</v>
      </c>
      <c r="Q144" s="20">
        <v>278556</v>
      </c>
      <c r="R144" s="20">
        <v>23947</v>
      </c>
      <c r="S144" s="21">
        <f t="shared" si="4"/>
        <v>-2378188</v>
      </c>
      <c r="T144" s="2"/>
      <c r="U144" s="24"/>
      <c r="V144" s="4"/>
    </row>
    <row r="145" spans="2:22" ht="15.75" thickBot="1" x14ac:dyDescent="0.35">
      <c r="B145" s="22" t="s">
        <v>49</v>
      </c>
      <c r="C145" s="20">
        <v>14621420</v>
      </c>
      <c r="D145" s="20">
        <v>6476383</v>
      </c>
      <c r="E145" s="20">
        <v>1862520</v>
      </c>
      <c r="F145" s="20">
        <v>1638080</v>
      </c>
      <c r="G145" s="23"/>
      <c r="H145" s="20">
        <v>0</v>
      </c>
      <c r="I145" s="20">
        <v>35939</v>
      </c>
      <c r="J145" s="20">
        <v>4036701</v>
      </c>
      <c r="K145" s="20">
        <v>0</v>
      </c>
      <c r="L145" s="20">
        <v>0</v>
      </c>
      <c r="M145" s="20">
        <v>0</v>
      </c>
      <c r="N145" s="23"/>
      <c r="O145" s="20">
        <v>225838</v>
      </c>
      <c r="P145" s="20">
        <v>0</v>
      </c>
      <c r="Q145" s="20">
        <v>96443</v>
      </c>
      <c r="R145" s="20">
        <v>14516</v>
      </c>
      <c r="S145" s="21">
        <f t="shared" si="4"/>
        <v>258685</v>
      </c>
      <c r="T145" s="2"/>
      <c r="U145" s="24"/>
      <c r="V145" s="4"/>
    </row>
    <row r="146" spans="2:22" ht="16.5" thickTop="1" thickBot="1" x14ac:dyDescent="0.35">
      <c r="B146" s="22" t="s">
        <v>50</v>
      </c>
      <c r="C146" s="20">
        <v>6937730</v>
      </c>
      <c r="D146" s="20">
        <v>2715570</v>
      </c>
      <c r="E146" s="20">
        <v>958045</v>
      </c>
      <c r="F146" s="20">
        <v>801922</v>
      </c>
      <c r="G146" s="23"/>
      <c r="H146" s="20">
        <v>0</v>
      </c>
      <c r="I146" s="20">
        <v>51362</v>
      </c>
      <c r="J146" s="20">
        <v>2074034</v>
      </c>
      <c r="K146" s="20">
        <v>0</v>
      </c>
      <c r="L146" s="20">
        <v>0</v>
      </c>
      <c r="M146" s="28"/>
      <c r="N146" s="28"/>
      <c r="O146" s="28"/>
      <c r="P146" s="28"/>
      <c r="Q146" s="28"/>
      <c r="R146" s="28"/>
      <c r="S146" s="28"/>
      <c r="T146" s="2"/>
      <c r="U146" s="24"/>
      <c r="V146" s="4"/>
    </row>
    <row r="147" spans="2:22" ht="15.75" thickTop="1" x14ac:dyDescent="0.2">
      <c r="B147" s="27"/>
      <c r="C147" s="28"/>
      <c r="D147" s="28"/>
      <c r="E147" s="28"/>
      <c r="F147" s="28"/>
      <c r="G147" s="28"/>
      <c r="H147" s="28"/>
      <c r="I147" s="28"/>
      <c r="J147" s="28"/>
      <c r="K147" s="28"/>
      <c r="L147" s="28"/>
      <c r="M147" s="886"/>
      <c r="N147" s="886"/>
      <c r="O147" s="886"/>
      <c r="P147" s="886"/>
      <c r="Q147" s="886"/>
      <c r="R147" s="886"/>
      <c r="S147" s="886"/>
      <c r="T147" s="2"/>
      <c r="U147" s="24"/>
      <c r="V147" s="4"/>
    </row>
    <row r="148" spans="2:22" ht="15.75" customHeight="1" x14ac:dyDescent="0.2">
      <c r="B148" s="886" t="s">
        <v>541</v>
      </c>
      <c r="C148" s="886"/>
      <c r="D148" s="886"/>
      <c r="E148" s="886"/>
      <c r="F148" s="886"/>
      <c r="G148" s="886"/>
      <c r="H148" s="886"/>
      <c r="I148" s="886"/>
      <c r="J148" s="886"/>
      <c r="K148" s="886"/>
      <c r="L148" s="886"/>
    </row>
    <row r="149" spans="2:22" ht="15.75" customHeight="1" x14ac:dyDescent="0.2">
      <c r="B149" s="931" t="s">
        <v>575</v>
      </c>
      <c r="C149" s="931"/>
      <c r="D149" s="931"/>
      <c r="E149" s="931"/>
      <c r="F149" s="931"/>
      <c r="G149" s="931"/>
      <c r="H149" s="931"/>
      <c r="I149" s="931"/>
      <c r="J149" s="931"/>
      <c r="K149" s="931"/>
      <c r="L149" s="931"/>
    </row>
    <row r="150" spans="2:22" ht="15.75" customHeight="1" x14ac:dyDescent="0.2">
      <c r="B150" s="931" t="s">
        <v>1177</v>
      </c>
      <c r="C150" s="931"/>
      <c r="D150" s="931"/>
      <c r="E150" s="931"/>
      <c r="F150" s="931"/>
      <c r="G150" s="931"/>
      <c r="H150" s="931"/>
      <c r="I150" s="931"/>
      <c r="J150" s="931"/>
      <c r="K150" s="931"/>
      <c r="L150" s="931"/>
    </row>
    <row r="151" spans="2:22" ht="15.75" customHeight="1" x14ac:dyDescent="0.25">
      <c r="B151" s="932" t="s">
        <v>1377</v>
      </c>
      <c r="C151" s="932"/>
      <c r="D151" s="932"/>
      <c r="E151" s="932"/>
      <c r="F151" s="932"/>
      <c r="G151" s="932"/>
      <c r="H151" s="932"/>
      <c r="I151" s="932"/>
      <c r="J151" s="932"/>
      <c r="K151" s="932"/>
      <c r="L151" s="932"/>
    </row>
    <row r="152" spans="2:22" ht="15.75" customHeight="1" x14ac:dyDescent="0.25">
      <c r="B152" s="933" t="s">
        <v>1179</v>
      </c>
      <c r="C152" s="933"/>
      <c r="D152" s="933"/>
      <c r="E152" s="933"/>
      <c r="F152" s="933"/>
      <c r="G152" s="933"/>
      <c r="H152" s="933"/>
      <c r="I152" s="933"/>
      <c r="J152" s="933"/>
      <c r="K152" s="933"/>
      <c r="L152" s="933"/>
    </row>
    <row r="153" spans="2:22" ht="15.75" customHeight="1" x14ac:dyDescent="0.25">
      <c r="B153" s="924" t="s">
        <v>1378</v>
      </c>
      <c r="C153" s="924"/>
      <c r="D153" s="924"/>
      <c r="E153" s="924"/>
      <c r="F153" s="924"/>
      <c r="G153" s="924"/>
      <c r="H153" s="924"/>
      <c r="I153" s="924"/>
      <c r="J153" s="924"/>
      <c r="K153" s="924"/>
      <c r="L153" s="924"/>
    </row>
    <row r="154" spans="2:22" ht="15.75" customHeight="1" x14ac:dyDescent="0.25">
      <c r="B154" s="924" t="s">
        <v>1380</v>
      </c>
      <c r="C154" s="924"/>
      <c r="D154" s="924"/>
      <c r="E154" s="924"/>
      <c r="F154" s="924"/>
      <c r="G154" s="924"/>
      <c r="H154" s="924"/>
      <c r="I154" s="924"/>
      <c r="J154" s="924"/>
      <c r="K154" s="924"/>
      <c r="L154" s="924"/>
    </row>
    <row r="155" spans="2:22" ht="15.75" customHeight="1" x14ac:dyDescent="0.2">
      <c r="B155" s="949" t="s">
        <v>1383</v>
      </c>
      <c r="C155" s="949"/>
      <c r="D155" s="949"/>
      <c r="E155" s="949"/>
      <c r="F155" s="949"/>
      <c r="G155" s="949"/>
      <c r="H155" s="949"/>
      <c r="I155" s="949"/>
      <c r="J155" s="949"/>
      <c r="K155" s="949"/>
      <c r="L155" s="949"/>
    </row>
    <row r="156" spans="2:22" ht="15" x14ac:dyDescent="0.2">
      <c r="B156" s="934" t="s">
        <v>1340</v>
      </c>
      <c r="C156" s="934"/>
      <c r="D156" s="934"/>
      <c r="E156" s="934"/>
      <c r="F156" s="934"/>
      <c r="G156" s="934"/>
      <c r="H156" s="934"/>
      <c r="I156" s="934"/>
      <c r="J156" s="934"/>
      <c r="K156" s="934"/>
      <c r="L156" s="934"/>
    </row>
    <row r="157" spans="2:22" ht="15" hidden="1" x14ac:dyDescent="0.2"/>
    <row r="158" spans="2:22" ht="15" customHeight="1" x14ac:dyDescent="0.2"/>
    <row r="159" spans="2:22" ht="15" customHeight="1" x14ac:dyDescent="0.2"/>
    <row r="160" spans="2:22" ht="15" customHeight="1" x14ac:dyDescent="0.2"/>
    <row r="161" ht="15" hidden="1" customHeight="1" x14ac:dyDescent="0.2"/>
  </sheetData>
  <mergeCells count="51">
    <mergeCell ref="A2:K2"/>
    <mergeCell ref="A3:K3"/>
    <mergeCell ref="A4:B6"/>
    <mergeCell ref="C4:C6"/>
    <mergeCell ref="D4:E5"/>
    <mergeCell ref="F4:F6"/>
    <mergeCell ref="H4:H6"/>
    <mergeCell ref="I4:I6"/>
    <mergeCell ref="J4:J6"/>
    <mergeCell ref="K4:K6"/>
    <mergeCell ref="B154:L154"/>
    <mergeCell ref="B155:L155"/>
    <mergeCell ref="B156:L156"/>
    <mergeCell ref="K104:K107"/>
    <mergeCell ref="B97:L97"/>
    <mergeCell ref="L104:L107"/>
    <mergeCell ref="B149:L149"/>
    <mergeCell ref="B150:L150"/>
    <mergeCell ref="B151:L151"/>
    <mergeCell ref="B152:L152"/>
    <mergeCell ref="B153:L153"/>
    <mergeCell ref="B43:K43"/>
    <mergeCell ref="B47:L47"/>
    <mergeCell ref="B48:B49"/>
    <mergeCell ref="C48:C49"/>
    <mergeCell ref="D48:E48"/>
    <mergeCell ref="H48:L48"/>
    <mergeCell ref="B96:L96"/>
    <mergeCell ref="B89:L89"/>
    <mergeCell ref="B90:L90"/>
    <mergeCell ref="B102:B107"/>
    <mergeCell ref="C102:C107"/>
    <mergeCell ref="D102:F103"/>
    <mergeCell ref="B91:L91"/>
    <mergeCell ref="B95:L95"/>
    <mergeCell ref="B92:L92"/>
    <mergeCell ref="B93:L93"/>
    <mergeCell ref="B94:L94"/>
    <mergeCell ref="S101:S106"/>
    <mergeCell ref="D104:D107"/>
    <mergeCell ref="E104:E107"/>
    <mergeCell ref="F104:F107"/>
    <mergeCell ref="H104:H107"/>
    <mergeCell ref="I104:I107"/>
    <mergeCell ref="J104:J107"/>
    <mergeCell ref="Q103:Q106"/>
    <mergeCell ref="R103:R106"/>
    <mergeCell ref="M103:M106"/>
    <mergeCell ref="O103:O106"/>
    <mergeCell ref="P103:P106"/>
    <mergeCell ref="O101:R102"/>
  </mergeCells>
  <pageMargins left="0.15748031496062992" right="0.15748031496062992" top="0.74803149606299213" bottom="0.74803149606299213" header="0.31496062992125984" footer="0.31496062992125984"/>
  <pageSetup scale="60" orientation="landscape"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586E83-2218-4796-B468-3D78A5301135}">
  <dimension ref="A1:AC161"/>
  <sheetViews>
    <sheetView showGridLines="0" zoomScale="115" zoomScaleNormal="115" workbookViewId="0"/>
  </sheetViews>
  <sheetFormatPr baseColWidth="10" defaultColWidth="0" defaultRowHeight="15" customHeight="1" zeroHeight="1" x14ac:dyDescent="0.2"/>
  <cols>
    <col min="1" max="1" width="1.7109375" style="8" customWidth="1"/>
    <col min="2" max="2" width="53.28515625" style="8" customWidth="1"/>
    <col min="3" max="3" width="15.7109375" style="8" bestFit="1" customWidth="1"/>
    <col min="4" max="5" width="20.140625" style="8" customWidth="1"/>
    <col min="6" max="6" width="16.140625" style="8" customWidth="1"/>
    <col min="7" max="7" width="3" style="8" customWidth="1"/>
    <col min="8" max="8" width="19" style="8" customWidth="1"/>
    <col min="9" max="11" width="20.140625" style="8" customWidth="1"/>
    <col min="12" max="12" width="12.140625" style="8" bestFit="1" customWidth="1"/>
    <col min="13" max="13" width="11.42578125" style="8" customWidth="1"/>
    <col min="14" max="14" width="3.7109375" style="8" customWidth="1"/>
    <col min="15" max="15" width="23.42578125" style="8" customWidth="1"/>
    <col min="16" max="16" width="12.140625" style="8" bestFit="1" customWidth="1"/>
    <col min="17" max="17" width="17.42578125" style="8" customWidth="1"/>
    <col min="18" max="18" width="11.42578125" style="8" customWidth="1"/>
    <col min="19" max="19" width="15.140625" style="8" customWidth="1"/>
    <col min="20" max="20" width="3.7109375" style="8" customWidth="1"/>
    <col min="21" max="29" width="0" style="8" hidden="1" customWidth="1"/>
    <col min="30" max="16384" width="11.42578125" style="8" hidden="1"/>
  </cols>
  <sheetData>
    <row r="1" spans="1:28" s="59" customFormat="1" ht="15" customHeight="1" x14ac:dyDescent="0.2">
      <c r="B1" s="60"/>
      <c r="C1" s="61"/>
      <c r="D1" s="61"/>
      <c r="E1" s="61"/>
      <c r="F1" s="61"/>
      <c r="G1" s="61"/>
      <c r="H1" s="61"/>
      <c r="I1" s="61"/>
      <c r="J1" s="61"/>
      <c r="K1" s="61"/>
    </row>
    <row r="2" spans="1:28" s="5" customFormat="1" ht="15" customHeight="1" x14ac:dyDescent="0.2">
      <c r="A2" s="914" t="s">
        <v>1359</v>
      </c>
      <c r="B2" s="914"/>
      <c r="C2" s="914"/>
      <c r="D2" s="914"/>
      <c r="E2" s="914"/>
      <c r="F2" s="914"/>
      <c r="G2" s="914"/>
      <c r="H2" s="914"/>
      <c r="I2" s="914"/>
      <c r="J2" s="914"/>
      <c r="K2" s="914"/>
      <c r="L2" s="629"/>
      <c r="M2" s="629"/>
      <c r="N2" s="629"/>
      <c r="O2" s="629"/>
      <c r="P2" s="629"/>
      <c r="Q2" s="629"/>
      <c r="R2" s="629"/>
      <c r="S2" s="629"/>
      <c r="T2" s="629"/>
      <c r="U2" s="629"/>
      <c r="V2" s="629"/>
      <c r="W2" s="629"/>
      <c r="X2" s="629"/>
      <c r="Y2" s="629"/>
      <c r="Z2" s="629"/>
      <c r="AA2" s="629"/>
      <c r="AB2" s="629"/>
    </row>
    <row r="3" spans="1:28" s="634" customFormat="1" ht="18.75" thickBot="1" x14ac:dyDescent="0.25">
      <c r="A3" s="915" t="s">
        <v>1360</v>
      </c>
      <c r="B3" s="915"/>
      <c r="C3" s="915"/>
      <c r="D3" s="915"/>
      <c r="E3" s="915"/>
      <c r="F3" s="915"/>
      <c r="G3" s="915"/>
      <c r="H3" s="915"/>
      <c r="I3" s="915"/>
      <c r="J3" s="915"/>
      <c r="K3" s="915"/>
    </row>
    <row r="4" spans="1:28" s="634" customFormat="1" ht="19.5" thickTop="1" thickBot="1" x14ac:dyDescent="0.25">
      <c r="A4" s="916" t="s">
        <v>53</v>
      </c>
      <c r="B4" s="916"/>
      <c r="C4" s="917" t="s">
        <v>235</v>
      </c>
      <c r="D4" s="918" t="s">
        <v>140</v>
      </c>
      <c r="E4" s="918"/>
      <c r="F4" s="920" t="s">
        <v>236</v>
      </c>
      <c r="G4" s="849"/>
      <c r="H4" s="917" t="s">
        <v>237</v>
      </c>
      <c r="I4" s="917" t="s">
        <v>238</v>
      </c>
      <c r="J4" s="917" t="s">
        <v>239</v>
      </c>
      <c r="K4" s="921" t="s">
        <v>18</v>
      </c>
      <c r="L4" s="8"/>
      <c r="M4" s="8"/>
      <c r="N4" s="8"/>
      <c r="O4" s="8"/>
      <c r="P4" s="8"/>
      <c r="Q4" s="8"/>
      <c r="R4" s="8"/>
      <c r="S4" s="8"/>
    </row>
    <row r="5" spans="1:28" ht="16.5" thickTop="1" thickBot="1" x14ac:dyDescent="0.25">
      <c r="A5" s="916"/>
      <c r="B5" s="916"/>
      <c r="C5" s="917"/>
      <c r="D5" s="919"/>
      <c r="E5" s="919"/>
      <c r="F5" s="920"/>
      <c r="G5" s="851"/>
      <c r="H5" s="917"/>
      <c r="I5" s="917"/>
      <c r="J5" s="917"/>
      <c r="K5" s="922"/>
    </row>
    <row r="6" spans="1:28" ht="16.5" thickTop="1" thickBot="1" x14ac:dyDescent="0.25">
      <c r="A6" s="916"/>
      <c r="B6" s="916"/>
      <c r="C6" s="917"/>
      <c r="D6" s="345" t="s">
        <v>240</v>
      </c>
      <c r="E6" s="345" t="s">
        <v>241</v>
      </c>
      <c r="F6" s="920"/>
      <c r="G6" s="850"/>
      <c r="H6" s="917"/>
      <c r="I6" s="917"/>
      <c r="J6" s="917"/>
      <c r="K6" s="923"/>
    </row>
    <row r="7" spans="1:28" ht="15.75" thickTop="1" x14ac:dyDescent="0.2">
      <c r="A7" s="65"/>
      <c r="B7" s="66" t="s">
        <v>444</v>
      </c>
      <c r="C7" s="67"/>
      <c r="D7" s="68"/>
      <c r="E7" s="68"/>
      <c r="F7" s="65"/>
      <c r="G7" s="65"/>
      <c r="H7" s="67"/>
      <c r="I7" s="67"/>
      <c r="J7" s="65"/>
      <c r="K7" s="65"/>
    </row>
    <row r="8" spans="1:28" x14ac:dyDescent="0.2">
      <c r="A8" s="69"/>
      <c r="B8" s="70" t="s">
        <v>532</v>
      </c>
      <c r="C8" s="71"/>
      <c r="D8" s="72"/>
      <c r="E8" s="71"/>
      <c r="F8" s="71"/>
      <c r="G8" s="71"/>
      <c r="H8" s="71"/>
      <c r="I8" s="71"/>
      <c r="J8" s="71"/>
      <c r="K8" s="73"/>
    </row>
    <row r="9" spans="1:28" x14ac:dyDescent="0.2">
      <c r="A9" s="74"/>
      <c r="B9" s="74" t="s">
        <v>523</v>
      </c>
      <c r="C9" s="876">
        <v>93555851843.490005</v>
      </c>
      <c r="D9" s="877">
        <v>423580024810.46997</v>
      </c>
      <c r="E9" s="876">
        <v>78038215278.839996</v>
      </c>
      <c r="F9" s="876">
        <f>D9+E9</f>
        <v>501618240089.30994</v>
      </c>
      <c r="G9" s="876"/>
      <c r="H9" s="877">
        <v>129959219757.64999</v>
      </c>
      <c r="I9" s="876">
        <v>49471968807.040001</v>
      </c>
      <c r="J9" s="877">
        <v>2995856106.1700001</v>
      </c>
      <c r="K9" s="876">
        <f>C9+F9+H9+I9+J9</f>
        <v>777601136603.66003</v>
      </c>
    </row>
    <row r="10" spans="1:28" ht="15.75" thickBot="1" x14ac:dyDescent="0.25">
      <c r="B10" s="74" t="s">
        <v>551</v>
      </c>
      <c r="C10" s="876">
        <v>381604776.06</v>
      </c>
      <c r="D10" s="876">
        <v>3966946903.1999998</v>
      </c>
      <c r="E10" s="876">
        <v>1085061265.77</v>
      </c>
      <c r="F10" s="876">
        <f>D10+E10</f>
        <v>5052008168.9699993</v>
      </c>
      <c r="G10" s="876"/>
      <c r="H10" s="877">
        <v>1625778393.0799999</v>
      </c>
      <c r="I10" s="876">
        <v>720077393.53999996</v>
      </c>
      <c r="J10" s="876">
        <v>139648127.67000002</v>
      </c>
      <c r="K10" s="876">
        <f>C10+F10+H10+I10+J10</f>
        <v>7919116859.3199997</v>
      </c>
    </row>
    <row r="11" spans="1:28" ht="15.75" thickBot="1" x14ac:dyDescent="0.25">
      <c r="B11" s="77" t="s">
        <v>552</v>
      </c>
      <c r="C11" s="878">
        <f>SUM(C9:C10)</f>
        <v>93937456619.550003</v>
      </c>
      <c r="D11" s="878">
        <f t="shared" ref="D11:K11" si="0">SUM(D9:D10)</f>
        <v>427546971713.66998</v>
      </c>
      <c r="E11" s="878">
        <f t="shared" si="0"/>
        <v>79123276544.610001</v>
      </c>
      <c r="F11" s="878">
        <f t="shared" si="0"/>
        <v>506670248258.27991</v>
      </c>
      <c r="G11" s="878"/>
      <c r="H11" s="878">
        <f t="shared" si="0"/>
        <v>131584998150.73</v>
      </c>
      <c r="I11" s="878">
        <f t="shared" si="0"/>
        <v>50192046200.580002</v>
      </c>
      <c r="J11" s="878">
        <f t="shared" si="0"/>
        <v>3135504233.8400002</v>
      </c>
      <c r="K11" s="878">
        <f t="shared" si="0"/>
        <v>785520253462.97998</v>
      </c>
    </row>
    <row r="12" spans="1:28" ht="15.75" thickBot="1" x14ac:dyDescent="0.25">
      <c r="A12" s="78"/>
      <c r="B12" s="70" t="s">
        <v>526</v>
      </c>
      <c r="C12" s="879"/>
      <c r="D12" s="879"/>
      <c r="E12" s="879"/>
      <c r="F12" s="879"/>
      <c r="G12" s="879"/>
      <c r="H12" s="880"/>
      <c r="I12" s="879"/>
      <c r="J12" s="879"/>
      <c r="K12" s="879"/>
    </row>
    <row r="13" spans="1:28" x14ac:dyDescent="0.2">
      <c r="B13" s="74" t="s">
        <v>466</v>
      </c>
      <c r="C13" s="876">
        <v>14896907582.98</v>
      </c>
      <c r="D13" s="876">
        <v>6638625017.71</v>
      </c>
      <c r="E13" s="876">
        <v>3618546883.0599999</v>
      </c>
      <c r="F13" s="876">
        <f>D13+E13</f>
        <v>10257171900.77</v>
      </c>
      <c r="G13" s="876"/>
      <c r="H13" s="877">
        <v>8661164764.6499996</v>
      </c>
      <c r="I13" s="876">
        <v>24842718.290000003</v>
      </c>
      <c r="J13" s="876">
        <v>17302652.379999999</v>
      </c>
      <c r="K13" s="876">
        <f>C13+F13+H13+I13+J13</f>
        <v>33857389619.070004</v>
      </c>
    </row>
    <row r="14" spans="1:28" x14ac:dyDescent="0.2">
      <c r="B14" s="74" t="s">
        <v>549</v>
      </c>
      <c r="C14" s="876">
        <v>326929600.63</v>
      </c>
      <c r="D14" s="876">
        <v>5841839880.9200001</v>
      </c>
      <c r="E14" s="876">
        <v>1611913392.96</v>
      </c>
      <c r="F14" s="876">
        <f>D14+E14</f>
        <v>7453753273.8800001</v>
      </c>
      <c r="G14" s="876"/>
      <c r="H14" s="877">
        <v>82.220000000000013</v>
      </c>
      <c r="I14" s="876">
        <v>29924942.580000002</v>
      </c>
      <c r="J14" s="876">
        <v>235824430.65000001</v>
      </c>
      <c r="K14" s="876">
        <f>C14+F14+H14+I14+J14</f>
        <v>8046432329.96</v>
      </c>
    </row>
    <row r="15" spans="1:28" ht="30" x14ac:dyDescent="0.2">
      <c r="B15" s="79" t="s">
        <v>550</v>
      </c>
      <c r="C15" s="876">
        <v>32381192.68</v>
      </c>
      <c r="D15" s="876">
        <v>643226953.03999996</v>
      </c>
      <c r="E15" s="876">
        <v>163266697.87</v>
      </c>
      <c r="F15" s="876">
        <f>D15+E15</f>
        <v>806493650.90999997</v>
      </c>
      <c r="G15" s="876"/>
      <c r="H15" s="877">
        <v>0</v>
      </c>
      <c r="I15" s="876">
        <v>4152838.96</v>
      </c>
      <c r="J15" s="876">
        <v>23933709.82</v>
      </c>
      <c r="K15" s="876">
        <f>C15+F15+H15+I15+J15</f>
        <v>866961392.37</v>
      </c>
    </row>
    <row r="16" spans="1:28" x14ac:dyDescent="0.2">
      <c r="B16" s="74" t="s">
        <v>548</v>
      </c>
      <c r="C16" s="876">
        <v>3215405.34</v>
      </c>
      <c r="D16" s="876">
        <v>72054703.819999993</v>
      </c>
      <c r="E16" s="876">
        <v>19764488.789999999</v>
      </c>
      <c r="F16" s="876">
        <f>D16+E16</f>
        <v>91819192.609999985</v>
      </c>
      <c r="G16" s="876"/>
      <c r="H16" s="877">
        <v>3039.2000000000003</v>
      </c>
      <c r="I16" s="876">
        <v>21026060.549999997</v>
      </c>
      <c r="J16" s="876">
        <v>2942834.4</v>
      </c>
      <c r="K16" s="876">
        <f>C16+F16+H16+I16+J16</f>
        <v>119006532.09999999</v>
      </c>
    </row>
    <row r="17" spans="1:11" ht="15.75" thickBot="1" x14ac:dyDescent="0.25">
      <c r="B17" s="74" t="s">
        <v>524</v>
      </c>
      <c r="C17" s="876">
        <v>411071776.41999996</v>
      </c>
      <c r="D17" s="876">
        <v>10642600929.24</v>
      </c>
      <c r="E17" s="876">
        <v>2098920334.0899999</v>
      </c>
      <c r="F17" s="876">
        <f>D17+E17</f>
        <v>12741521263.33</v>
      </c>
      <c r="G17" s="876"/>
      <c r="H17" s="877">
        <v>287709781.88</v>
      </c>
      <c r="I17" s="876">
        <v>404578445.19</v>
      </c>
      <c r="J17" s="876">
        <v>308613819.60000002</v>
      </c>
      <c r="K17" s="876">
        <f>C17+F17+H17+I17+J17</f>
        <v>14153495086.42</v>
      </c>
    </row>
    <row r="18" spans="1:11" ht="15.75" thickBot="1" x14ac:dyDescent="0.25">
      <c r="B18" s="77" t="s">
        <v>553</v>
      </c>
      <c r="C18" s="878">
        <f>SUM(C13:C17)</f>
        <v>15670505558.049999</v>
      </c>
      <c r="D18" s="878">
        <f t="shared" ref="D18:K18" si="1">SUM(D13:D17)</f>
        <v>23838347484.730003</v>
      </c>
      <c r="E18" s="878">
        <f t="shared" si="1"/>
        <v>7512411796.7700005</v>
      </c>
      <c r="F18" s="878">
        <f t="shared" si="1"/>
        <v>31350759281.5</v>
      </c>
      <c r="G18" s="878"/>
      <c r="H18" s="878">
        <f t="shared" si="1"/>
        <v>8948877667.9499989</v>
      </c>
      <c r="I18" s="878">
        <f t="shared" si="1"/>
        <v>484525005.56999999</v>
      </c>
      <c r="J18" s="878">
        <f t="shared" si="1"/>
        <v>588617446.85000002</v>
      </c>
      <c r="K18" s="878">
        <f t="shared" si="1"/>
        <v>57043284959.920006</v>
      </c>
    </row>
    <row r="19" spans="1:11" ht="15.75" thickBot="1" x14ac:dyDescent="0.25">
      <c r="A19" s="80"/>
      <c r="B19" s="81" t="s">
        <v>533</v>
      </c>
      <c r="C19" s="878">
        <f>C18+C11</f>
        <v>109607962177.60001</v>
      </c>
      <c r="D19" s="878">
        <f t="shared" ref="D19:K19" si="2">D18+D11</f>
        <v>451385319198.39996</v>
      </c>
      <c r="E19" s="878">
        <f t="shared" si="2"/>
        <v>86635688341.380005</v>
      </c>
      <c r="F19" s="878">
        <f t="shared" si="2"/>
        <v>538021007539.77991</v>
      </c>
      <c r="G19" s="878"/>
      <c r="H19" s="878">
        <f t="shared" si="2"/>
        <v>140533875818.67999</v>
      </c>
      <c r="I19" s="878">
        <f t="shared" si="2"/>
        <v>50676571206.150002</v>
      </c>
      <c r="J19" s="878">
        <f t="shared" si="2"/>
        <v>3724121680.6900001</v>
      </c>
      <c r="K19" s="878">
        <f t="shared" si="2"/>
        <v>842563538422.90002</v>
      </c>
    </row>
    <row r="20" spans="1:11" x14ac:dyDescent="0.2">
      <c r="A20" s="69"/>
      <c r="B20" s="70" t="s">
        <v>452</v>
      </c>
      <c r="C20" s="876"/>
      <c r="D20" s="876"/>
      <c r="E20" s="876"/>
      <c r="F20" s="876"/>
      <c r="G20" s="876"/>
      <c r="H20" s="876"/>
      <c r="I20" s="876"/>
      <c r="J20" s="876"/>
      <c r="K20" s="876"/>
    </row>
    <row r="21" spans="1:11" x14ac:dyDescent="0.2">
      <c r="A21" s="82"/>
      <c r="B21" s="83" t="s">
        <v>453</v>
      </c>
      <c r="C21" s="876"/>
      <c r="D21" s="876"/>
      <c r="E21" s="876"/>
      <c r="F21" s="876"/>
      <c r="G21" s="876"/>
      <c r="H21" s="876"/>
      <c r="I21" s="876"/>
      <c r="J21" s="876"/>
      <c r="K21" s="876"/>
    </row>
    <row r="22" spans="1:11" x14ac:dyDescent="0.2">
      <c r="B22" s="84" t="s">
        <v>534</v>
      </c>
      <c r="C22" s="876">
        <v>15232901599.68</v>
      </c>
      <c r="D22" s="876">
        <v>225053378782.03</v>
      </c>
      <c r="E22" s="876">
        <v>69505263043.660004</v>
      </c>
      <c r="F22" s="876">
        <f>D22+E22</f>
        <v>294558641825.69</v>
      </c>
      <c r="G22" s="876"/>
      <c r="H22" s="876">
        <v>1647822936.0599997</v>
      </c>
      <c r="I22" s="876">
        <v>7140391258.6399994</v>
      </c>
      <c r="J22" s="876">
        <v>10124373569.01</v>
      </c>
      <c r="K22" s="876">
        <f>C22+F22+H22+I22+J22</f>
        <v>328704131189.08002</v>
      </c>
    </row>
    <row r="23" spans="1:11" x14ac:dyDescent="0.2">
      <c r="B23" s="82" t="s">
        <v>462</v>
      </c>
      <c r="C23" s="876">
        <v>4984005100.6399994</v>
      </c>
      <c r="D23" s="876">
        <v>77520300844.619995</v>
      </c>
      <c r="E23" s="876">
        <v>23579065452.600002</v>
      </c>
      <c r="F23" s="876">
        <f>D23+E23</f>
        <v>101099366297.22</v>
      </c>
      <c r="G23" s="876"/>
      <c r="H23" s="876">
        <v>18495031.180000003</v>
      </c>
      <c r="I23" s="876">
        <v>451545456.46999991</v>
      </c>
      <c r="J23" s="876">
        <v>3436408687.1600003</v>
      </c>
      <c r="K23" s="876">
        <f>C23+F23+H23+I23+J23</f>
        <v>109989820572.67</v>
      </c>
    </row>
    <row r="24" spans="1:11" ht="15.75" thickBot="1" x14ac:dyDescent="0.25">
      <c r="A24" s="74"/>
      <c r="B24" s="74" t="s">
        <v>114</v>
      </c>
      <c r="C24" s="876">
        <v>3152236494.5700002</v>
      </c>
      <c r="D24" s="876">
        <v>59596994808.600006</v>
      </c>
      <c r="E24" s="876">
        <v>19637481379.280003</v>
      </c>
      <c r="F24" s="876">
        <f>D24+E24</f>
        <v>79234476187.880005</v>
      </c>
      <c r="G24" s="876"/>
      <c r="H24" s="876">
        <v>94979994.210000023</v>
      </c>
      <c r="I24" s="876">
        <v>16461960080.030001</v>
      </c>
      <c r="J24" s="876">
        <v>2926990940.2299995</v>
      </c>
      <c r="K24" s="876">
        <f>C24+F24+H24+I24+J24</f>
        <v>101870643696.92001</v>
      </c>
    </row>
    <row r="25" spans="1:11" ht="15.75" thickBot="1" x14ac:dyDescent="0.25">
      <c r="A25" s="74"/>
      <c r="B25" s="77" t="s">
        <v>554</v>
      </c>
      <c r="C25" s="878">
        <f>SUM(C22:C24)</f>
        <v>23369143194.889999</v>
      </c>
      <c r="D25" s="878">
        <f t="shared" ref="D25:K25" si="3">SUM(D22:D24)</f>
        <v>362170674435.25</v>
      </c>
      <c r="E25" s="878">
        <f t="shared" si="3"/>
        <v>112721809875.54001</v>
      </c>
      <c r="F25" s="878">
        <f t="shared" si="3"/>
        <v>474892484310.79004</v>
      </c>
      <c r="G25" s="878"/>
      <c r="H25" s="878">
        <f t="shared" si="3"/>
        <v>1761297961.4499998</v>
      </c>
      <c r="I25" s="878">
        <f t="shared" si="3"/>
        <v>24053896795.139999</v>
      </c>
      <c r="J25" s="878">
        <f t="shared" si="3"/>
        <v>16487773196.4</v>
      </c>
      <c r="K25" s="878">
        <f t="shared" si="3"/>
        <v>540564595458.67004</v>
      </c>
    </row>
    <row r="26" spans="1:11" x14ac:dyDescent="0.2">
      <c r="A26" s="79"/>
      <c r="B26" s="85" t="s">
        <v>536</v>
      </c>
      <c r="C26" s="876"/>
      <c r="D26" s="876"/>
      <c r="E26" s="876"/>
      <c r="F26" s="876"/>
      <c r="G26" s="876"/>
      <c r="H26" s="876"/>
      <c r="I26" s="876"/>
      <c r="J26" s="876"/>
      <c r="K26" s="876"/>
    </row>
    <row r="27" spans="1:11" x14ac:dyDescent="0.2">
      <c r="A27" s="79"/>
      <c r="B27" s="79" t="s">
        <v>455</v>
      </c>
      <c r="C27" s="881">
        <v>0</v>
      </c>
      <c r="D27" s="882">
        <v>0</v>
      </c>
      <c r="E27" s="882">
        <v>0</v>
      </c>
      <c r="F27" s="876">
        <f t="shared" ref="F27:F32" si="4">D27+E27</f>
        <v>0</v>
      </c>
      <c r="G27" s="882"/>
      <c r="H27" s="881">
        <v>0</v>
      </c>
      <c r="I27" s="881">
        <v>0</v>
      </c>
      <c r="J27" s="881">
        <v>0</v>
      </c>
      <c r="K27" s="876">
        <f t="shared" ref="K27:K32" si="5">C27+F27+H27+I27+J27</f>
        <v>0</v>
      </c>
    </row>
    <row r="28" spans="1:11" x14ac:dyDescent="0.2">
      <c r="A28" s="79"/>
      <c r="B28" s="79" t="s">
        <v>528</v>
      </c>
      <c r="C28" s="876">
        <v>9688815.0899999999</v>
      </c>
      <c r="D28" s="876">
        <v>2630539034.2299995</v>
      </c>
      <c r="E28" s="876">
        <v>48700164.549999997</v>
      </c>
      <c r="F28" s="876">
        <f t="shared" si="4"/>
        <v>2679239198.7799997</v>
      </c>
      <c r="G28" s="876"/>
      <c r="H28" s="876">
        <v>1478.37</v>
      </c>
      <c r="I28" s="876">
        <v>300726114.36000001</v>
      </c>
      <c r="J28" s="876">
        <v>7153714.1200000001</v>
      </c>
      <c r="K28" s="876">
        <f t="shared" si="5"/>
        <v>2996809320.7199998</v>
      </c>
    </row>
    <row r="29" spans="1:11" x14ac:dyDescent="0.2">
      <c r="A29" s="82"/>
      <c r="B29" s="82" t="s">
        <v>456</v>
      </c>
      <c r="C29" s="876">
        <v>25519351692.379997</v>
      </c>
      <c r="D29" s="876">
        <v>131826981980.38</v>
      </c>
      <c r="E29" s="876">
        <v>32629406751.220001</v>
      </c>
      <c r="F29" s="876">
        <f t="shared" si="4"/>
        <v>164456388731.60001</v>
      </c>
      <c r="G29" s="876"/>
      <c r="H29" s="876">
        <v>19972207249.66</v>
      </c>
      <c r="I29" s="876">
        <v>3388680386.3499999</v>
      </c>
      <c r="J29" s="876">
        <v>4752875957.3100004</v>
      </c>
      <c r="K29" s="876">
        <f t="shared" si="5"/>
        <v>218089504017.30002</v>
      </c>
    </row>
    <row r="30" spans="1:11" x14ac:dyDescent="0.2">
      <c r="A30" s="82"/>
      <c r="B30" s="82" t="s">
        <v>585</v>
      </c>
      <c r="C30" s="876">
        <v>1405789.21</v>
      </c>
      <c r="D30" s="876">
        <v>23516538.199999999</v>
      </c>
      <c r="E30" s="876">
        <v>7069877.9199999999</v>
      </c>
      <c r="F30" s="876">
        <f t="shared" si="4"/>
        <v>30586416.119999997</v>
      </c>
      <c r="G30" s="876"/>
      <c r="H30" s="876">
        <v>142.77000000000001</v>
      </c>
      <c r="I30" s="876">
        <v>1448804.91</v>
      </c>
      <c r="J30" s="876">
        <v>1038846.99</v>
      </c>
      <c r="K30" s="876">
        <f t="shared" si="5"/>
        <v>34480000</v>
      </c>
    </row>
    <row r="31" spans="1:11" x14ac:dyDescent="0.2">
      <c r="A31" s="82"/>
      <c r="B31" s="82" t="s">
        <v>535</v>
      </c>
      <c r="C31" s="876">
        <v>833490.51</v>
      </c>
      <c r="D31" s="876">
        <v>13499727.050000001</v>
      </c>
      <c r="E31" s="876">
        <v>4197299.91</v>
      </c>
      <c r="F31" s="876">
        <f t="shared" si="4"/>
        <v>17697026.960000001</v>
      </c>
      <c r="G31" s="876"/>
      <c r="H31" s="876">
        <v>84.23</v>
      </c>
      <c r="I31" s="876">
        <v>852683.1100000001</v>
      </c>
      <c r="J31" s="876">
        <v>616715.19000000006</v>
      </c>
      <c r="K31" s="876">
        <f t="shared" si="5"/>
        <v>20000000.000000004</v>
      </c>
    </row>
    <row r="32" spans="1:11" ht="18" customHeight="1" thickBot="1" x14ac:dyDescent="0.25">
      <c r="A32" s="82"/>
      <c r="B32" s="82" t="s">
        <v>537</v>
      </c>
      <c r="C32" s="876">
        <v>3476227.84</v>
      </c>
      <c r="D32" s="876">
        <v>55893253.810000002</v>
      </c>
      <c r="E32" s="876">
        <v>17416347.41</v>
      </c>
      <c r="F32" s="876">
        <f t="shared" si="4"/>
        <v>73309601.219999999</v>
      </c>
      <c r="G32" s="876"/>
      <c r="H32" s="876">
        <v>471.93</v>
      </c>
      <c r="I32" s="876">
        <v>4002300.0500000003</v>
      </c>
      <c r="J32" s="876">
        <v>2557622.3200000003</v>
      </c>
      <c r="K32" s="876">
        <f t="shared" si="5"/>
        <v>83346223.360000014</v>
      </c>
    </row>
    <row r="33" spans="1:19" ht="30.75" thickBot="1" x14ac:dyDescent="0.25">
      <c r="A33" s="82"/>
      <c r="B33" s="66" t="s">
        <v>556</v>
      </c>
      <c r="C33" s="878">
        <f>SUM(C27:C32)</f>
        <v>25534756015.029995</v>
      </c>
      <c r="D33" s="878">
        <f t="shared" ref="D33:K33" si="6">SUM(D27:D32)</f>
        <v>134550430533.67</v>
      </c>
      <c r="E33" s="878">
        <f t="shared" si="6"/>
        <v>32706790441.009998</v>
      </c>
      <c r="F33" s="878">
        <f t="shared" si="6"/>
        <v>167257220974.67999</v>
      </c>
      <c r="G33" s="878"/>
      <c r="H33" s="878">
        <f t="shared" si="6"/>
        <v>19972209426.959999</v>
      </c>
      <c r="I33" s="878">
        <f t="shared" si="6"/>
        <v>3695710288.7800002</v>
      </c>
      <c r="J33" s="878">
        <f t="shared" si="6"/>
        <v>4764242855.9299994</v>
      </c>
      <c r="K33" s="878">
        <f t="shared" si="6"/>
        <v>221224139561.38</v>
      </c>
    </row>
    <row r="34" spans="1:19" x14ac:dyDescent="0.2">
      <c r="A34" s="87"/>
      <c r="B34" s="88" t="s">
        <v>457</v>
      </c>
      <c r="C34" s="876"/>
      <c r="D34" s="876"/>
      <c r="E34" s="876"/>
      <c r="F34" s="876"/>
      <c r="G34" s="876"/>
      <c r="H34" s="876"/>
      <c r="I34" s="876"/>
      <c r="J34" s="876"/>
      <c r="K34" s="876"/>
    </row>
    <row r="35" spans="1:19" ht="30" x14ac:dyDescent="0.2">
      <c r="A35" s="87"/>
      <c r="B35" s="89" t="s">
        <v>458</v>
      </c>
      <c r="C35" s="876">
        <v>2248464958.5899997</v>
      </c>
      <c r="D35" s="876">
        <v>16778797188.51</v>
      </c>
      <c r="E35" s="876">
        <v>1717018322.29</v>
      </c>
      <c r="F35" s="876">
        <f>D35+E35</f>
        <v>18495815510.799999</v>
      </c>
      <c r="G35" s="876"/>
      <c r="H35" s="876">
        <v>1738570060.9999998</v>
      </c>
      <c r="I35" s="876">
        <v>1371222278.3899999</v>
      </c>
      <c r="J35" s="876">
        <v>118773006.51000001</v>
      </c>
      <c r="K35" s="876">
        <f>C35+F35+H35+I35+J35</f>
        <v>23972845815.289997</v>
      </c>
    </row>
    <row r="36" spans="1:19" x14ac:dyDescent="0.2">
      <c r="A36" s="87"/>
      <c r="B36" s="87" t="s">
        <v>459</v>
      </c>
      <c r="C36" s="876">
        <v>21453146214.689999</v>
      </c>
      <c r="D36" s="876">
        <v>9810443577</v>
      </c>
      <c r="E36" s="876">
        <v>3019923073.77</v>
      </c>
      <c r="F36" s="876">
        <f>D36+E36</f>
        <v>12830366650.77</v>
      </c>
      <c r="G36" s="876"/>
      <c r="H36" s="876">
        <v>8748265741</v>
      </c>
      <c r="I36" s="876">
        <v>1484124687.23</v>
      </c>
      <c r="J36" s="876">
        <v>0</v>
      </c>
      <c r="K36" s="876">
        <f>C36+F36+H36+I36+J36</f>
        <v>44515903293.690002</v>
      </c>
    </row>
    <row r="37" spans="1:19" x14ac:dyDescent="0.2">
      <c r="A37" s="87"/>
      <c r="B37" s="87" t="s">
        <v>460</v>
      </c>
      <c r="C37" s="876">
        <v>200846968.18000001</v>
      </c>
      <c r="D37" s="876">
        <v>10788414039.83</v>
      </c>
      <c r="E37" s="876">
        <v>1241476106.9200001</v>
      </c>
      <c r="F37" s="876">
        <f>D37+E37</f>
        <v>12029890146.75</v>
      </c>
      <c r="G37" s="876"/>
      <c r="H37" s="882">
        <v>1464589.99</v>
      </c>
      <c r="I37" s="876">
        <v>2699689.1500000004</v>
      </c>
      <c r="J37" s="876">
        <v>184874771.29000002</v>
      </c>
      <c r="K37" s="876">
        <f>C37+F37+H37+I37+J37</f>
        <v>12419776165.360001</v>
      </c>
    </row>
    <row r="38" spans="1:19" ht="30" x14ac:dyDescent="0.2">
      <c r="A38" s="87"/>
      <c r="B38" s="89" t="s">
        <v>580</v>
      </c>
      <c r="C38" s="876">
        <v>0</v>
      </c>
      <c r="D38" s="876">
        <v>0</v>
      </c>
      <c r="E38" s="876">
        <v>0</v>
      </c>
      <c r="F38" s="876">
        <f>D38+E38</f>
        <v>0</v>
      </c>
      <c r="G38" s="876"/>
      <c r="H38" s="876">
        <v>0</v>
      </c>
      <c r="I38" s="876">
        <v>0</v>
      </c>
      <c r="J38" s="876">
        <v>0</v>
      </c>
      <c r="K38" s="876">
        <f>C38+F38+H38+I38+J38</f>
        <v>0</v>
      </c>
    </row>
    <row r="39" spans="1:19" ht="15.75" thickBot="1" x14ac:dyDescent="0.25">
      <c r="A39" s="87"/>
      <c r="B39" s="87" t="s">
        <v>228</v>
      </c>
      <c r="C39" s="876">
        <v>192055885.42000002</v>
      </c>
      <c r="D39" s="876">
        <v>2839378272.9699998</v>
      </c>
      <c r="E39" s="876">
        <v>802623110.62</v>
      </c>
      <c r="F39" s="876">
        <f>D39+E39</f>
        <v>3642001383.5899997</v>
      </c>
      <c r="G39" s="876"/>
      <c r="H39" s="876">
        <v>114684547.12</v>
      </c>
      <c r="I39" s="876">
        <v>197835949.36000001</v>
      </c>
      <c r="J39" s="876">
        <v>118134077.45</v>
      </c>
      <c r="K39" s="876">
        <f>C39+F39+H39+I39+J39</f>
        <v>4264711842.9399996</v>
      </c>
    </row>
    <row r="40" spans="1:19" ht="15.75" thickBot="1" x14ac:dyDescent="0.25">
      <c r="A40" s="87"/>
      <c r="B40" s="88" t="s">
        <v>555</v>
      </c>
      <c r="C40" s="878">
        <f>SUM(C35:C39)</f>
        <v>24094514026.879997</v>
      </c>
      <c r="D40" s="878">
        <f t="shared" ref="D40:K40" si="7">SUM(D35:D39)</f>
        <v>40217033078.310005</v>
      </c>
      <c r="E40" s="878">
        <f t="shared" si="7"/>
        <v>6781040613.5999994</v>
      </c>
      <c r="F40" s="878">
        <f t="shared" si="7"/>
        <v>46998073691.909996</v>
      </c>
      <c r="G40" s="878"/>
      <c r="H40" s="878">
        <f t="shared" si="7"/>
        <v>10602984939.110001</v>
      </c>
      <c r="I40" s="878">
        <f t="shared" si="7"/>
        <v>3055882604.1300001</v>
      </c>
      <c r="J40" s="878">
        <f t="shared" si="7"/>
        <v>421781855.25</v>
      </c>
      <c r="K40" s="878">
        <f t="shared" si="7"/>
        <v>85173237117.279999</v>
      </c>
    </row>
    <row r="41" spans="1:19" ht="15.75" thickBot="1" x14ac:dyDescent="0.25">
      <c r="A41" s="87"/>
      <c r="B41" s="81" t="s">
        <v>557</v>
      </c>
      <c r="C41" s="878">
        <f>C40+C33+C25</f>
        <v>72998413236.799988</v>
      </c>
      <c r="D41" s="878">
        <f t="shared" ref="D41:K41" si="8">D40+D33+D25</f>
        <v>536938138047.22998</v>
      </c>
      <c r="E41" s="878">
        <f t="shared" si="8"/>
        <v>152209640930.15002</v>
      </c>
      <c r="F41" s="878">
        <f t="shared" si="8"/>
        <v>689147778977.38</v>
      </c>
      <c r="G41" s="878"/>
      <c r="H41" s="878">
        <f t="shared" si="8"/>
        <v>32336492327.52</v>
      </c>
      <c r="I41" s="878">
        <f t="shared" si="8"/>
        <v>30805489688.049999</v>
      </c>
      <c r="J41" s="878">
        <f t="shared" si="8"/>
        <v>21673797907.579998</v>
      </c>
      <c r="K41" s="878">
        <f t="shared" si="8"/>
        <v>846961972137.33008</v>
      </c>
    </row>
    <row r="42" spans="1:19" ht="15.75" thickBot="1" x14ac:dyDescent="0.25">
      <c r="A42" s="90"/>
      <c r="B42" s="91" t="s">
        <v>558</v>
      </c>
      <c r="C42" s="883">
        <f>C19-C41</f>
        <v>36609548940.800018</v>
      </c>
      <c r="D42" s="883">
        <f t="shared" ref="D42:K42" si="9">D19-D41</f>
        <v>-85552818848.830017</v>
      </c>
      <c r="E42" s="883">
        <f t="shared" si="9"/>
        <v>-65573952588.77002</v>
      </c>
      <c r="F42" s="883">
        <f t="shared" si="9"/>
        <v>-151126771437.6001</v>
      </c>
      <c r="G42" s="883"/>
      <c r="H42" s="883">
        <f t="shared" si="9"/>
        <v>108197383491.15999</v>
      </c>
      <c r="I42" s="883">
        <f t="shared" si="9"/>
        <v>19871081518.100002</v>
      </c>
      <c r="J42" s="883">
        <f t="shared" si="9"/>
        <v>-17949676226.889999</v>
      </c>
      <c r="K42" s="883">
        <f t="shared" si="9"/>
        <v>-4398433714.4300537</v>
      </c>
    </row>
    <row r="43" spans="1:19" ht="15.75" thickTop="1" x14ac:dyDescent="0.2">
      <c r="A43" s="93"/>
      <c r="B43" s="925" t="s">
        <v>515</v>
      </c>
      <c r="C43" s="925"/>
      <c r="D43" s="925"/>
      <c r="E43" s="925"/>
      <c r="F43" s="925"/>
      <c r="G43" s="925"/>
      <c r="H43" s="925"/>
      <c r="I43" s="925"/>
      <c r="J43" s="925"/>
      <c r="K43" s="925"/>
    </row>
    <row r="44" spans="1:19" x14ac:dyDescent="0.2">
      <c r="A44" s="93"/>
      <c r="B44" s="29"/>
      <c r="C44" s="29"/>
      <c r="D44" s="94"/>
      <c r="E44" s="94"/>
      <c r="F44" s="29"/>
      <c r="G44" s="29"/>
      <c r="H44" s="29"/>
      <c r="I44" s="29"/>
      <c r="J44" s="29"/>
      <c r="K44" s="29"/>
    </row>
    <row r="45" spans="1:19" x14ac:dyDescent="0.2">
      <c r="A45" s="93"/>
      <c r="B45" s="29"/>
      <c r="C45" s="95"/>
      <c r="D45" s="95"/>
      <c r="E45" s="95"/>
      <c r="F45" s="95"/>
      <c r="G45" s="95"/>
      <c r="H45" s="95"/>
      <c r="I45" s="95"/>
      <c r="J45" s="95"/>
      <c r="K45" s="95"/>
    </row>
    <row r="46" spans="1:19" ht="16.5" x14ac:dyDescent="0.3">
      <c r="A46" s="93"/>
      <c r="C46" s="39"/>
      <c r="D46" s="39"/>
      <c r="E46" s="39"/>
      <c r="F46" s="39"/>
      <c r="G46" s="39"/>
      <c r="H46" s="39"/>
      <c r="I46" s="38"/>
      <c r="J46" s="38"/>
      <c r="K46" s="40"/>
      <c r="L46" s="38"/>
    </row>
    <row r="47" spans="1:19" ht="18.75" thickBot="1" x14ac:dyDescent="0.25">
      <c r="A47" s="856"/>
      <c r="B47" s="926" t="s">
        <v>1361</v>
      </c>
      <c r="C47" s="926"/>
      <c r="D47" s="926"/>
      <c r="E47" s="926"/>
      <c r="F47" s="926"/>
      <c r="G47" s="926"/>
      <c r="H47" s="926"/>
      <c r="I47" s="926"/>
      <c r="J47" s="926"/>
      <c r="K47" s="926"/>
      <c r="L47" s="926"/>
      <c r="M47" s="848"/>
      <c r="N47" s="848"/>
      <c r="O47" s="848"/>
      <c r="P47" s="848"/>
      <c r="Q47" s="848"/>
      <c r="R47" s="848"/>
      <c r="S47" s="848"/>
    </row>
    <row r="48" spans="1:19" s="848" customFormat="1" ht="19.5" thickTop="1" thickBot="1" x14ac:dyDescent="0.25">
      <c r="A48" s="8"/>
      <c r="B48" s="927" t="s">
        <v>574</v>
      </c>
      <c r="C48" s="928" t="s">
        <v>18</v>
      </c>
      <c r="D48" s="929" t="s">
        <v>465</v>
      </c>
      <c r="E48" s="929"/>
      <c r="F48" s="619"/>
      <c r="G48" s="619"/>
      <c r="H48" s="929" t="s">
        <v>526</v>
      </c>
      <c r="I48" s="929"/>
      <c r="J48" s="929"/>
      <c r="K48" s="929"/>
      <c r="L48" s="929"/>
      <c r="M48" s="8"/>
      <c r="N48" s="8"/>
      <c r="O48" s="8"/>
      <c r="P48" s="8"/>
      <c r="Q48" s="8"/>
      <c r="R48" s="8"/>
      <c r="S48" s="8"/>
    </row>
    <row r="49" spans="1:19" s="848" customFormat="1" ht="76.5" thickTop="1" thickBot="1" x14ac:dyDescent="0.25">
      <c r="A49" s="8"/>
      <c r="B49" s="927"/>
      <c r="C49" s="928"/>
      <c r="D49" s="175" t="s">
        <v>523</v>
      </c>
      <c r="E49" s="175" t="s">
        <v>464</v>
      </c>
      <c r="F49" s="175"/>
      <c r="G49" s="175"/>
      <c r="H49" s="175" t="s">
        <v>466</v>
      </c>
      <c r="I49" s="175" t="s">
        <v>549</v>
      </c>
      <c r="J49" s="175" t="s">
        <v>550</v>
      </c>
      <c r="K49" s="175" t="s">
        <v>548</v>
      </c>
      <c r="L49" s="175" t="s">
        <v>524</v>
      </c>
      <c r="M49" s="8"/>
      <c r="N49" s="8"/>
      <c r="O49" s="8"/>
      <c r="P49" s="8"/>
      <c r="Q49" s="8"/>
      <c r="R49" s="8"/>
      <c r="S49" s="8"/>
    </row>
    <row r="50" spans="1:19" ht="15.75" thickTop="1" x14ac:dyDescent="0.3">
      <c r="B50" s="42"/>
      <c r="C50" s="42"/>
      <c r="D50" s="42"/>
      <c r="E50" s="42"/>
      <c r="F50" s="42"/>
      <c r="G50" s="42"/>
      <c r="H50" s="42"/>
      <c r="I50" s="42"/>
      <c r="J50" s="42"/>
      <c r="K50" s="43"/>
      <c r="L50" s="42"/>
    </row>
    <row r="51" spans="1:19" x14ac:dyDescent="0.3">
      <c r="B51" s="42" t="s">
        <v>359</v>
      </c>
      <c r="C51" s="884">
        <f>+SUM(C52:C87)</f>
        <v>842563538</v>
      </c>
      <c r="D51" s="884">
        <f>+SUM(D52:D87)</f>
        <v>777601137</v>
      </c>
      <c r="E51" s="884">
        <f>+SUM(E52:E87)</f>
        <v>7919117</v>
      </c>
      <c r="F51" s="884"/>
      <c r="G51" s="884"/>
      <c r="H51" s="884">
        <f>+SUM(H52:H87)</f>
        <v>33857390</v>
      </c>
      <c r="I51" s="884">
        <f t="shared" ref="I51:L51" si="10">+SUM(I52:I87)</f>
        <v>8046432</v>
      </c>
      <c r="J51" s="884">
        <f t="shared" si="10"/>
        <v>866961</v>
      </c>
      <c r="K51" s="884">
        <f t="shared" si="10"/>
        <v>119006</v>
      </c>
      <c r="L51" s="884">
        <f t="shared" si="10"/>
        <v>14153495</v>
      </c>
    </row>
    <row r="52" spans="1:19" x14ac:dyDescent="0.3">
      <c r="B52" s="42" t="s">
        <v>19</v>
      </c>
      <c r="C52" s="46">
        <f>+SUM(D52:L52)</f>
        <v>12203677</v>
      </c>
      <c r="D52" s="46">
        <v>12044942</v>
      </c>
      <c r="E52" s="46">
        <v>2506</v>
      </c>
      <c r="F52" s="46"/>
      <c r="G52" s="46"/>
      <c r="H52" s="46">
        <v>1143</v>
      </c>
      <c r="I52" s="46">
        <v>85913</v>
      </c>
      <c r="J52" s="46">
        <v>12563</v>
      </c>
      <c r="K52" s="46">
        <v>0</v>
      </c>
      <c r="L52" s="46">
        <v>56610</v>
      </c>
    </row>
    <row r="53" spans="1:19" x14ac:dyDescent="0.3">
      <c r="B53" s="42" t="s">
        <v>570</v>
      </c>
      <c r="C53" s="46">
        <f t="shared" ref="C53:C87" si="11">+SUM(D53:L53)</f>
        <v>40623409</v>
      </c>
      <c r="D53" s="46">
        <v>40203265</v>
      </c>
      <c r="E53" s="46">
        <v>24520</v>
      </c>
      <c r="F53" s="46"/>
      <c r="G53" s="46"/>
      <c r="H53" s="46">
        <v>3940</v>
      </c>
      <c r="I53" s="46">
        <v>187524</v>
      </c>
      <c r="J53" s="46">
        <v>33412</v>
      </c>
      <c r="K53" s="46">
        <v>0</v>
      </c>
      <c r="L53" s="46">
        <v>170748</v>
      </c>
    </row>
    <row r="54" spans="1:19" x14ac:dyDescent="0.3">
      <c r="B54" s="42" t="s">
        <v>21</v>
      </c>
      <c r="C54" s="46">
        <f t="shared" si="11"/>
        <v>7934017</v>
      </c>
      <c r="D54" s="46">
        <v>7834508</v>
      </c>
      <c r="E54" s="46">
        <v>6858</v>
      </c>
      <c r="F54" s="46"/>
      <c r="G54" s="46"/>
      <c r="H54" s="46">
        <v>944</v>
      </c>
      <c r="I54" s="46">
        <v>52459</v>
      </c>
      <c r="J54" s="46">
        <v>3382</v>
      </c>
      <c r="K54" s="46">
        <v>163</v>
      </c>
      <c r="L54" s="46">
        <v>35703</v>
      </c>
    </row>
    <row r="55" spans="1:19" x14ac:dyDescent="0.3">
      <c r="B55" s="42" t="s">
        <v>22</v>
      </c>
      <c r="C55" s="46">
        <f t="shared" si="11"/>
        <v>5443407</v>
      </c>
      <c r="D55" s="46">
        <v>5205799</v>
      </c>
      <c r="E55" s="46">
        <v>4303</v>
      </c>
      <c r="F55" s="46"/>
      <c r="G55" s="46"/>
      <c r="H55" s="46">
        <v>798</v>
      </c>
      <c r="I55" s="46">
        <v>36629</v>
      </c>
      <c r="J55" s="46">
        <v>3542</v>
      </c>
      <c r="K55" s="46">
        <v>0</v>
      </c>
      <c r="L55" s="46">
        <v>192336</v>
      </c>
    </row>
    <row r="56" spans="1:19" x14ac:dyDescent="0.3">
      <c r="B56" s="42" t="s">
        <v>23</v>
      </c>
      <c r="C56" s="46">
        <f t="shared" si="11"/>
        <v>32013473</v>
      </c>
      <c r="D56" s="46">
        <v>31195127</v>
      </c>
      <c r="E56" s="46">
        <v>62651</v>
      </c>
      <c r="F56" s="46"/>
      <c r="G56" s="46"/>
      <c r="H56" s="46">
        <v>4137</v>
      </c>
      <c r="I56" s="46">
        <v>394993</v>
      </c>
      <c r="J56" s="46">
        <v>47553</v>
      </c>
      <c r="K56" s="46">
        <v>0</v>
      </c>
      <c r="L56" s="46">
        <v>309012</v>
      </c>
    </row>
    <row r="57" spans="1:19" x14ac:dyDescent="0.3">
      <c r="B57" s="42" t="s">
        <v>24</v>
      </c>
      <c r="C57" s="46">
        <f t="shared" si="11"/>
        <v>5269369</v>
      </c>
      <c r="D57" s="46">
        <v>5170604</v>
      </c>
      <c r="E57" s="46">
        <v>6039</v>
      </c>
      <c r="F57" s="46"/>
      <c r="G57" s="46"/>
      <c r="H57" s="46">
        <v>562</v>
      </c>
      <c r="I57" s="46">
        <v>43467</v>
      </c>
      <c r="J57" s="46">
        <v>7764</v>
      </c>
      <c r="K57" s="46">
        <v>0</v>
      </c>
      <c r="L57" s="46">
        <v>40933</v>
      </c>
    </row>
    <row r="58" spans="1:19" x14ac:dyDescent="0.3">
      <c r="B58" s="42" t="s">
        <v>25</v>
      </c>
      <c r="C58" s="46">
        <f t="shared" si="11"/>
        <v>9090092</v>
      </c>
      <c r="D58" s="46">
        <v>7934956</v>
      </c>
      <c r="E58" s="46">
        <v>19264</v>
      </c>
      <c r="F58" s="46"/>
      <c r="G58" s="46"/>
      <c r="H58" s="46">
        <v>1973</v>
      </c>
      <c r="I58" s="46">
        <v>505346</v>
      </c>
      <c r="J58" s="46">
        <v>31641</v>
      </c>
      <c r="K58" s="46">
        <v>0</v>
      </c>
      <c r="L58" s="46">
        <v>596912</v>
      </c>
    </row>
    <row r="59" spans="1:19" x14ac:dyDescent="0.3">
      <c r="B59" s="42" t="s">
        <v>26</v>
      </c>
      <c r="C59" s="46">
        <f t="shared" si="11"/>
        <v>34529569</v>
      </c>
      <c r="D59" s="46">
        <v>33950110</v>
      </c>
      <c r="E59" s="46">
        <v>52149</v>
      </c>
      <c r="F59" s="46"/>
      <c r="G59" s="46"/>
      <c r="H59" s="46">
        <v>6313</v>
      </c>
      <c r="I59" s="46">
        <v>215589</v>
      </c>
      <c r="J59" s="46">
        <v>51457</v>
      </c>
      <c r="K59" s="46">
        <v>0</v>
      </c>
      <c r="L59" s="46">
        <v>253951</v>
      </c>
    </row>
    <row r="60" spans="1:19" x14ac:dyDescent="0.3">
      <c r="B60" s="42" t="s">
        <v>27</v>
      </c>
      <c r="C60" s="46">
        <f t="shared" si="11"/>
        <v>47593231</v>
      </c>
      <c r="D60" s="46">
        <v>0</v>
      </c>
      <c r="E60" s="46">
        <v>6630596</v>
      </c>
      <c r="F60" s="46"/>
      <c r="G60" s="46"/>
      <c r="H60" s="46">
        <v>33751957</v>
      </c>
      <c r="I60" s="46">
        <v>1054772</v>
      </c>
      <c r="J60" s="46">
        <v>2793</v>
      </c>
      <c r="K60" s="46">
        <v>116473</v>
      </c>
      <c r="L60" s="46">
        <v>6036640</v>
      </c>
    </row>
    <row r="61" spans="1:19" ht="16.5" x14ac:dyDescent="0.3">
      <c r="B61" s="42" t="s">
        <v>1175</v>
      </c>
      <c r="C61" s="46">
        <f t="shared" si="11"/>
        <v>71351321</v>
      </c>
      <c r="D61" s="46">
        <v>70583111</v>
      </c>
      <c r="E61" s="46">
        <v>26254</v>
      </c>
      <c r="F61" s="46"/>
      <c r="G61" s="46"/>
      <c r="H61" s="46">
        <v>5851</v>
      </c>
      <c r="I61" s="46">
        <v>405054</v>
      </c>
      <c r="J61" s="46">
        <v>58967</v>
      </c>
      <c r="K61" s="46">
        <v>0</v>
      </c>
      <c r="L61" s="46">
        <v>272084</v>
      </c>
    </row>
    <row r="62" spans="1:19" ht="16.5" x14ac:dyDescent="0.3">
      <c r="B62" s="42" t="s">
        <v>1176</v>
      </c>
      <c r="C62" s="46">
        <f t="shared" si="11"/>
        <v>66510908</v>
      </c>
      <c r="D62" s="46">
        <v>65472864</v>
      </c>
      <c r="E62" s="46">
        <v>111042</v>
      </c>
      <c r="F62" s="46"/>
      <c r="G62" s="46"/>
      <c r="H62" s="46">
        <v>7052</v>
      </c>
      <c r="I62" s="46">
        <v>559658</v>
      </c>
      <c r="J62" s="46">
        <v>73593</v>
      </c>
      <c r="K62" s="46">
        <v>0</v>
      </c>
      <c r="L62" s="46">
        <v>286699</v>
      </c>
    </row>
    <row r="63" spans="1:19" x14ac:dyDescent="0.3">
      <c r="B63" s="42" t="s">
        <v>28</v>
      </c>
      <c r="C63" s="46">
        <f t="shared" si="11"/>
        <v>8542401</v>
      </c>
      <c r="D63" s="46">
        <v>8215411</v>
      </c>
      <c r="E63" s="46">
        <v>18804</v>
      </c>
      <c r="F63" s="46"/>
      <c r="G63" s="46"/>
      <c r="H63" s="46">
        <v>1945</v>
      </c>
      <c r="I63" s="46">
        <v>114373</v>
      </c>
      <c r="J63" s="46">
        <v>10583</v>
      </c>
      <c r="K63" s="46">
        <v>0</v>
      </c>
      <c r="L63" s="46">
        <v>181285</v>
      </c>
    </row>
    <row r="64" spans="1:19" x14ac:dyDescent="0.3">
      <c r="B64" s="42" t="s">
        <v>29</v>
      </c>
      <c r="C64" s="46">
        <f t="shared" si="11"/>
        <v>36234400</v>
      </c>
      <c r="D64" s="46">
        <v>35756456</v>
      </c>
      <c r="E64" s="46">
        <v>38938</v>
      </c>
      <c r="F64" s="46"/>
      <c r="G64" s="46"/>
      <c r="H64" s="46">
        <v>5256</v>
      </c>
      <c r="I64" s="46">
        <v>266783</v>
      </c>
      <c r="J64" s="46">
        <v>35799</v>
      </c>
      <c r="K64" s="46">
        <v>0</v>
      </c>
      <c r="L64" s="46">
        <v>131168</v>
      </c>
    </row>
    <row r="65" spans="2:12" x14ac:dyDescent="0.3">
      <c r="B65" s="42" t="s">
        <v>30</v>
      </c>
      <c r="C65" s="46">
        <f t="shared" si="11"/>
        <v>5605549</v>
      </c>
      <c r="D65" s="46">
        <v>5176909</v>
      </c>
      <c r="E65" s="46">
        <v>17956</v>
      </c>
      <c r="F65" s="46"/>
      <c r="G65" s="46"/>
      <c r="H65" s="46">
        <v>2319</v>
      </c>
      <c r="I65" s="46">
        <v>66273</v>
      </c>
      <c r="J65" s="46">
        <v>0</v>
      </c>
      <c r="K65" s="46">
        <v>0</v>
      </c>
      <c r="L65" s="46">
        <v>342092</v>
      </c>
    </row>
    <row r="66" spans="2:12" x14ac:dyDescent="0.3">
      <c r="B66" s="42" t="s">
        <v>31</v>
      </c>
      <c r="C66" s="46">
        <f t="shared" si="11"/>
        <v>10535977</v>
      </c>
      <c r="D66" s="46">
        <v>10187997</v>
      </c>
      <c r="E66" s="46">
        <v>5614</v>
      </c>
      <c r="F66" s="46"/>
      <c r="G66" s="46"/>
      <c r="H66" s="46">
        <v>1180</v>
      </c>
      <c r="I66" s="46">
        <v>77802</v>
      </c>
      <c r="J66" s="46">
        <v>15477</v>
      </c>
      <c r="K66" s="46">
        <v>0</v>
      </c>
      <c r="L66" s="46">
        <v>247907</v>
      </c>
    </row>
    <row r="67" spans="2:12" x14ac:dyDescent="0.3">
      <c r="B67" s="42" t="s">
        <v>32</v>
      </c>
      <c r="C67" s="46">
        <f t="shared" si="11"/>
        <v>67329663</v>
      </c>
      <c r="D67" s="46">
        <v>66610047</v>
      </c>
      <c r="E67" s="46">
        <v>45111</v>
      </c>
      <c r="F67" s="46"/>
      <c r="G67" s="46"/>
      <c r="H67" s="46">
        <v>7647</v>
      </c>
      <c r="I67" s="46">
        <v>430591</v>
      </c>
      <c r="J67" s="46">
        <v>62286</v>
      </c>
      <c r="K67" s="46">
        <v>394</v>
      </c>
      <c r="L67" s="46">
        <v>173587</v>
      </c>
    </row>
    <row r="68" spans="2:12" x14ac:dyDescent="0.3">
      <c r="B68" s="42" t="s">
        <v>565</v>
      </c>
      <c r="C68" s="46">
        <f t="shared" si="11"/>
        <v>39520838</v>
      </c>
      <c r="D68" s="46">
        <v>38957069</v>
      </c>
      <c r="E68" s="46">
        <v>132575</v>
      </c>
      <c r="F68" s="46"/>
      <c r="G68" s="46"/>
      <c r="H68" s="46">
        <v>6206</v>
      </c>
      <c r="I68" s="46">
        <v>235571</v>
      </c>
      <c r="J68" s="46">
        <v>36220</v>
      </c>
      <c r="K68" s="46">
        <v>0</v>
      </c>
      <c r="L68" s="46">
        <v>153197</v>
      </c>
    </row>
    <row r="69" spans="2:12" x14ac:dyDescent="0.3">
      <c r="B69" s="42" t="s">
        <v>563</v>
      </c>
      <c r="C69" s="46">
        <f t="shared" si="11"/>
        <v>26178359</v>
      </c>
      <c r="D69" s="46">
        <v>25564864</v>
      </c>
      <c r="E69" s="46">
        <v>18660</v>
      </c>
      <c r="F69" s="46"/>
      <c r="G69" s="46"/>
      <c r="H69" s="46">
        <v>3162</v>
      </c>
      <c r="I69" s="46">
        <v>108194</v>
      </c>
      <c r="J69" s="46">
        <v>30640</v>
      </c>
      <c r="K69" s="46">
        <v>0</v>
      </c>
      <c r="L69" s="46">
        <v>452839</v>
      </c>
    </row>
    <row r="70" spans="2:12" x14ac:dyDescent="0.3">
      <c r="B70" s="42" t="s">
        <v>33</v>
      </c>
      <c r="C70" s="46">
        <f t="shared" si="11"/>
        <v>15973172</v>
      </c>
      <c r="D70" s="46">
        <v>15228831</v>
      </c>
      <c r="E70" s="46">
        <v>13245</v>
      </c>
      <c r="F70" s="46"/>
      <c r="G70" s="46"/>
      <c r="H70" s="46">
        <v>1919</v>
      </c>
      <c r="I70" s="46">
        <v>157971</v>
      </c>
      <c r="J70" s="46">
        <v>31101</v>
      </c>
      <c r="K70" s="46">
        <v>0</v>
      </c>
      <c r="L70" s="46">
        <v>540105</v>
      </c>
    </row>
    <row r="71" spans="2:12" x14ac:dyDescent="0.3">
      <c r="B71" s="42" t="s">
        <v>34</v>
      </c>
      <c r="C71" s="46">
        <f t="shared" si="11"/>
        <v>7825655</v>
      </c>
      <c r="D71" s="46">
        <v>7369750</v>
      </c>
      <c r="E71" s="46">
        <v>323767</v>
      </c>
      <c r="F71" s="46"/>
      <c r="G71" s="46"/>
      <c r="H71" s="46">
        <v>1048</v>
      </c>
      <c r="I71" s="46">
        <v>54205</v>
      </c>
      <c r="J71" s="46">
        <v>12125</v>
      </c>
      <c r="K71" s="46">
        <v>0</v>
      </c>
      <c r="L71" s="46">
        <v>64760</v>
      </c>
    </row>
    <row r="72" spans="2:12" x14ac:dyDescent="0.3">
      <c r="B72" s="42" t="s">
        <v>35</v>
      </c>
      <c r="C72" s="46">
        <f t="shared" si="11"/>
        <v>5941512</v>
      </c>
      <c r="D72" s="46">
        <v>5680379</v>
      </c>
      <c r="E72" s="46">
        <v>4479</v>
      </c>
      <c r="F72" s="46"/>
      <c r="G72" s="46"/>
      <c r="H72" s="46">
        <v>1110</v>
      </c>
      <c r="I72" s="46">
        <v>58580</v>
      </c>
      <c r="J72" s="46">
        <v>8488</v>
      </c>
      <c r="K72" s="46">
        <v>0</v>
      </c>
      <c r="L72" s="46">
        <v>188476</v>
      </c>
    </row>
    <row r="73" spans="2:12" x14ac:dyDescent="0.3">
      <c r="B73" s="42" t="s">
        <v>36</v>
      </c>
      <c r="C73" s="46">
        <f t="shared" si="11"/>
        <v>71628586</v>
      </c>
      <c r="D73" s="46">
        <v>70942698</v>
      </c>
      <c r="E73" s="46">
        <v>4269</v>
      </c>
      <c r="F73" s="46"/>
      <c r="G73" s="46"/>
      <c r="H73" s="46">
        <v>4211</v>
      </c>
      <c r="I73" s="46">
        <v>430425</v>
      </c>
      <c r="J73" s="46">
        <v>52704</v>
      </c>
      <c r="K73" s="46">
        <v>0</v>
      </c>
      <c r="L73" s="46">
        <v>194279</v>
      </c>
    </row>
    <row r="74" spans="2:12" x14ac:dyDescent="0.3">
      <c r="B74" s="42" t="s">
        <v>37</v>
      </c>
      <c r="C74" s="46">
        <f t="shared" si="11"/>
        <v>8483999</v>
      </c>
      <c r="D74" s="46">
        <v>7783273</v>
      </c>
      <c r="E74" s="46">
        <v>15827</v>
      </c>
      <c r="F74" s="46"/>
      <c r="G74" s="46"/>
      <c r="H74" s="46">
        <v>1880</v>
      </c>
      <c r="I74" s="46">
        <v>62123</v>
      </c>
      <c r="J74" s="46">
        <v>5553</v>
      </c>
      <c r="K74" s="46">
        <v>798</v>
      </c>
      <c r="L74" s="46">
        <v>614545</v>
      </c>
    </row>
    <row r="75" spans="2:12" x14ac:dyDescent="0.3">
      <c r="B75" s="42" t="s">
        <v>38</v>
      </c>
      <c r="C75" s="46">
        <f t="shared" si="11"/>
        <v>21898772</v>
      </c>
      <c r="D75" s="46">
        <v>21065147</v>
      </c>
      <c r="E75" s="46">
        <v>60866</v>
      </c>
      <c r="F75" s="46"/>
      <c r="G75" s="46"/>
      <c r="H75" s="46">
        <v>4950</v>
      </c>
      <c r="I75" s="46">
        <v>229138</v>
      </c>
      <c r="J75" s="46">
        <v>31763</v>
      </c>
      <c r="K75" s="46">
        <v>1075</v>
      </c>
      <c r="L75" s="46">
        <v>505833</v>
      </c>
    </row>
    <row r="76" spans="2:12" x14ac:dyDescent="0.3">
      <c r="B76" s="42" t="s">
        <v>39</v>
      </c>
      <c r="C76" s="46">
        <f t="shared" si="11"/>
        <v>26124465</v>
      </c>
      <c r="D76" s="46">
        <v>25551434</v>
      </c>
      <c r="E76" s="46">
        <v>12357</v>
      </c>
      <c r="F76" s="46"/>
      <c r="G76" s="46"/>
      <c r="H76" s="46">
        <v>1816</v>
      </c>
      <c r="I76" s="46">
        <v>478043</v>
      </c>
      <c r="J76" s="46">
        <v>15294</v>
      </c>
      <c r="K76" s="46">
        <v>0</v>
      </c>
      <c r="L76" s="46">
        <v>65521</v>
      </c>
    </row>
    <row r="77" spans="2:12" x14ac:dyDescent="0.3">
      <c r="B77" s="42" t="s">
        <v>40</v>
      </c>
      <c r="C77" s="46">
        <f t="shared" si="11"/>
        <v>16709843</v>
      </c>
      <c r="D77" s="46">
        <v>16584610</v>
      </c>
      <c r="E77" s="46">
        <v>6109</v>
      </c>
      <c r="F77" s="46"/>
      <c r="G77" s="46"/>
      <c r="H77" s="46">
        <v>1962</v>
      </c>
      <c r="I77" s="46">
        <v>59326</v>
      </c>
      <c r="J77" s="46">
        <v>8421</v>
      </c>
      <c r="K77" s="46">
        <v>102</v>
      </c>
      <c r="L77" s="46">
        <v>49313</v>
      </c>
    </row>
    <row r="78" spans="2:12" x14ac:dyDescent="0.3">
      <c r="B78" s="42" t="s">
        <v>41</v>
      </c>
      <c r="C78" s="46">
        <f t="shared" si="11"/>
        <v>17946096</v>
      </c>
      <c r="D78" s="46">
        <v>17539241</v>
      </c>
      <c r="E78" s="46">
        <v>3794</v>
      </c>
      <c r="F78" s="46"/>
      <c r="G78" s="46"/>
      <c r="H78" s="46">
        <v>2392</v>
      </c>
      <c r="I78" s="46">
        <v>110799</v>
      </c>
      <c r="J78" s="46">
        <v>18123</v>
      </c>
      <c r="K78" s="46">
        <v>0</v>
      </c>
      <c r="L78" s="46">
        <v>271747</v>
      </c>
    </row>
    <row r="79" spans="2:12" x14ac:dyDescent="0.3">
      <c r="B79" s="42" t="s">
        <v>42</v>
      </c>
      <c r="C79" s="46">
        <f t="shared" si="11"/>
        <v>19176262</v>
      </c>
      <c r="D79" s="46">
        <v>18613216</v>
      </c>
      <c r="E79" s="46">
        <v>34946</v>
      </c>
      <c r="F79" s="46"/>
      <c r="G79" s="46"/>
      <c r="H79" s="46">
        <v>2491</v>
      </c>
      <c r="I79" s="46">
        <v>269110</v>
      </c>
      <c r="J79" s="46">
        <v>53274</v>
      </c>
      <c r="K79" s="46">
        <v>0</v>
      </c>
      <c r="L79" s="46">
        <v>203225</v>
      </c>
    </row>
    <row r="80" spans="2:12" x14ac:dyDescent="0.3">
      <c r="B80" s="42" t="s">
        <v>43</v>
      </c>
      <c r="C80" s="46">
        <f t="shared" si="11"/>
        <v>21954653</v>
      </c>
      <c r="D80" s="46">
        <v>21557129</v>
      </c>
      <c r="E80" s="46">
        <v>33798</v>
      </c>
      <c r="F80" s="46"/>
      <c r="G80" s="46"/>
      <c r="H80" s="46">
        <v>3581</v>
      </c>
      <c r="I80" s="46">
        <v>205818</v>
      </c>
      <c r="J80" s="46">
        <v>39494</v>
      </c>
      <c r="K80" s="46">
        <v>0</v>
      </c>
      <c r="L80" s="46">
        <v>114833</v>
      </c>
    </row>
    <row r="81" spans="2:12" x14ac:dyDescent="0.3">
      <c r="B81" s="42" t="s">
        <v>44</v>
      </c>
      <c r="C81" s="46">
        <f t="shared" si="11"/>
        <v>6732652</v>
      </c>
      <c r="D81" s="46">
        <v>6647926</v>
      </c>
      <c r="E81" s="46">
        <v>11115</v>
      </c>
      <c r="F81" s="46"/>
      <c r="G81" s="46"/>
      <c r="H81" s="46">
        <v>1185</v>
      </c>
      <c r="I81" s="46">
        <v>39318</v>
      </c>
      <c r="J81" s="46">
        <v>-11301</v>
      </c>
      <c r="K81" s="46">
        <v>0</v>
      </c>
      <c r="L81" s="46">
        <v>44409</v>
      </c>
    </row>
    <row r="82" spans="2:12" x14ac:dyDescent="0.3">
      <c r="B82" s="42" t="s">
        <v>45</v>
      </c>
      <c r="C82" s="46">
        <f t="shared" si="11"/>
        <v>26504458</v>
      </c>
      <c r="D82" s="46">
        <v>25583884</v>
      </c>
      <c r="E82" s="46">
        <v>15688</v>
      </c>
      <c r="F82" s="46"/>
      <c r="G82" s="46"/>
      <c r="H82" s="46">
        <v>5436</v>
      </c>
      <c r="I82" s="46">
        <v>589279</v>
      </c>
      <c r="J82" s="46">
        <v>223</v>
      </c>
      <c r="K82" s="46">
        <v>0</v>
      </c>
      <c r="L82" s="46">
        <v>309948</v>
      </c>
    </row>
    <row r="83" spans="2:12" x14ac:dyDescent="0.3">
      <c r="B83" s="42" t="s">
        <v>46</v>
      </c>
      <c r="C83" s="46">
        <f t="shared" si="11"/>
        <v>3791161</v>
      </c>
      <c r="D83" s="46">
        <v>3632795</v>
      </c>
      <c r="E83" s="46">
        <v>44403</v>
      </c>
      <c r="F83" s="46"/>
      <c r="G83" s="46"/>
      <c r="H83" s="46">
        <v>1045</v>
      </c>
      <c r="I83" s="46">
        <v>32295</v>
      </c>
      <c r="J83" s="46">
        <v>3642</v>
      </c>
      <c r="K83" s="46">
        <v>0</v>
      </c>
      <c r="L83" s="46">
        <v>76981</v>
      </c>
    </row>
    <row r="84" spans="2:12" x14ac:dyDescent="0.3">
      <c r="B84" s="42" t="s">
        <v>47</v>
      </c>
      <c r="C84" s="46">
        <f t="shared" si="11"/>
        <v>15909188</v>
      </c>
      <c r="D84" s="46">
        <v>15288011</v>
      </c>
      <c r="E84" s="46">
        <v>44743</v>
      </c>
      <c r="F84" s="46"/>
      <c r="G84" s="46"/>
      <c r="H84" s="46">
        <v>2726</v>
      </c>
      <c r="I84" s="46">
        <v>161538</v>
      </c>
      <c r="J84" s="46">
        <v>34244</v>
      </c>
      <c r="K84" s="46">
        <v>1</v>
      </c>
      <c r="L84" s="46">
        <v>377925</v>
      </c>
    </row>
    <row r="85" spans="2:12" x14ac:dyDescent="0.3">
      <c r="B85" s="42" t="s">
        <v>48</v>
      </c>
      <c r="C85" s="46">
        <f t="shared" si="11"/>
        <v>8965417</v>
      </c>
      <c r="D85" s="46">
        <v>8616160</v>
      </c>
      <c r="E85" s="46">
        <v>32932</v>
      </c>
      <c r="F85" s="46"/>
      <c r="G85" s="46"/>
      <c r="H85" s="46">
        <v>4237</v>
      </c>
      <c r="I85" s="46">
        <v>116201</v>
      </c>
      <c r="J85" s="46">
        <v>12199</v>
      </c>
      <c r="K85" s="46">
        <v>0</v>
      </c>
      <c r="L85" s="46">
        <v>183688</v>
      </c>
    </row>
    <row r="86" spans="2:12" x14ac:dyDescent="0.3">
      <c r="B86" s="42" t="s">
        <v>49</v>
      </c>
      <c r="C86" s="46">
        <f t="shared" si="11"/>
        <v>12933365</v>
      </c>
      <c r="D86" s="46">
        <v>12569089</v>
      </c>
      <c r="E86" s="46">
        <v>21060</v>
      </c>
      <c r="F86" s="46"/>
      <c r="G86" s="46"/>
      <c r="H86" s="46">
        <v>1854</v>
      </c>
      <c r="I86" s="46">
        <v>86942</v>
      </c>
      <c r="J86" s="46">
        <v>21167</v>
      </c>
      <c r="K86" s="46">
        <v>0</v>
      </c>
      <c r="L86" s="46">
        <v>233253</v>
      </c>
    </row>
    <row r="87" spans="2:12" ht="15.75" thickBot="1" x14ac:dyDescent="0.35">
      <c r="B87" s="48" t="s">
        <v>50</v>
      </c>
      <c r="C87" s="49">
        <f t="shared" si="11"/>
        <v>7554622</v>
      </c>
      <c r="D87" s="49">
        <v>7283525</v>
      </c>
      <c r="E87" s="49">
        <v>11879</v>
      </c>
      <c r="F87" s="49"/>
      <c r="G87" s="49"/>
      <c r="H87" s="49">
        <v>1162</v>
      </c>
      <c r="I87" s="49">
        <v>64330</v>
      </c>
      <c r="J87" s="49">
        <v>12775</v>
      </c>
      <c r="K87" s="49">
        <v>0</v>
      </c>
      <c r="L87" s="49">
        <v>180951</v>
      </c>
    </row>
    <row r="88" spans="2:12" ht="15.75" thickTop="1" x14ac:dyDescent="0.3">
      <c r="B88" s="42"/>
      <c r="C88" s="42"/>
      <c r="D88" s="42"/>
      <c r="E88" s="42"/>
      <c r="F88" s="42"/>
      <c r="G88" s="42"/>
      <c r="H88" s="42"/>
      <c r="I88" s="42"/>
      <c r="J88" s="42"/>
      <c r="K88" s="43"/>
      <c r="L88" s="42"/>
    </row>
    <row r="89" spans="2:12" x14ac:dyDescent="0.25">
      <c r="B89" s="930" t="s">
        <v>540</v>
      </c>
      <c r="C89" s="930"/>
      <c r="D89" s="930"/>
      <c r="E89" s="930"/>
      <c r="F89" s="930"/>
      <c r="G89" s="930"/>
      <c r="H89" s="930"/>
      <c r="I89" s="930"/>
      <c r="J89" s="930"/>
      <c r="K89" s="930"/>
      <c r="L89" s="930"/>
    </row>
    <row r="90" spans="2:12" ht="15.75" customHeight="1" x14ac:dyDescent="0.2">
      <c r="B90" s="931" t="s">
        <v>575</v>
      </c>
      <c r="C90" s="931"/>
      <c r="D90" s="931"/>
      <c r="E90" s="931"/>
      <c r="F90" s="931"/>
      <c r="G90" s="931"/>
      <c r="H90" s="931"/>
      <c r="I90" s="931"/>
      <c r="J90" s="931"/>
      <c r="K90" s="931"/>
      <c r="L90" s="931"/>
    </row>
    <row r="91" spans="2:12" ht="15.75" customHeight="1" x14ac:dyDescent="0.2">
      <c r="B91" s="931" t="s">
        <v>1177</v>
      </c>
      <c r="C91" s="931"/>
      <c r="D91" s="931"/>
      <c r="E91" s="931"/>
      <c r="F91" s="931"/>
      <c r="G91" s="931"/>
      <c r="H91" s="931"/>
      <c r="I91" s="931"/>
      <c r="J91" s="931"/>
      <c r="K91" s="931"/>
      <c r="L91" s="931"/>
    </row>
    <row r="92" spans="2:12" ht="15.75" customHeight="1" x14ac:dyDescent="0.25">
      <c r="B92" s="932" t="s">
        <v>1377</v>
      </c>
      <c r="C92" s="932"/>
      <c r="D92" s="932"/>
      <c r="E92" s="932"/>
      <c r="F92" s="932"/>
      <c r="G92" s="932"/>
      <c r="H92" s="932"/>
      <c r="I92" s="932"/>
      <c r="J92" s="932"/>
      <c r="K92" s="932"/>
      <c r="L92" s="932"/>
    </row>
    <row r="93" spans="2:12" ht="15.75" customHeight="1" x14ac:dyDescent="0.25">
      <c r="B93" s="933" t="s">
        <v>1179</v>
      </c>
      <c r="C93" s="933"/>
      <c r="D93" s="933"/>
      <c r="E93" s="933"/>
      <c r="F93" s="933"/>
      <c r="G93" s="933"/>
      <c r="H93" s="933"/>
      <c r="I93" s="933"/>
      <c r="J93" s="933"/>
      <c r="K93" s="933"/>
      <c r="L93" s="933"/>
    </row>
    <row r="94" spans="2:12" ht="15.75" customHeight="1" x14ac:dyDescent="0.25">
      <c r="B94" s="924" t="s">
        <v>1378</v>
      </c>
      <c r="C94" s="924"/>
      <c r="D94" s="924"/>
      <c r="E94" s="924"/>
      <c r="F94" s="924"/>
      <c r="G94" s="924"/>
      <c r="H94" s="924"/>
      <c r="I94" s="924"/>
      <c r="J94" s="924"/>
      <c r="K94" s="924"/>
      <c r="L94" s="924"/>
    </row>
    <row r="95" spans="2:12" ht="15.75" customHeight="1" x14ac:dyDescent="0.25">
      <c r="B95" s="924" t="s">
        <v>1380</v>
      </c>
      <c r="C95" s="924"/>
      <c r="D95" s="924"/>
      <c r="E95" s="924"/>
      <c r="F95" s="924"/>
      <c r="G95" s="924"/>
      <c r="H95" s="924"/>
      <c r="I95" s="924"/>
      <c r="J95" s="924"/>
      <c r="K95" s="924"/>
      <c r="L95" s="924"/>
    </row>
    <row r="96" spans="2:12" ht="15.75" customHeight="1" x14ac:dyDescent="0.2">
      <c r="B96" s="949" t="s">
        <v>1383</v>
      </c>
      <c r="C96" s="949"/>
      <c r="D96" s="949"/>
      <c r="E96" s="949"/>
      <c r="F96" s="949"/>
      <c r="G96" s="949"/>
      <c r="H96" s="949"/>
      <c r="I96" s="949"/>
      <c r="J96" s="949"/>
      <c r="K96" s="949"/>
      <c r="L96" s="949"/>
    </row>
    <row r="97" spans="2:29" ht="15.75" customHeight="1" x14ac:dyDescent="0.2">
      <c r="B97" s="934" t="s">
        <v>1381</v>
      </c>
      <c r="C97" s="934"/>
      <c r="D97" s="934"/>
      <c r="E97" s="934"/>
      <c r="F97" s="934"/>
      <c r="G97" s="934"/>
      <c r="H97" s="934"/>
      <c r="I97" s="934"/>
      <c r="J97" s="934"/>
      <c r="K97" s="934"/>
      <c r="L97" s="934"/>
    </row>
    <row r="98" spans="2:29" x14ac:dyDescent="0.2">
      <c r="B98" s="615"/>
      <c r="C98" s="615"/>
      <c r="D98" s="615"/>
      <c r="E98" s="615"/>
      <c r="F98" s="615"/>
      <c r="G98" s="615"/>
      <c r="H98" s="615"/>
      <c r="I98" s="615"/>
      <c r="J98" s="615"/>
      <c r="K98" s="615"/>
      <c r="L98" s="615"/>
    </row>
    <row r="99" spans="2:29" x14ac:dyDescent="0.3">
      <c r="B99" s="41"/>
      <c r="C99" s="41"/>
      <c r="D99" s="41"/>
      <c r="E99" s="41"/>
      <c r="F99" s="41"/>
      <c r="G99" s="41"/>
      <c r="H99" s="41"/>
      <c r="I99" s="41"/>
      <c r="J99" s="41"/>
      <c r="K99" s="52"/>
      <c r="L99" s="41"/>
    </row>
    <row r="100" spans="2:29" x14ac:dyDescent="0.2"/>
    <row r="101" spans="2:29" ht="18.75" thickBot="1" x14ac:dyDescent="0.25">
      <c r="B101" s="935" t="s">
        <v>1361</v>
      </c>
      <c r="C101" s="935"/>
      <c r="D101" s="935"/>
      <c r="E101" s="935"/>
      <c r="F101" s="935"/>
      <c r="G101" s="935"/>
      <c r="H101" s="935"/>
      <c r="I101" s="935"/>
      <c r="J101" s="935"/>
      <c r="K101" s="935"/>
      <c r="L101" s="935"/>
      <c r="M101" s="935"/>
      <c r="N101" s="935"/>
      <c r="O101" s="935"/>
      <c r="P101" s="935"/>
      <c r="Q101" s="935"/>
      <c r="R101" s="935"/>
      <c r="S101" s="935"/>
    </row>
    <row r="102" spans="2:29" ht="15.75" thickTop="1" x14ac:dyDescent="0.2">
      <c r="B102" s="936" t="s">
        <v>574</v>
      </c>
      <c r="C102" s="936" t="s">
        <v>229</v>
      </c>
      <c r="D102" s="936" t="s">
        <v>453</v>
      </c>
      <c r="E102" s="936"/>
      <c r="F102" s="936"/>
      <c r="G102" s="6"/>
      <c r="H102" s="936" t="s">
        <v>527</v>
      </c>
      <c r="I102" s="936"/>
      <c r="J102" s="936"/>
      <c r="K102" s="936"/>
      <c r="L102" s="936"/>
      <c r="M102" s="936"/>
      <c r="N102" s="6"/>
      <c r="O102" s="936" t="s">
        <v>457</v>
      </c>
      <c r="P102" s="936"/>
      <c r="Q102" s="936"/>
      <c r="R102" s="936"/>
      <c r="S102" s="940" t="s">
        <v>110</v>
      </c>
    </row>
    <row r="103" spans="2:29" ht="15.75" thickBot="1" x14ac:dyDescent="0.25">
      <c r="B103" s="937"/>
      <c r="C103" s="937"/>
      <c r="D103" s="939"/>
      <c r="E103" s="939"/>
      <c r="F103" s="939"/>
      <c r="G103" s="9"/>
      <c r="H103" s="939"/>
      <c r="I103" s="939"/>
      <c r="J103" s="939"/>
      <c r="K103" s="939"/>
      <c r="L103" s="939"/>
      <c r="M103" s="939"/>
      <c r="N103" s="9"/>
      <c r="O103" s="939"/>
      <c r="P103" s="939"/>
      <c r="Q103" s="939"/>
      <c r="R103" s="939"/>
      <c r="S103" s="941"/>
      <c r="T103" s="5"/>
      <c r="U103" s="5"/>
      <c r="V103" s="5"/>
      <c r="W103" s="5"/>
      <c r="X103" s="5"/>
      <c r="Y103" s="5"/>
      <c r="Z103" s="5"/>
      <c r="AA103" s="5"/>
      <c r="AB103" s="5"/>
      <c r="AC103" s="5"/>
    </row>
    <row r="104" spans="2:29" x14ac:dyDescent="0.2">
      <c r="B104" s="937"/>
      <c r="C104" s="937"/>
      <c r="D104" s="941" t="s">
        <v>534</v>
      </c>
      <c r="E104" s="941" t="s">
        <v>462</v>
      </c>
      <c r="F104" s="941" t="s">
        <v>114</v>
      </c>
      <c r="G104" s="11"/>
      <c r="H104" s="941" t="s">
        <v>455</v>
      </c>
      <c r="I104" s="943" t="s">
        <v>528</v>
      </c>
      <c r="J104" s="943" t="s">
        <v>456</v>
      </c>
      <c r="K104" s="947" t="s">
        <v>583</v>
      </c>
      <c r="L104" s="943" t="s">
        <v>529</v>
      </c>
      <c r="M104" s="941" t="s">
        <v>530</v>
      </c>
      <c r="N104" s="11"/>
      <c r="O104" s="941" t="s">
        <v>458</v>
      </c>
      <c r="P104" s="941" t="s">
        <v>459</v>
      </c>
      <c r="Q104" s="941" t="s">
        <v>460</v>
      </c>
      <c r="R104" s="941" t="s">
        <v>228</v>
      </c>
      <c r="S104" s="941"/>
      <c r="T104" s="5"/>
      <c r="U104" s="5"/>
      <c r="V104" s="5"/>
      <c r="W104" s="5"/>
      <c r="X104" s="5"/>
      <c r="Y104" s="5"/>
      <c r="Z104" s="5"/>
      <c r="AA104" s="5"/>
      <c r="AB104" s="5"/>
      <c r="AC104" s="5"/>
    </row>
    <row r="105" spans="2:29" x14ac:dyDescent="0.2">
      <c r="B105" s="937"/>
      <c r="C105" s="937"/>
      <c r="D105" s="941"/>
      <c r="E105" s="941"/>
      <c r="F105" s="941"/>
      <c r="G105" s="11"/>
      <c r="H105" s="941"/>
      <c r="I105" s="944"/>
      <c r="J105" s="944"/>
      <c r="K105" s="947"/>
      <c r="L105" s="944"/>
      <c r="M105" s="941"/>
      <c r="N105" s="11"/>
      <c r="O105" s="941"/>
      <c r="P105" s="941"/>
      <c r="Q105" s="941"/>
      <c r="R105" s="941"/>
      <c r="S105" s="941"/>
      <c r="T105" s="2"/>
      <c r="V105" s="4"/>
    </row>
    <row r="106" spans="2:29" x14ac:dyDescent="0.2">
      <c r="B106" s="937"/>
      <c r="C106" s="937"/>
      <c r="D106" s="941"/>
      <c r="E106" s="941"/>
      <c r="F106" s="941"/>
      <c r="G106" s="11"/>
      <c r="H106" s="941"/>
      <c r="I106" s="944"/>
      <c r="J106" s="944"/>
      <c r="K106" s="947"/>
      <c r="L106" s="944"/>
      <c r="M106" s="941"/>
      <c r="N106" s="11"/>
      <c r="O106" s="941"/>
      <c r="P106" s="941"/>
      <c r="Q106" s="941" t="s">
        <v>364</v>
      </c>
      <c r="R106" s="941" t="s">
        <v>365</v>
      </c>
      <c r="S106" s="941"/>
      <c r="T106" s="2"/>
      <c r="V106" s="4"/>
    </row>
    <row r="107" spans="2:29" ht="15.75" thickBot="1" x14ac:dyDescent="0.25">
      <c r="B107" s="938"/>
      <c r="C107" s="938"/>
      <c r="D107" s="942"/>
      <c r="E107" s="942"/>
      <c r="F107" s="942"/>
      <c r="G107" s="12"/>
      <c r="H107" s="942"/>
      <c r="I107" s="945"/>
      <c r="J107" s="945"/>
      <c r="K107" s="948"/>
      <c r="L107" s="945"/>
      <c r="M107" s="942"/>
      <c r="N107" s="12"/>
      <c r="O107" s="942"/>
      <c r="P107" s="942"/>
      <c r="Q107" s="942"/>
      <c r="R107" s="942"/>
      <c r="S107" s="942"/>
      <c r="T107" s="2"/>
      <c r="V107" s="4"/>
    </row>
    <row r="108" spans="2:29" ht="15.75" thickTop="1" x14ac:dyDescent="0.2">
      <c r="B108" s="9"/>
      <c r="C108" s="9"/>
      <c r="D108" s="9"/>
      <c r="E108" s="9"/>
      <c r="F108" s="9"/>
      <c r="G108" s="9"/>
      <c r="H108" s="9"/>
      <c r="I108" s="9"/>
      <c r="J108" s="9"/>
      <c r="K108" s="9"/>
      <c r="L108" s="9"/>
      <c r="M108" s="9"/>
      <c r="N108" s="9"/>
      <c r="O108" s="9"/>
      <c r="P108" s="9"/>
      <c r="Q108" s="9"/>
      <c r="R108" s="9"/>
      <c r="S108" s="9"/>
      <c r="T108" s="2"/>
      <c r="V108" s="4"/>
    </row>
    <row r="109" spans="2:29" x14ac:dyDescent="0.2">
      <c r="B109" s="13" t="s">
        <v>359</v>
      </c>
      <c r="C109" s="885">
        <f>+SUM(D109:R109)</f>
        <v>846961972</v>
      </c>
      <c r="D109" s="885">
        <f>+SUM(D111:D146)</f>
        <v>328704131</v>
      </c>
      <c r="E109" s="885">
        <f t="shared" ref="E109:F109" si="12">+SUM(E111:E146)</f>
        <v>109989821</v>
      </c>
      <c r="F109" s="885">
        <f t="shared" si="12"/>
        <v>101870644</v>
      </c>
      <c r="G109" s="885"/>
      <c r="H109" s="885"/>
      <c r="I109" s="885">
        <f t="shared" ref="I109:R109" si="13">+SUM(I111:I146)</f>
        <v>2996809</v>
      </c>
      <c r="J109" s="885">
        <f t="shared" si="13"/>
        <v>218089504</v>
      </c>
      <c r="K109" s="885">
        <f t="shared" si="13"/>
        <v>34480</v>
      </c>
      <c r="L109" s="885">
        <f t="shared" si="13"/>
        <v>20000</v>
      </c>
      <c r="M109" s="885">
        <f t="shared" si="13"/>
        <v>83346</v>
      </c>
      <c r="N109" s="885"/>
      <c r="O109" s="885">
        <f t="shared" si="13"/>
        <v>23972846</v>
      </c>
      <c r="P109" s="885">
        <f t="shared" si="13"/>
        <v>44515903</v>
      </c>
      <c r="Q109" s="885">
        <f t="shared" si="13"/>
        <v>12419776</v>
      </c>
      <c r="R109" s="885">
        <f t="shared" si="13"/>
        <v>4264712</v>
      </c>
      <c r="S109" s="15">
        <f>+C51-C109</f>
        <v>-4398434</v>
      </c>
      <c r="T109" s="2"/>
      <c r="V109" s="4"/>
    </row>
    <row r="110" spans="2:29" ht="10.5" customHeight="1" x14ac:dyDescent="0.2">
      <c r="B110" s="13"/>
      <c r="C110" s="14"/>
      <c r="D110" s="14"/>
      <c r="E110" s="14"/>
      <c r="F110" s="14"/>
      <c r="G110" s="20"/>
      <c r="H110" s="14"/>
      <c r="I110" s="14"/>
      <c r="J110" s="14"/>
      <c r="K110" s="14"/>
      <c r="L110" s="14"/>
      <c r="M110" s="14"/>
      <c r="N110" s="20"/>
      <c r="O110" s="14"/>
      <c r="P110" s="14"/>
      <c r="Q110" s="14"/>
      <c r="R110" s="14"/>
      <c r="S110" s="15"/>
      <c r="T110" s="2"/>
      <c r="V110" s="4"/>
    </row>
    <row r="111" spans="2:29" x14ac:dyDescent="0.3">
      <c r="B111" s="22" t="s">
        <v>19</v>
      </c>
      <c r="C111" s="20">
        <f>+SUM(D111:R111)</f>
        <v>12583822</v>
      </c>
      <c r="D111" s="20">
        <v>5116216</v>
      </c>
      <c r="E111" s="20">
        <v>1921847</v>
      </c>
      <c r="F111" s="20">
        <v>2111242</v>
      </c>
      <c r="G111" s="23"/>
      <c r="H111" s="20"/>
      <c r="I111" s="20">
        <v>9689</v>
      </c>
      <c r="J111" s="20">
        <v>3023306</v>
      </c>
      <c r="K111" s="20"/>
      <c r="L111" s="20"/>
      <c r="M111" s="20"/>
      <c r="N111" s="23"/>
      <c r="O111" s="20">
        <v>186488</v>
      </c>
      <c r="P111" s="20"/>
      <c r="Q111" s="20">
        <v>122558</v>
      </c>
      <c r="R111" s="20">
        <v>92476</v>
      </c>
      <c r="S111" s="21">
        <f t="shared" ref="S111:S146" si="14">+C52-C111</f>
        <v>-380145</v>
      </c>
      <c r="T111" s="2"/>
      <c r="V111" s="4"/>
    </row>
    <row r="112" spans="2:29" x14ac:dyDescent="0.3">
      <c r="B112" s="22" t="s">
        <v>570</v>
      </c>
      <c r="C112" s="20">
        <f t="shared" ref="C112:C146" si="15">+SUM(D112:R112)</f>
        <v>31690509</v>
      </c>
      <c r="D112" s="20">
        <v>13509060</v>
      </c>
      <c r="E112" s="20">
        <v>4026584</v>
      </c>
      <c r="F112" s="20">
        <v>3117858</v>
      </c>
      <c r="G112" s="23"/>
      <c r="H112" s="20"/>
      <c r="I112" s="20">
        <v>166407</v>
      </c>
      <c r="J112" s="20">
        <v>9611379</v>
      </c>
      <c r="K112" s="20"/>
      <c r="L112" s="20"/>
      <c r="M112" s="20"/>
      <c r="N112" s="23"/>
      <c r="O112" s="20">
        <v>827259</v>
      </c>
      <c r="P112" s="20"/>
      <c r="Q112" s="20">
        <v>403489</v>
      </c>
      <c r="R112" s="20">
        <v>28473</v>
      </c>
      <c r="S112" s="21">
        <f t="shared" si="14"/>
        <v>8932900</v>
      </c>
      <c r="T112" s="16"/>
      <c r="U112" s="17"/>
      <c r="V112" s="18"/>
      <c r="W112" s="19"/>
      <c r="X112" s="19"/>
      <c r="Y112" s="19"/>
      <c r="Z112" s="19"/>
      <c r="AA112" s="19"/>
      <c r="AB112" s="19"/>
      <c r="AC112" s="19"/>
    </row>
    <row r="113" spans="2:29" x14ac:dyDescent="0.3">
      <c r="B113" s="22" t="s">
        <v>21</v>
      </c>
      <c r="C113" s="20">
        <f t="shared" si="15"/>
        <v>8534570</v>
      </c>
      <c r="D113" s="20">
        <v>4346870</v>
      </c>
      <c r="E113" s="20">
        <v>1094727</v>
      </c>
      <c r="F113" s="20">
        <v>854360</v>
      </c>
      <c r="G113" s="23"/>
      <c r="H113" s="20"/>
      <c r="I113" s="20">
        <v>143171</v>
      </c>
      <c r="J113" s="20">
        <v>1771198</v>
      </c>
      <c r="K113" s="20"/>
      <c r="L113" s="20"/>
      <c r="M113" s="20"/>
      <c r="N113" s="23"/>
      <c r="O113" s="20">
        <v>195745</v>
      </c>
      <c r="P113" s="20"/>
      <c r="Q113" s="20">
        <v>122551</v>
      </c>
      <c r="R113" s="20">
        <v>5948</v>
      </c>
      <c r="S113" s="21">
        <f t="shared" si="14"/>
        <v>-600553</v>
      </c>
      <c r="T113" s="16"/>
      <c r="U113" s="17"/>
      <c r="V113" s="18"/>
      <c r="W113" s="19"/>
      <c r="X113" s="19"/>
      <c r="Y113" s="19"/>
      <c r="Z113" s="19"/>
      <c r="AA113" s="19"/>
      <c r="AB113" s="19"/>
      <c r="AC113" s="19"/>
    </row>
    <row r="114" spans="2:29" x14ac:dyDescent="0.3">
      <c r="B114" s="22" t="s">
        <v>22</v>
      </c>
      <c r="C114" s="20">
        <f t="shared" si="15"/>
        <v>5820629</v>
      </c>
      <c r="D114" s="20">
        <v>2806144</v>
      </c>
      <c r="E114" s="20">
        <v>534066</v>
      </c>
      <c r="F114" s="20">
        <v>637970</v>
      </c>
      <c r="G114" s="23"/>
      <c r="H114" s="20"/>
      <c r="I114" s="20">
        <v>38960</v>
      </c>
      <c r="J114" s="20">
        <v>1313200</v>
      </c>
      <c r="K114" s="20"/>
      <c r="L114" s="20"/>
      <c r="M114" s="20"/>
      <c r="N114" s="23"/>
      <c r="O114" s="20">
        <v>443205</v>
      </c>
      <c r="P114" s="20"/>
      <c r="Q114" s="20">
        <v>40142</v>
      </c>
      <c r="R114" s="20">
        <v>6942</v>
      </c>
      <c r="S114" s="21">
        <f t="shared" si="14"/>
        <v>-377222</v>
      </c>
      <c r="T114" s="2"/>
      <c r="U114" s="24"/>
      <c r="V114" s="4"/>
    </row>
    <row r="115" spans="2:29" x14ac:dyDescent="0.3">
      <c r="B115" s="22" t="s">
        <v>23</v>
      </c>
      <c r="C115" s="20">
        <f t="shared" si="15"/>
        <v>31847227</v>
      </c>
      <c r="D115" s="20">
        <v>12020288</v>
      </c>
      <c r="E115" s="20">
        <v>4589201</v>
      </c>
      <c r="F115" s="20">
        <v>4398044</v>
      </c>
      <c r="G115" s="23"/>
      <c r="H115" s="20"/>
      <c r="I115" s="20">
        <v>86600</v>
      </c>
      <c r="J115" s="20">
        <v>9115629</v>
      </c>
      <c r="K115" s="20"/>
      <c r="L115" s="20"/>
      <c r="M115" s="20"/>
      <c r="N115" s="23"/>
      <c r="O115" s="20">
        <v>1160060</v>
      </c>
      <c r="P115" s="20"/>
      <c r="Q115" s="20">
        <v>402602</v>
      </c>
      <c r="R115" s="20">
        <v>74803</v>
      </c>
      <c r="S115" s="21">
        <f t="shared" si="14"/>
        <v>166246</v>
      </c>
      <c r="T115" s="2"/>
      <c r="U115" s="24"/>
      <c r="V115" s="4"/>
    </row>
    <row r="116" spans="2:29" x14ac:dyDescent="0.3">
      <c r="B116" s="22" t="s">
        <v>24</v>
      </c>
      <c r="C116" s="20">
        <f t="shared" si="15"/>
        <v>6964826</v>
      </c>
      <c r="D116" s="20">
        <v>2977240</v>
      </c>
      <c r="E116" s="20">
        <v>1003180</v>
      </c>
      <c r="F116" s="20">
        <v>958308</v>
      </c>
      <c r="G116" s="23"/>
      <c r="H116" s="20"/>
      <c r="I116" s="20">
        <v>18681</v>
      </c>
      <c r="J116" s="20">
        <v>1709186</v>
      </c>
      <c r="K116" s="20"/>
      <c r="L116" s="20"/>
      <c r="M116" s="20"/>
      <c r="N116" s="23"/>
      <c r="O116" s="20">
        <v>202952</v>
      </c>
      <c r="P116" s="20"/>
      <c r="Q116" s="20">
        <v>86357</v>
      </c>
      <c r="R116" s="20">
        <v>8922</v>
      </c>
      <c r="S116" s="21">
        <f t="shared" si="14"/>
        <v>-1695457</v>
      </c>
      <c r="T116" s="2"/>
      <c r="U116" s="24"/>
      <c r="V116" s="4"/>
    </row>
    <row r="117" spans="2:29" x14ac:dyDescent="0.3">
      <c r="B117" s="22" t="s">
        <v>25</v>
      </c>
      <c r="C117" s="20">
        <f t="shared" si="15"/>
        <v>14146303</v>
      </c>
      <c r="D117" s="20">
        <v>5709339</v>
      </c>
      <c r="E117" s="20">
        <v>2268182</v>
      </c>
      <c r="F117" s="20">
        <v>1620780</v>
      </c>
      <c r="G117" s="23"/>
      <c r="H117" s="20"/>
      <c r="I117" s="20">
        <v>178119</v>
      </c>
      <c r="J117" s="20">
        <v>3034275</v>
      </c>
      <c r="K117" s="20"/>
      <c r="L117" s="20"/>
      <c r="M117" s="20"/>
      <c r="N117" s="23"/>
      <c r="O117" s="20">
        <v>491817</v>
      </c>
      <c r="P117" s="20"/>
      <c r="Q117" s="20">
        <v>823069</v>
      </c>
      <c r="R117" s="20">
        <v>20722</v>
      </c>
      <c r="S117" s="21">
        <f t="shared" si="14"/>
        <v>-5056211</v>
      </c>
      <c r="T117" s="2"/>
      <c r="U117" s="24"/>
      <c r="V117" s="4"/>
    </row>
    <row r="118" spans="2:29" x14ac:dyDescent="0.3">
      <c r="B118" s="22" t="s">
        <v>26</v>
      </c>
      <c r="C118" s="20">
        <f t="shared" si="15"/>
        <v>32769286</v>
      </c>
      <c r="D118" s="20">
        <v>14284846</v>
      </c>
      <c r="E118" s="20">
        <v>4115251</v>
      </c>
      <c r="F118" s="20">
        <v>3219741</v>
      </c>
      <c r="G118" s="23"/>
      <c r="H118" s="20"/>
      <c r="I118" s="20">
        <v>178673</v>
      </c>
      <c r="J118" s="20">
        <v>9916698</v>
      </c>
      <c r="K118" s="20"/>
      <c r="L118" s="20"/>
      <c r="M118" s="20"/>
      <c r="N118" s="23"/>
      <c r="O118" s="20">
        <v>516189</v>
      </c>
      <c r="P118" s="20"/>
      <c r="Q118" s="20">
        <v>479787</v>
      </c>
      <c r="R118" s="20">
        <v>58101</v>
      </c>
      <c r="S118" s="21">
        <f t="shared" si="14"/>
        <v>1760283</v>
      </c>
      <c r="T118" s="2"/>
      <c r="U118" s="24"/>
      <c r="V118" s="4"/>
    </row>
    <row r="119" spans="2:29" x14ac:dyDescent="0.3">
      <c r="B119" s="25" t="s">
        <v>27</v>
      </c>
      <c r="C119" s="20">
        <f t="shared" si="15"/>
        <v>77601065</v>
      </c>
      <c r="D119" s="20">
        <v>9646302</v>
      </c>
      <c r="E119" s="20">
        <v>729907</v>
      </c>
      <c r="F119" s="20">
        <v>11341595</v>
      </c>
      <c r="G119" s="23"/>
      <c r="H119" s="20"/>
      <c r="I119" s="20">
        <v>220731</v>
      </c>
      <c r="J119" s="20">
        <v>6588719</v>
      </c>
      <c r="K119" s="20">
        <v>34480</v>
      </c>
      <c r="L119" s="20">
        <v>20000</v>
      </c>
      <c r="M119" s="20">
        <v>83346</v>
      </c>
      <c r="N119" s="23"/>
      <c r="O119" s="20">
        <v>148203</v>
      </c>
      <c r="P119" s="20">
        <v>44515903</v>
      </c>
      <c r="Q119" s="20">
        <v>1084281</v>
      </c>
      <c r="R119" s="20">
        <v>3187598</v>
      </c>
      <c r="S119" s="21">
        <f t="shared" si="14"/>
        <v>-30007834</v>
      </c>
      <c r="T119" s="2"/>
      <c r="U119" s="24"/>
      <c r="V119" s="4"/>
    </row>
    <row r="120" spans="2:29" ht="16.5" x14ac:dyDescent="0.3">
      <c r="B120" s="26" t="s">
        <v>1175</v>
      </c>
      <c r="C120" s="20">
        <f t="shared" si="15"/>
        <v>54678639</v>
      </c>
      <c r="D120" s="20">
        <v>23410862</v>
      </c>
      <c r="E120" s="20">
        <v>7436543</v>
      </c>
      <c r="F120" s="20">
        <v>6472889</v>
      </c>
      <c r="G120" s="23"/>
      <c r="H120" s="20"/>
      <c r="I120" s="20">
        <v>37925</v>
      </c>
      <c r="J120" s="20">
        <v>15123591</v>
      </c>
      <c r="K120" s="20"/>
      <c r="L120" s="20"/>
      <c r="M120" s="20"/>
      <c r="N120" s="23"/>
      <c r="O120" s="20">
        <v>1326795</v>
      </c>
      <c r="P120" s="20"/>
      <c r="Q120" s="20">
        <v>833896</v>
      </c>
      <c r="R120" s="20">
        <v>36138</v>
      </c>
      <c r="S120" s="21">
        <f t="shared" si="14"/>
        <v>16672682</v>
      </c>
      <c r="T120" s="2"/>
      <c r="U120" s="24"/>
      <c r="V120" s="4"/>
    </row>
    <row r="121" spans="2:29" ht="16.5" x14ac:dyDescent="0.3">
      <c r="B121" s="26" t="s">
        <v>1176</v>
      </c>
      <c r="C121" s="20">
        <f t="shared" si="15"/>
        <v>66916591</v>
      </c>
      <c r="D121" s="20">
        <v>26197470</v>
      </c>
      <c r="E121" s="20">
        <v>9542490</v>
      </c>
      <c r="F121" s="20">
        <v>7915987</v>
      </c>
      <c r="G121" s="23"/>
      <c r="H121" s="20"/>
      <c r="I121" s="20">
        <v>137028</v>
      </c>
      <c r="J121" s="20">
        <v>17181699</v>
      </c>
      <c r="K121" s="20"/>
      <c r="L121" s="20"/>
      <c r="M121" s="20"/>
      <c r="N121" s="23"/>
      <c r="O121" s="20">
        <v>4747892</v>
      </c>
      <c r="P121" s="20"/>
      <c r="Q121" s="20">
        <v>1092413</v>
      </c>
      <c r="R121" s="20">
        <v>101612</v>
      </c>
      <c r="S121" s="21">
        <f t="shared" si="14"/>
        <v>-405683</v>
      </c>
      <c r="T121" s="2"/>
      <c r="U121" s="24"/>
      <c r="V121" s="4"/>
    </row>
    <row r="122" spans="2:29" x14ac:dyDescent="0.3">
      <c r="B122" s="26" t="s">
        <v>28</v>
      </c>
      <c r="C122" s="20">
        <f t="shared" si="15"/>
        <v>11508269</v>
      </c>
      <c r="D122" s="20">
        <v>4687019</v>
      </c>
      <c r="E122" s="20">
        <v>1772437</v>
      </c>
      <c r="F122" s="20">
        <v>1100923</v>
      </c>
      <c r="G122" s="23"/>
      <c r="H122" s="20"/>
      <c r="I122" s="20">
        <v>39501</v>
      </c>
      <c r="J122" s="20">
        <v>3437656</v>
      </c>
      <c r="K122" s="20"/>
      <c r="L122" s="20"/>
      <c r="M122" s="20"/>
      <c r="N122" s="23"/>
      <c r="O122" s="20">
        <v>302729</v>
      </c>
      <c r="P122" s="20"/>
      <c r="Q122" s="20">
        <v>147986</v>
      </c>
      <c r="R122" s="20">
        <v>20018</v>
      </c>
      <c r="S122" s="21">
        <f t="shared" si="14"/>
        <v>-2965868</v>
      </c>
      <c r="T122" s="2"/>
      <c r="U122" s="24"/>
      <c r="V122" s="4"/>
    </row>
    <row r="123" spans="2:29" x14ac:dyDescent="0.3">
      <c r="B123" s="26" t="s">
        <v>29</v>
      </c>
      <c r="C123" s="20">
        <f t="shared" si="15"/>
        <v>28719527</v>
      </c>
      <c r="D123" s="20">
        <v>11552808</v>
      </c>
      <c r="E123" s="20">
        <v>4324260</v>
      </c>
      <c r="F123" s="20">
        <v>3634064</v>
      </c>
      <c r="G123" s="23"/>
      <c r="H123" s="20"/>
      <c r="I123" s="20">
        <v>67252</v>
      </c>
      <c r="J123" s="20">
        <v>8050834</v>
      </c>
      <c r="K123" s="20"/>
      <c r="L123" s="20"/>
      <c r="M123" s="20"/>
      <c r="N123" s="23"/>
      <c r="O123" s="20">
        <v>576374</v>
      </c>
      <c r="P123" s="20"/>
      <c r="Q123" s="20">
        <v>472710</v>
      </c>
      <c r="R123" s="20">
        <v>41225</v>
      </c>
      <c r="S123" s="21">
        <f t="shared" si="14"/>
        <v>7514873</v>
      </c>
      <c r="T123" s="2"/>
      <c r="U123" s="24"/>
      <c r="V123" s="4"/>
    </row>
    <row r="124" spans="2:29" x14ac:dyDescent="0.3">
      <c r="B124" s="26" t="s">
        <v>30</v>
      </c>
      <c r="C124" s="20">
        <f t="shared" si="15"/>
        <v>10507464</v>
      </c>
      <c r="D124" s="20">
        <v>4514156</v>
      </c>
      <c r="E124" s="20">
        <v>1373328</v>
      </c>
      <c r="F124" s="20">
        <v>1497361</v>
      </c>
      <c r="G124" s="23"/>
      <c r="H124" s="20"/>
      <c r="I124" s="20">
        <v>91751</v>
      </c>
      <c r="J124" s="20">
        <v>2614021</v>
      </c>
      <c r="K124" s="20"/>
      <c r="L124" s="20"/>
      <c r="M124" s="20"/>
      <c r="N124" s="23"/>
      <c r="O124" s="20">
        <v>285616</v>
      </c>
      <c r="P124" s="20"/>
      <c r="Q124" s="20">
        <v>120196</v>
      </c>
      <c r="R124" s="20">
        <v>11035</v>
      </c>
      <c r="S124" s="21">
        <f t="shared" si="14"/>
        <v>-4901915</v>
      </c>
      <c r="T124" s="2"/>
      <c r="U124" s="24"/>
      <c r="V124" s="4"/>
    </row>
    <row r="125" spans="2:29" x14ac:dyDescent="0.3">
      <c r="B125" s="26" t="s">
        <v>31</v>
      </c>
      <c r="C125" s="20">
        <f t="shared" si="15"/>
        <v>13087904</v>
      </c>
      <c r="D125" s="20">
        <v>5388617</v>
      </c>
      <c r="E125" s="20">
        <v>1758897</v>
      </c>
      <c r="F125" s="20">
        <v>1628321</v>
      </c>
      <c r="G125" s="23"/>
      <c r="H125" s="20"/>
      <c r="I125" s="20">
        <v>45860</v>
      </c>
      <c r="J125" s="20">
        <v>3350464</v>
      </c>
      <c r="K125" s="20"/>
      <c r="L125" s="20"/>
      <c r="M125" s="20"/>
      <c r="N125" s="23"/>
      <c r="O125" s="20">
        <v>750537</v>
      </c>
      <c r="P125" s="20"/>
      <c r="Q125" s="20">
        <v>156059</v>
      </c>
      <c r="R125" s="20">
        <v>9149</v>
      </c>
      <c r="S125" s="21">
        <f t="shared" si="14"/>
        <v>-2551927</v>
      </c>
      <c r="T125" s="2"/>
      <c r="U125" s="24"/>
      <c r="V125" s="4"/>
    </row>
    <row r="126" spans="2:29" x14ac:dyDescent="0.3">
      <c r="B126" s="26" t="s">
        <v>32</v>
      </c>
      <c r="C126" s="20">
        <f t="shared" si="15"/>
        <v>58794545</v>
      </c>
      <c r="D126" s="20">
        <v>23860635</v>
      </c>
      <c r="E126" s="20">
        <v>7849580</v>
      </c>
      <c r="F126" s="20">
        <v>7577350</v>
      </c>
      <c r="G126" s="23"/>
      <c r="H126" s="20"/>
      <c r="I126" s="20">
        <v>201762</v>
      </c>
      <c r="J126" s="20">
        <v>16821314</v>
      </c>
      <c r="K126" s="20"/>
      <c r="L126" s="20"/>
      <c r="M126" s="20"/>
      <c r="N126" s="23"/>
      <c r="O126" s="20">
        <v>1745143</v>
      </c>
      <c r="P126" s="20"/>
      <c r="Q126" s="20">
        <v>689326</v>
      </c>
      <c r="R126" s="20">
        <v>49435</v>
      </c>
      <c r="S126" s="21">
        <f t="shared" si="14"/>
        <v>8535118</v>
      </c>
      <c r="T126" s="2"/>
      <c r="U126" s="24"/>
      <c r="V126" s="4"/>
    </row>
    <row r="127" spans="2:29" x14ac:dyDescent="0.3">
      <c r="B127" s="26" t="s">
        <v>565</v>
      </c>
      <c r="C127" s="20">
        <f t="shared" si="15"/>
        <v>38657236</v>
      </c>
      <c r="D127" s="20">
        <v>15891876</v>
      </c>
      <c r="E127" s="20">
        <v>5064352</v>
      </c>
      <c r="F127" s="20">
        <v>4577676</v>
      </c>
      <c r="G127" s="23"/>
      <c r="H127" s="20"/>
      <c r="I127" s="20">
        <v>22318</v>
      </c>
      <c r="J127" s="20">
        <v>11849036</v>
      </c>
      <c r="K127" s="20"/>
      <c r="L127" s="20"/>
      <c r="M127" s="20"/>
      <c r="N127" s="23"/>
      <c r="O127" s="20">
        <v>808429</v>
      </c>
      <c r="P127" s="20"/>
      <c r="Q127" s="20">
        <v>327498</v>
      </c>
      <c r="R127" s="20">
        <v>116051</v>
      </c>
      <c r="S127" s="21">
        <f t="shared" si="14"/>
        <v>863602</v>
      </c>
      <c r="T127" s="2"/>
      <c r="U127" s="24"/>
      <c r="V127" s="4"/>
    </row>
    <row r="128" spans="2:29" x14ac:dyDescent="0.3">
      <c r="B128" s="26" t="s">
        <v>563</v>
      </c>
      <c r="C128" s="20">
        <f t="shared" si="15"/>
        <v>25348181</v>
      </c>
      <c r="D128" s="20">
        <v>11163207</v>
      </c>
      <c r="E128" s="20">
        <v>3602967</v>
      </c>
      <c r="F128" s="20">
        <v>3172705</v>
      </c>
      <c r="G128" s="23"/>
      <c r="H128" s="20"/>
      <c r="I128" s="20">
        <v>15680</v>
      </c>
      <c r="J128" s="20">
        <v>5935165</v>
      </c>
      <c r="K128" s="20"/>
      <c r="L128" s="20"/>
      <c r="M128" s="20"/>
      <c r="N128" s="23"/>
      <c r="O128" s="20">
        <v>1022399</v>
      </c>
      <c r="P128" s="20"/>
      <c r="Q128" s="20">
        <v>426469</v>
      </c>
      <c r="R128" s="20">
        <v>9589</v>
      </c>
      <c r="S128" s="21">
        <f t="shared" si="14"/>
        <v>830178</v>
      </c>
      <c r="T128" s="2"/>
      <c r="U128" s="24"/>
      <c r="V128" s="4"/>
    </row>
    <row r="129" spans="2:22" x14ac:dyDescent="0.3">
      <c r="B129" s="22" t="s">
        <v>33</v>
      </c>
      <c r="C129" s="20">
        <f t="shared" si="15"/>
        <v>19398384</v>
      </c>
      <c r="D129" s="20">
        <v>8125006</v>
      </c>
      <c r="E129" s="20">
        <v>3347117</v>
      </c>
      <c r="F129" s="20">
        <v>2283417</v>
      </c>
      <c r="G129" s="23"/>
      <c r="H129" s="20"/>
      <c r="I129" s="20">
        <v>83063</v>
      </c>
      <c r="J129" s="20">
        <v>4882624</v>
      </c>
      <c r="K129" s="20"/>
      <c r="L129" s="20"/>
      <c r="M129" s="20"/>
      <c r="N129" s="23"/>
      <c r="O129" s="20">
        <v>445368</v>
      </c>
      <c r="P129" s="20"/>
      <c r="Q129" s="20">
        <v>215864</v>
      </c>
      <c r="R129" s="20">
        <v>15925</v>
      </c>
      <c r="S129" s="21">
        <f t="shared" si="14"/>
        <v>-3425212</v>
      </c>
      <c r="T129" s="2"/>
      <c r="U129" s="24"/>
      <c r="V129" s="4"/>
    </row>
    <row r="130" spans="2:22" x14ac:dyDescent="0.3">
      <c r="B130" s="22" t="s">
        <v>34</v>
      </c>
      <c r="C130" s="20">
        <f t="shared" si="15"/>
        <v>11551628</v>
      </c>
      <c r="D130" s="20">
        <v>4663510</v>
      </c>
      <c r="E130" s="20">
        <v>1733965</v>
      </c>
      <c r="F130" s="20">
        <v>1371454</v>
      </c>
      <c r="G130" s="23"/>
      <c r="H130" s="20"/>
      <c r="I130" s="20">
        <v>19288</v>
      </c>
      <c r="J130" s="20">
        <v>3305523</v>
      </c>
      <c r="K130" s="20"/>
      <c r="L130" s="20"/>
      <c r="M130" s="20"/>
      <c r="N130" s="23"/>
      <c r="O130" s="20">
        <v>355975</v>
      </c>
      <c r="P130" s="20"/>
      <c r="Q130" s="20">
        <v>98450</v>
      </c>
      <c r="R130" s="20">
        <v>3463</v>
      </c>
      <c r="S130" s="21">
        <f t="shared" si="14"/>
        <v>-3725973</v>
      </c>
      <c r="T130" s="2"/>
      <c r="U130" s="24"/>
      <c r="V130" s="4"/>
    </row>
    <row r="131" spans="2:22" x14ac:dyDescent="0.3">
      <c r="B131" s="22" t="s">
        <v>35</v>
      </c>
      <c r="C131" s="20">
        <f t="shared" si="15"/>
        <v>9629234</v>
      </c>
      <c r="D131" s="20">
        <v>4339074</v>
      </c>
      <c r="E131" s="20">
        <v>1443986</v>
      </c>
      <c r="F131" s="20">
        <v>1173040</v>
      </c>
      <c r="G131" s="23"/>
      <c r="H131" s="20"/>
      <c r="I131" s="20">
        <v>43651</v>
      </c>
      <c r="J131" s="20">
        <v>2199176</v>
      </c>
      <c r="K131" s="20"/>
      <c r="L131" s="20"/>
      <c r="M131" s="20"/>
      <c r="N131" s="23"/>
      <c r="O131" s="20">
        <v>316684</v>
      </c>
      <c r="P131" s="20"/>
      <c r="Q131" s="20">
        <v>83284</v>
      </c>
      <c r="R131" s="20">
        <v>30339</v>
      </c>
      <c r="S131" s="21">
        <f t="shared" si="14"/>
        <v>-3687722</v>
      </c>
      <c r="T131" s="2"/>
      <c r="U131" s="24"/>
      <c r="V131" s="4"/>
    </row>
    <row r="132" spans="2:22" x14ac:dyDescent="0.3">
      <c r="B132" s="22" t="s">
        <v>36</v>
      </c>
      <c r="C132" s="20">
        <f t="shared" si="15"/>
        <v>48837596</v>
      </c>
      <c r="D132" s="20">
        <v>19692809</v>
      </c>
      <c r="E132" s="20">
        <v>6923135</v>
      </c>
      <c r="F132" s="20">
        <v>5539253</v>
      </c>
      <c r="G132" s="23"/>
      <c r="H132" s="20"/>
      <c r="I132" s="20">
        <v>31627</v>
      </c>
      <c r="J132" s="20">
        <v>14874084</v>
      </c>
      <c r="K132" s="20"/>
      <c r="L132" s="20"/>
      <c r="M132" s="20"/>
      <c r="N132" s="23"/>
      <c r="O132" s="20">
        <v>1024881</v>
      </c>
      <c r="P132" s="20"/>
      <c r="Q132" s="20">
        <v>740050</v>
      </c>
      <c r="R132" s="20">
        <v>11757</v>
      </c>
      <c r="S132" s="21">
        <f t="shared" si="14"/>
        <v>22790990</v>
      </c>
      <c r="T132" s="2"/>
      <c r="U132" s="24"/>
      <c r="V132" s="4"/>
    </row>
    <row r="133" spans="2:22" x14ac:dyDescent="0.3">
      <c r="B133" s="22" t="s">
        <v>37</v>
      </c>
      <c r="C133" s="20">
        <f t="shared" si="15"/>
        <v>9937327</v>
      </c>
      <c r="D133" s="20">
        <v>4485949</v>
      </c>
      <c r="E133" s="20">
        <v>1352251</v>
      </c>
      <c r="F133" s="20">
        <v>990832</v>
      </c>
      <c r="G133" s="23"/>
      <c r="H133" s="20"/>
      <c r="I133" s="20">
        <v>96182</v>
      </c>
      <c r="J133" s="20">
        <v>2624920</v>
      </c>
      <c r="K133" s="20"/>
      <c r="L133" s="20"/>
      <c r="M133" s="20"/>
      <c r="N133" s="23"/>
      <c r="O133" s="20">
        <v>283447</v>
      </c>
      <c r="P133" s="20"/>
      <c r="Q133" s="20">
        <v>85945</v>
      </c>
      <c r="R133" s="20">
        <v>17801</v>
      </c>
      <c r="S133" s="21">
        <f t="shared" si="14"/>
        <v>-1453328</v>
      </c>
      <c r="T133" s="2"/>
      <c r="U133" s="24"/>
      <c r="V133" s="4"/>
    </row>
    <row r="134" spans="2:22" x14ac:dyDescent="0.3">
      <c r="B134" s="22" t="s">
        <v>38</v>
      </c>
      <c r="C134" s="20">
        <f t="shared" si="15"/>
        <v>24551129</v>
      </c>
      <c r="D134" s="20">
        <v>9808721</v>
      </c>
      <c r="E134" s="20">
        <v>3893005</v>
      </c>
      <c r="F134" s="20">
        <v>2639094</v>
      </c>
      <c r="G134" s="23"/>
      <c r="H134" s="20"/>
      <c r="I134" s="20">
        <v>54647</v>
      </c>
      <c r="J134" s="20">
        <v>7105998</v>
      </c>
      <c r="K134" s="20"/>
      <c r="L134" s="20"/>
      <c r="M134" s="20"/>
      <c r="N134" s="23"/>
      <c r="O134" s="20">
        <v>651754</v>
      </c>
      <c r="P134" s="20"/>
      <c r="Q134" s="20">
        <v>342424</v>
      </c>
      <c r="R134" s="20">
        <v>55486</v>
      </c>
      <c r="S134" s="21">
        <f t="shared" si="14"/>
        <v>-2652357</v>
      </c>
      <c r="T134" s="2"/>
      <c r="U134" s="24"/>
      <c r="V134" s="4"/>
    </row>
    <row r="135" spans="2:22" x14ac:dyDescent="0.3">
      <c r="B135" s="22" t="s">
        <v>39</v>
      </c>
      <c r="C135" s="20">
        <f t="shared" si="15"/>
        <v>15698538</v>
      </c>
      <c r="D135" s="20">
        <v>5897659</v>
      </c>
      <c r="E135" s="20">
        <v>2758209</v>
      </c>
      <c r="F135" s="20">
        <v>2084119</v>
      </c>
      <c r="G135" s="23"/>
      <c r="H135" s="20"/>
      <c r="I135" s="20">
        <v>31338</v>
      </c>
      <c r="J135" s="20">
        <v>4020151</v>
      </c>
      <c r="K135" s="20"/>
      <c r="L135" s="20"/>
      <c r="M135" s="20"/>
      <c r="N135" s="23"/>
      <c r="O135" s="20">
        <v>282004</v>
      </c>
      <c r="P135" s="20"/>
      <c r="Q135" s="20">
        <v>613722</v>
      </c>
      <c r="R135" s="20">
        <v>11336</v>
      </c>
      <c r="S135" s="21">
        <f t="shared" si="14"/>
        <v>10425927</v>
      </c>
      <c r="T135" s="2"/>
      <c r="U135" s="24"/>
      <c r="V135" s="4"/>
    </row>
    <row r="136" spans="2:22" x14ac:dyDescent="0.3">
      <c r="B136" s="22" t="s">
        <v>40</v>
      </c>
      <c r="C136" s="20">
        <f t="shared" si="15"/>
        <v>11330176</v>
      </c>
      <c r="D136" s="20">
        <v>5141391</v>
      </c>
      <c r="E136" s="20">
        <v>1399674</v>
      </c>
      <c r="F136" s="20">
        <v>1457126</v>
      </c>
      <c r="G136" s="23"/>
      <c r="H136" s="20"/>
      <c r="I136" s="20">
        <v>66982</v>
      </c>
      <c r="J136" s="20">
        <v>2781112</v>
      </c>
      <c r="K136" s="20"/>
      <c r="L136" s="20"/>
      <c r="M136" s="20"/>
      <c r="N136" s="23"/>
      <c r="O136" s="20">
        <v>371920</v>
      </c>
      <c r="P136" s="20"/>
      <c r="Q136" s="20">
        <v>104602</v>
      </c>
      <c r="R136" s="20">
        <v>7369</v>
      </c>
      <c r="S136" s="21">
        <f t="shared" si="14"/>
        <v>5379667</v>
      </c>
      <c r="T136" s="2"/>
      <c r="U136" s="24"/>
      <c r="V136" s="4"/>
    </row>
    <row r="137" spans="2:22" x14ac:dyDescent="0.3">
      <c r="B137" s="22" t="s">
        <v>41</v>
      </c>
      <c r="C137" s="20">
        <f t="shared" si="15"/>
        <v>14832060</v>
      </c>
      <c r="D137" s="20">
        <v>6075717</v>
      </c>
      <c r="E137" s="20">
        <v>2388950</v>
      </c>
      <c r="F137" s="20">
        <v>1442244</v>
      </c>
      <c r="G137" s="23"/>
      <c r="H137" s="20"/>
      <c r="I137" s="20">
        <v>85389</v>
      </c>
      <c r="J137" s="20">
        <v>4412747</v>
      </c>
      <c r="K137" s="20"/>
      <c r="L137" s="20"/>
      <c r="M137" s="20"/>
      <c r="N137" s="23"/>
      <c r="O137" s="20">
        <v>238876</v>
      </c>
      <c r="P137" s="20"/>
      <c r="Q137" s="20">
        <v>179475</v>
      </c>
      <c r="R137" s="20">
        <v>8662</v>
      </c>
      <c r="S137" s="21">
        <f t="shared" si="14"/>
        <v>3114036</v>
      </c>
      <c r="T137" s="2"/>
      <c r="U137" s="24"/>
      <c r="V137" s="4"/>
    </row>
    <row r="138" spans="2:22" x14ac:dyDescent="0.3">
      <c r="B138" s="22" t="s">
        <v>42</v>
      </c>
      <c r="C138" s="20">
        <f t="shared" si="15"/>
        <v>22791545</v>
      </c>
      <c r="D138" s="20">
        <v>8381347</v>
      </c>
      <c r="E138" s="20">
        <v>4076820</v>
      </c>
      <c r="F138" s="20">
        <v>2531055</v>
      </c>
      <c r="G138" s="23"/>
      <c r="H138" s="20"/>
      <c r="I138" s="20">
        <v>81476</v>
      </c>
      <c r="J138" s="20">
        <v>6427646</v>
      </c>
      <c r="K138" s="20"/>
      <c r="L138" s="20"/>
      <c r="M138" s="20"/>
      <c r="N138" s="23"/>
      <c r="O138" s="20">
        <v>982436</v>
      </c>
      <c r="P138" s="20"/>
      <c r="Q138" s="20">
        <v>272883</v>
      </c>
      <c r="R138" s="20">
        <v>37882</v>
      </c>
      <c r="S138" s="21">
        <f t="shared" si="14"/>
        <v>-3615283</v>
      </c>
      <c r="T138" s="2"/>
      <c r="U138" s="24"/>
      <c r="V138" s="4"/>
    </row>
    <row r="139" spans="2:22" x14ac:dyDescent="0.3">
      <c r="B139" s="22" t="s">
        <v>43</v>
      </c>
      <c r="C139" s="20">
        <f t="shared" si="15"/>
        <v>26653816</v>
      </c>
      <c r="D139" s="20">
        <v>11447780</v>
      </c>
      <c r="E139" s="20">
        <v>3728764</v>
      </c>
      <c r="F139" s="20">
        <v>3449277</v>
      </c>
      <c r="G139" s="23"/>
      <c r="H139" s="20"/>
      <c r="I139" s="20">
        <v>348575</v>
      </c>
      <c r="J139" s="20">
        <v>6656409</v>
      </c>
      <c r="K139" s="20"/>
      <c r="L139" s="20"/>
      <c r="M139" s="20"/>
      <c r="N139" s="23"/>
      <c r="O139" s="20">
        <v>662226</v>
      </c>
      <c r="P139" s="20"/>
      <c r="Q139" s="20">
        <v>326687</v>
      </c>
      <c r="R139" s="20">
        <v>34098</v>
      </c>
      <c r="S139" s="21">
        <f t="shared" si="14"/>
        <v>-4699163</v>
      </c>
      <c r="T139" s="2"/>
      <c r="U139" s="24"/>
      <c r="V139" s="4"/>
    </row>
    <row r="140" spans="2:22" x14ac:dyDescent="0.3">
      <c r="B140" s="22" t="s">
        <v>44</v>
      </c>
      <c r="C140" s="20">
        <f t="shared" si="15"/>
        <v>8382586</v>
      </c>
      <c r="D140" s="20">
        <v>4238935</v>
      </c>
      <c r="E140" s="20">
        <v>1023834</v>
      </c>
      <c r="F140" s="20">
        <v>835977</v>
      </c>
      <c r="G140" s="23"/>
      <c r="H140" s="20"/>
      <c r="I140" s="20">
        <v>22765</v>
      </c>
      <c r="J140" s="20">
        <v>1926645</v>
      </c>
      <c r="K140" s="20"/>
      <c r="L140" s="20"/>
      <c r="M140" s="20"/>
      <c r="N140" s="23"/>
      <c r="O140" s="20">
        <v>249516</v>
      </c>
      <c r="P140" s="20"/>
      <c r="Q140" s="20">
        <v>68554</v>
      </c>
      <c r="R140" s="20">
        <v>16360</v>
      </c>
      <c r="S140" s="21">
        <f t="shared" si="14"/>
        <v>-1649934</v>
      </c>
      <c r="T140" s="2"/>
      <c r="U140" s="24"/>
      <c r="V140" s="4"/>
    </row>
    <row r="141" spans="2:22" x14ac:dyDescent="0.3">
      <c r="B141" s="22" t="s">
        <v>45</v>
      </c>
      <c r="C141" s="20">
        <f t="shared" si="15"/>
        <v>25989188</v>
      </c>
      <c r="D141" s="20">
        <v>10083415</v>
      </c>
      <c r="E141" s="20">
        <v>3613045</v>
      </c>
      <c r="F141" s="20">
        <v>2887528</v>
      </c>
      <c r="G141" s="23"/>
      <c r="H141" s="20"/>
      <c r="I141" s="20">
        <v>108043</v>
      </c>
      <c r="J141" s="20">
        <v>7374388</v>
      </c>
      <c r="K141" s="20"/>
      <c r="L141" s="20"/>
      <c r="M141" s="20"/>
      <c r="N141" s="23"/>
      <c r="O141" s="20">
        <v>1121631</v>
      </c>
      <c r="P141" s="20"/>
      <c r="Q141" s="20">
        <v>781104</v>
      </c>
      <c r="R141" s="20">
        <v>20034</v>
      </c>
      <c r="S141" s="21">
        <f t="shared" si="14"/>
        <v>515270</v>
      </c>
      <c r="T141" s="2"/>
      <c r="U141" s="24"/>
      <c r="V141" s="4"/>
    </row>
    <row r="142" spans="2:22" x14ac:dyDescent="0.3">
      <c r="B142" s="22" t="s">
        <v>46</v>
      </c>
      <c r="C142" s="20">
        <f t="shared" si="15"/>
        <v>5409664</v>
      </c>
      <c r="D142" s="20">
        <v>2590235</v>
      </c>
      <c r="E142" s="20">
        <v>665091</v>
      </c>
      <c r="F142" s="20">
        <v>618831</v>
      </c>
      <c r="G142" s="23"/>
      <c r="H142" s="20"/>
      <c r="I142" s="20">
        <v>8746</v>
      </c>
      <c r="J142" s="20">
        <v>1344406</v>
      </c>
      <c r="K142" s="20"/>
      <c r="L142" s="20"/>
      <c r="M142" s="20"/>
      <c r="N142" s="23"/>
      <c r="O142" s="20">
        <v>139254</v>
      </c>
      <c r="P142" s="20"/>
      <c r="Q142" s="20">
        <v>39246</v>
      </c>
      <c r="R142" s="20">
        <v>3855</v>
      </c>
      <c r="S142" s="21">
        <f t="shared" si="14"/>
        <v>-1618503</v>
      </c>
      <c r="T142" s="2"/>
      <c r="U142" s="24"/>
      <c r="V142" s="4"/>
    </row>
    <row r="143" spans="2:22" x14ac:dyDescent="0.3">
      <c r="B143" s="22" t="s">
        <v>47</v>
      </c>
      <c r="C143" s="20">
        <f t="shared" si="15"/>
        <v>21725044</v>
      </c>
      <c r="D143" s="20">
        <v>8953017</v>
      </c>
      <c r="E143" s="20">
        <v>3481725</v>
      </c>
      <c r="F143" s="20">
        <v>2189443</v>
      </c>
      <c r="G143" s="23"/>
      <c r="H143" s="20"/>
      <c r="I143" s="20">
        <v>47189</v>
      </c>
      <c r="J143" s="20">
        <v>6319473</v>
      </c>
      <c r="K143" s="20"/>
      <c r="L143" s="20"/>
      <c r="M143" s="20"/>
      <c r="N143" s="23"/>
      <c r="O143" s="20">
        <v>428831</v>
      </c>
      <c r="P143" s="20"/>
      <c r="Q143" s="20">
        <v>261170</v>
      </c>
      <c r="R143" s="20">
        <v>44196</v>
      </c>
      <c r="S143" s="21">
        <f t="shared" si="14"/>
        <v>-5815856</v>
      </c>
      <c r="T143" s="2"/>
      <c r="U143" s="24"/>
      <c r="V143" s="4"/>
    </row>
    <row r="144" spans="2:22" x14ac:dyDescent="0.3">
      <c r="B144" s="22" t="s">
        <v>48</v>
      </c>
      <c r="C144" s="20">
        <f t="shared" si="15"/>
        <v>14830096</v>
      </c>
      <c r="D144" s="20">
        <v>6711418</v>
      </c>
      <c r="E144" s="20">
        <v>1713046</v>
      </c>
      <c r="F144" s="20">
        <v>1388954</v>
      </c>
      <c r="G144" s="23"/>
      <c r="H144" s="20"/>
      <c r="I144" s="20">
        <v>58936</v>
      </c>
      <c r="J144" s="20">
        <v>4616805</v>
      </c>
      <c r="K144" s="20"/>
      <c r="L144" s="20"/>
      <c r="M144" s="20"/>
      <c r="N144" s="23"/>
      <c r="O144" s="20">
        <v>174353</v>
      </c>
      <c r="P144" s="20"/>
      <c r="Q144" s="20">
        <v>136681</v>
      </c>
      <c r="R144" s="20">
        <v>29903</v>
      </c>
      <c r="S144" s="21">
        <f t="shared" si="14"/>
        <v>-5864679</v>
      </c>
      <c r="T144" s="2"/>
      <c r="U144" s="24"/>
      <c r="V144" s="4"/>
    </row>
    <row r="145" spans="2:22" x14ac:dyDescent="0.3">
      <c r="B145" s="22" t="s">
        <v>49</v>
      </c>
      <c r="C145" s="20">
        <f t="shared" si="15"/>
        <v>16646706</v>
      </c>
      <c r="D145" s="20">
        <v>7544699</v>
      </c>
      <c r="E145" s="20">
        <v>2169798</v>
      </c>
      <c r="F145" s="20">
        <v>1898397</v>
      </c>
      <c r="G145" s="23"/>
      <c r="H145" s="20"/>
      <c r="I145" s="20">
        <v>44920</v>
      </c>
      <c r="J145" s="20">
        <v>4501615</v>
      </c>
      <c r="K145" s="20"/>
      <c r="L145" s="20"/>
      <c r="M145" s="20"/>
      <c r="N145" s="23"/>
      <c r="O145" s="20">
        <v>313775</v>
      </c>
      <c r="P145" s="20"/>
      <c r="Q145" s="20">
        <v>148918</v>
      </c>
      <c r="R145" s="20">
        <v>24584</v>
      </c>
      <c r="S145" s="21">
        <f t="shared" si="14"/>
        <v>-3713341</v>
      </c>
      <c r="T145" s="2"/>
      <c r="U145" s="24"/>
      <c r="V145" s="4"/>
    </row>
    <row r="146" spans="2:22" ht="15.75" thickBot="1" x14ac:dyDescent="0.35">
      <c r="B146" s="22" t="s">
        <v>50</v>
      </c>
      <c r="C146" s="20">
        <f t="shared" si="15"/>
        <v>8590662</v>
      </c>
      <c r="D146" s="20">
        <v>3440494</v>
      </c>
      <c r="E146" s="20">
        <v>1269607</v>
      </c>
      <c r="F146" s="20">
        <v>1253429</v>
      </c>
      <c r="G146" s="23"/>
      <c r="H146" s="20"/>
      <c r="I146" s="20">
        <v>63884</v>
      </c>
      <c r="J146" s="20">
        <v>2268412</v>
      </c>
      <c r="K146" s="20"/>
      <c r="L146" s="20"/>
      <c r="M146" s="20"/>
      <c r="N146" s="23"/>
      <c r="O146" s="20">
        <v>192083</v>
      </c>
      <c r="P146" s="20"/>
      <c r="Q146" s="20">
        <v>89328</v>
      </c>
      <c r="R146" s="20">
        <v>13425</v>
      </c>
      <c r="S146" s="21">
        <f t="shared" si="14"/>
        <v>-1036040</v>
      </c>
      <c r="T146" s="2"/>
      <c r="U146" s="24"/>
      <c r="V146" s="4"/>
    </row>
    <row r="147" spans="2:22" ht="15.75" thickTop="1" x14ac:dyDescent="0.2">
      <c r="B147" s="27"/>
      <c r="C147" s="28"/>
      <c r="D147" s="28"/>
      <c r="E147" s="28"/>
      <c r="F147" s="28"/>
      <c r="G147" s="28"/>
      <c r="H147" s="28"/>
      <c r="I147" s="28"/>
      <c r="J147" s="28"/>
      <c r="K147" s="28"/>
      <c r="L147" s="28"/>
      <c r="M147" s="28"/>
      <c r="N147" s="28"/>
      <c r="O147" s="28"/>
      <c r="P147" s="28"/>
      <c r="Q147" s="28"/>
      <c r="R147" s="28"/>
      <c r="S147" s="28"/>
      <c r="T147" s="2"/>
      <c r="U147" s="24"/>
      <c r="V147" s="4"/>
    </row>
    <row r="148" spans="2:22" x14ac:dyDescent="0.2">
      <c r="B148" s="946" t="s">
        <v>541</v>
      </c>
      <c r="C148" s="946"/>
      <c r="D148" s="946"/>
      <c r="E148" s="946"/>
      <c r="F148" s="946"/>
      <c r="G148" s="946"/>
      <c r="H148" s="946"/>
      <c r="I148" s="946"/>
      <c r="J148" s="946"/>
      <c r="K148" s="946"/>
      <c r="L148" s="946"/>
      <c r="M148" s="946"/>
      <c r="N148" s="946"/>
      <c r="O148" s="946"/>
      <c r="P148" s="946"/>
      <c r="Q148" s="946"/>
      <c r="R148" s="946"/>
      <c r="S148" s="946"/>
      <c r="T148" s="2"/>
      <c r="U148" s="24"/>
      <c r="V148" s="4"/>
    </row>
    <row r="149" spans="2:22" ht="15.75" customHeight="1" x14ac:dyDescent="0.2">
      <c r="B149" s="931" t="s">
        <v>575</v>
      </c>
      <c r="C149" s="931"/>
      <c r="D149" s="931"/>
      <c r="E149" s="931"/>
      <c r="F149" s="931"/>
      <c r="G149" s="931"/>
      <c r="H149" s="931"/>
      <c r="I149" s="931"/>
      <c r="J149" s="931"/>
      <c r="K149" s="931"/>
      <c r="L149" s="931"/>
    </row>
    <row r="150" spans="2:22" ht="15.75" customHeight="1" x14ac:dyDescent="0.2">
      <c r="B150" s="931" t="s">
        <v>1177</v>
      </c>
      <c r="C150" s="931"/>
      <c r="D150" s="931"/>
      <c r="E150" s="931"/>
      <c r="F150" s="931"/>
      <c r="G150" s="931"/>
      <c r="H150" s="931"/>
      <c r="I150" s="931"/>
      <c r="J150" s="931"/>
      <c r="K150" s="931"/>
      <c r="L150" s="931"/>
    </row>
    <row r="151" spans="2:22" ht="15.75" customHeight="1" x14ac:dyDescent="0.25">
      <c r="B151" s="932" t="s">
        <v>1377</v>
      </c>
      <c r="C151" s="932"/>
      <c r="D151" s="932"/>
      <c r="E151" s="932"/>
      <c r="F151" s="932"/>
      <c r="G151" s="932"/>
      <c r="H151" s="932"/>
      <c r="I151" s="932"/>
      <c r="J151" s="932"/>
      <c r="K151" s="932"/>
      <c r="L151" s="932"/>
    </row>
    <row r="152" spans="2:22" ht="15.75" customHeight="1" x14ac:dyDescent="0.25">
      <c r="B152" s="933" t="s">
        <v>1179</v>
      </c>
      <c r="C152" s="933"/>
      <c r="D152" s="933"/>
      <c r="E152" s="933"/>
      <c r="F152" s="933"/>
      <c r="G152" s="933"/>
      <c r="H152" s="933"/>
      <c r="I152" s="933"/>
      <c r="J152" s="933"/>
      <c r="K152" s="933"/>
      <c r="L152" s="933"/>
    </row>
    <row r="153" spans="2:22" ht="15.75" customHeight="1" x14ac:dyDescent="0.25">
      <c r="B153" s="924" t="s">
        <v>1378</v>
      </c>
      <c r="C153" s="924"/>
      <c r="D153" s="924"/>
      <c r="E153" s="924"/>
      <c r="F153" s="924"/>
      <c r="G153" s="924"/>
      <c r="H153" s="924"/>
      <c r="I153" s="924"/>
      <c r="J153" s="924"/>
      <c r="K153" s="924"/>
      <c r="L153" s="924"/>
    </row>
    <row r="154" spans="2:22" ht="15.75" customHeight="1" x14ac:dyDescent="0.25">
      <c r="B154" s="924" t="s">
        <v>1380</v>
      </c>
      <c r="C154" s="924"/>
      <c r="D154" s="924"/>
      <c r="E154" s="924"/>
      <c r="F154" s="924"/>
      <c r="G154" s="924"/>
      <c r="H154" s="924"/>
      <c r="I154" s="924"/>
      <c r="J154" s="924"/>
      <c r="K154" s="924"/>
      <c r="L154" s="924"/>
    </row>
    <row r="155" spans="2:22" ht="15.75" customHeight="1" x14ac:dyDescent="0.2">
      <c r="B155" s="949" t="s">
        <v>1383</v>
      </c>
      <c r="C155" s="949"/>
      <c r="D155" s="949"/>
      <c r="E155" s="949"/>
      <c r="F155" s="949"/>
      <c r="G155" s="949"/>
      <c r="H155" s="949"/>
      <c r="I155" s="949"/>
      <c r="J155" s="949"/>
      <c r="K155" s="949"/>
      <c r="L155" s="949"/>
    </row>
    <row r="156" spans="2:22" ht="15.75" customHeight="1" x14ac:dyDescent="0.2">
      <c r="B156" s="934" t="s">
        <v>1381</v>
      </c>
      <c r="C156" s="934"/>
      <c r="D156" s="934"/>
      <c r="E156" s="934"/>
      <c r="F156" s="934"/>
      <c r="G156" s="934"/>
      <c r="H156" s="934"/>
      <c r="I156" s="934"/>
      <c r="J156" s="934"/>
      <c r="K156" s="934"/>
      <c r="L156" s="934"/>
    </row>
    <row r="157" spans="2:22" x14ac:dyDescent="0.2"/>
    <row r="158" spans="2:22" hidden="1" x14ac:dyDescent="0.2"/>
    <row r="159" spans="2:22" hidden="1" x14ac:dyDescent="0.2"/>
    <row r="160" spans="2:22" ht="15" customHeight="1" x14ac:dyDescent="0.2"/>
    <row r="161" ht="15" customHeight="1" x14ac:dyDescent="0.2"/>
  </sheetData>
  <mergeCells count="54">
    <mergeCell ref="B154:L154"/>
    <mergeCell ref="B155:L155"/>
    <mergeCell ref="B96:L96"/>
    <mergeCell ref="B156:L156"/>
    <mergeCell ref="B149:L149"/>
    <mergeCell ref="B150:L150"/>
    <mergeCell ref="B151:L151"/>
    <mergeCell ref="B152:L152"/>
    <mergeCell ref="B153:L153"/>
    <mergeCell ref="Q104:Q107"/>
    <mergeCell ref="B148:S148"/>
    <mergeCell ref="K104:K107"/>
    <mergeCell ref="L104:L107"/>
    <mergeCell ref="M104:M107"/>
    <mergeCell ref="O104:O107"/>
    <mergeCell ref="P104:P107"/>
    <mergeCell ref="B95:L95"/>
    <mergeCell ref="B97:L97"/>
    <mergeCell ref="B101:S101"/>
    <mergeCell ref="B102:B107"/>
    <mergeCell ref="C102:C107"/>
    <mergeCell ref="D102:F103"/>
    <mergeCell ref="H102:M103"/>
    <mergeCell ref="O102:R103"/>
    <mergeCell ref="S102:S107"/>
    <mergeCell ref="D104:D107"/>
    <mergeCell ref="R104:R107"/>
    <mergeCell ref="E104:E107"/>
    <mergeCell ref="F104:F107"/>
    <mergeCell ref="H104:H107"/>
    <mergeCell ref="I104:I107"/>
    <mergeCell ref="J104:J107"/>
    <mergeCell ref="B94:L94"/>
    <mergeCell ref="B43:K43"/>
    <mergeCell ref="B47:L47"/>
    <mergeCell ref="B48:B49"/>
    <mergeCell ref="C48:C49"/>
    <mergeCell ref="D48:E48"/>
    <mergeCell ref="H48:L48"/>
    <mergeCell ref="B89:L89"/>
    <mergeCell ref="B90:L90"/>
    <mergeCell ref="B91:L91"/>
    <mergeCell ref="B92:L92"/>
    <mergeCell ref="B93:L93"/>
    <mergeCell ref="A2:K2"/>
    <mergeCell ref="A3:K3"/>
    <mergeCell ref="A4:B6"/>
    <mergeCell ref="C4:C6"/>
    <mergeCell ref="D4:E5"/>
    <mergeCell ref="F4:F6"/>
    <mergeCell ref="H4:H6"/>
    <mergeCell ref="I4:I6"/>
    <mergeCell ref="J4:J6"/>
    <mergeCell ref="K4:K6"/>
  </mergeCells>
  <pageMargins left="0.15748031496062992" right="0.15748031496062992" top="0.74803149606299213" bottom="0.74803149606299213" header="0.31496062992125984" footer="0.31496062992125984"/>
  <pageSetup scale="6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47</vt:i4>
      </vt:variant>
      <vt:variant>
        <vt:lpstr>Rangos con nombre</vt:lpstr>
      </vt:variant>
      <vt:variant>
        <vt:i4>22</vt:i4>
      </vt:variant>
    </vt:vector>
  </HeadingPairs>
  <TitlesOfParts>
    <vt:vector size="69" baseType="lpstr">
      <vt:lpstr>Índice</vt:lpstr>
      <vt:lpstr>Glosario</vt:lpstr>
      <vt:lpstr>XIII.1</vt:lpstr>
      <vt:lpstr>XIII.2</vt:lpstr>
      <vt:lpstr>XIII.3</vt:lpstr>
      <vt:lpstr>XIII.4</vt:lpstr>
      <vt:lpstr>XIII.5</vt:lpstr>
      <vt:lpstr>XIII.6</vt:lpstr>
      <vt:lpstr>XIII.7</vt:lpstr>
      <vt:lpstr>XIII.8</vt:lpstr>
      <vt:lpstr>XIII.9</vt:lpstr>
      <vt:lpstr>XIII.10</vt:lpstr>
      <vt:lpstr>XIII.11</vt:lpstr>
      <vt:lpstr>XIII.12</vt:lpstr>
      <vt:lpstr>XIII.13</vt:lpstr>
      <vt:lpstr>XIII.14</vt:lpstr>
      <vt:lpstr>XIII.15</vt:lpstr>
      <vt:lpstr>XIII.16</vt:lpstr>
      <vt:lpstr>XIII.17</vt:lpstr>
      <vt:lpstr>XIII.18</vt:lpstr>
      <vt:lpstr>XIII.19</vt:lpstr>
      <vt:lpstr>XIII.20</vt:lpstr>
      <vt:lpstr>XIII.21</vt:lpstr>
      <vt:lpstr>XIII.22</vt:lpstr>
      <vt:lpstr>XIII.23</vt:lpstr>
      <vt:lpstr>XIII.24</vt:lpstr>
      <vt:lpstr>XIII.25</vt:lpstr>
      <vt:lpstr>XIII.26</vt:lpstr>
      <vt:lpstr>XIII.27</vt:lpstr>
      <vt:lpstr>XIII.28</vt:lpstr>
      <vt:lpstr>XIII.29</vt:lpstr>
      <vt:lpstr>XIII.30</vt:lpstr>
      <vt:lpstr>XIII.31</vt:lpstr>
      <vt:lpstr>XIII.32</vt:lpstr>
      <vt:lpstr>XIII.33</vt:lpstr>
      <vt:lpstr>XIII.34</vt:lpstr>
      <vt:lpstr>XIII.35</vt:lpstr>
      <vt:lpstr>XIII.36</vt:lpstr>
      <vt:lpstr>XIII.37</vt:lpstr>
      <vt:lpstr>XIII.38</vt:lpstr>
      <vt:lpstr>XIII.39</vt:lpstr>
      <vt:lpstr>XIII.40</vt:lpstr>
      <vt:lpstr>XIII.41</vt:lpstr>
      <vt:lpstr>XIII.42</vt:lpstr>
      <vt:lpstr>XIII.43 </vt:lpstr>
      <vt:lpstr>XIII.44</vt:lpstr>
      <vt:lpstr>XIII.45</vt:lpstr>
      <vt:lpstr>Índice!Área_de_impresión</vt:lpstr>
      <vt:lpstr>XIII.11!Área_de_impresión</vt:lpstr>
      <vt:lpstr>XIII.15!Área_de_impresión</vt:lpstr>
      <vt:lpstr>XIII.2!Área_de_impresión</vt:lpstr>
      <vt:lpstr>XIII.3!Área_de_impresión</vt:lpstr>
      <vt:lpstr>XIII.34!Área_de_impresión</vt:lpstr>
      <vt:lpstr>XIII.35!Área_de_impresión</vt:lpstr>
      <vt:lpstr>XIII.36!Área_de_impresión</vt:lpstr>
      <vt:lpstr>XIII.37!Área_de_impresión</vt:lpstr>
      <vt:lpstr>XIII.38!Área_de_impresión</vt:lpstr>
      <vt:lpstr>XIII.39!Área_de_impresión</vt:lpstr>
      <vt:lpstr>XIII.40!Área_de_impresión</vt:lpstr>
      <vt:lpstr>XIII.41!Área_de_impresión</vt:lpstr>
      <vt:lpstr>XIII.42!Área_de_impresión</vt:lpstr>
      <vt:lpstr>'XIII.43 '!Área_de_impresión</vt:lpstr>
      <vt:lpstr>XIII.44!Área_de_impresión</vt:lpstr>
      <vt:lpstr>XIII.45!Área_de_impresión</vt:lpstr>
      <vt:lpstr>XIII.5!Área_de_impresión</vt:lpstr>
      <vt:lpstr>XIII.7!Área_de_impresión</vt:lpstr>
      <vt:lpstr>XIII.5!Títulos_a_imprimir</vt:lpstr>
      <vt:lpstr>XIII.7!Títulos_a_imprimir</vt:lpstr>
      <vt:lpstr>XIII.8!Títulos_a_imprimir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Antonio Perez Sanchez;Juan Carlos Garcia Romero</dc:creator>
  <cp:lastModifiedBy>Jazmin Adriana Borges Guillen</cp:lastModifiedBy>
  <cp:lastPrinted>2025-03-05T17:52:34Z</cp:lastPrinted>
  <dcterms:created xsi:type="dcterms:W3CDTF">2012-05-24T17:43:08Z</dcterms:created>
  <dcterms:modified xsi:type="dcterms:W3CDTF">2026-08-20T18:27:25Z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